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9720" activeTab="1"/>
  </bookViews>
  <sheets>
    <sheet name="CTENSIO V4D" sheetId="1" r:id="rId1"/>
    <sheet name="CRET V4D" sheetId="2" r:id="rId2"/>
  </sheets>
  <externalReferences>
    <externalReference r:id="rId3"/>
  </externalReferences>
  <definedNames>
    <definedName name="solver_adj" localSheetId="1" hidden="1">'CRET V4D'!$V$16</definedName>
    <definedName name="solver_adj" localSheetId="0" hidden="1">'CTENSIO V4D'!$O$14,'CTENSIO V4D'!$Q$14,'CTENSIO V4D'!$Q$15,'CTENSIO V4D'!$Q$16</definedName>
    <definedName name="solver_cvg" localSheetId="1" hidden="1">0.0001</definedName>
    <definedName name="solver_cvg" localSheetId="0" hidden="1">0.0001</definedName>
    <definedName name="solver_drv" localSheetId="1" hidden="1">2</definedName>
    <definedName name="solver_drv" localSheetId="0" hidden="1">2</definedName>
    <definedName name="solver_eng" localSheetId="1" hidden="1">1</definedName>
    <definedName name="solver_eng" localSheetId="0" hidden="1">1</definedName>
    <definedName name="solver_est" localSheetId="1" hidden="1">1</definedName>
    <definedName name="solver_est" localSheetId="0" hidden="1">1</definedName>
    <definedName name="solver_itr" localSheetId="1" hidden="1">2147483647</definedName>
    <definedName name="solver_itr" localSheetId="0" hidden="1">2147483647</definedName>
    <definedName name="solver_lhs1" localSheetId="1" hidden="1">'CRET V4D'!$T$19</definedName>
    <definedName name="solver_lhs1" localSheetId="0" hidden="1">'CTENSIO V4D'!$Q$14</definedName>
    <definedName name="solver_lhs2" localSheetId="1" hidden="1">'CRET V4D'!$T$21</definedName>
    <definedName name="solver_lhs2" localSheetId="0" hidden="1">'CTENSIO V4D'!$Q$16</definedName>
    <definedName name="solver_lhs3" localSheetId="1" hidden="1">'CRET V4D'!$V$19</definedName>
    <definedName name="solver_lhs4" localSheetId="1" hidden="1">'CRET V4D'!$V$21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2</definedName>
    <definedName name="solver_msl" localSheetId="0" hidden="1">2</definedName>
    <definedName name="solver_neg" localSheetId="1" hidden="1">1</definedName>
    <definedName name="solver_neg" localSheetId="0" hidden="1">1</definedName>
    <definedName name="solver_nod" localSheetId="1" hidden="1">2147483647</definedName>
    <definedName name="solver_nod" localSheetId="0" hidden="1">2147483647</definedName>
    <definedName name="solver_num" localSheetId="1" hidden="1">4</definedName>
    <definedName name="solver_num" localSheetId="0" hidden="1">2</definedName>
    <definedName name="solver_nwt" localSheetId="1" hidden="1">1</definedName>
    <definedName name="solver_nwt" localSheetId="0" hidden="1">1</definedName>
    <definedName name="solver_opt" localSheetId="1" hidden="1">'CRET V4D'!$U$16</definedName>
    <definedName name="solver_opt" localSheetId="0" hidden="1">'CTENSIO V4D'!$N$12</definedName>
    <definedName name="solver_pre" localSheetId="1" hidden="1">0.000001</definedName>
    <definedName name="solver_pre" localSheetId="0" hidden="1">0.000001</definedName>
    <definedName name="solver_rbv" localSheetId="1" hidden="1">2</definedName>
    <definedName name="solver_rbv" localSheetId="0" hidden="1">2</definedName>
    <definedName name="solver_rel1" localSheetId="1" hidden="1">3</definedName>
    <definedName name="solver_rel1" localSheetId="0" hidden="1">3</definedName>
    <definedName name="solver_rel2" localSheetId="1" hidden="1">1</definedName>
    <definedName name="solver_rel2" localSheetId="0" hidden="1">3</definedName>
    <definedName name="solver_rel3" localSheetId="1" hidden="1">3</definedName>
    <definedName name="solver_rel4" localSheetId="1" hidden="1">1</definedName>
    <definedName name="solver_rhs1" localSheetId="1" hidden="1">0.4</definedName>
    <definedName name="solver_rhs1" localSheetId="0" hidden="1">30</definedName>
    <definedName name="solver_rhs2" localSheetId="1" hidden="1">1.2</definedName>
    <definedName name="solver_rhs2" localSheetId="0" hidden="1">0.0001</definedName>
    <definedName name="solver_rhs3" localSheetId="1" hidden="1">0.4</definedName>
    <definedName name="solver_rhs4" localSheetId="1" hidden="1">1.2</definedName>
    <definedName name="solver_rlx" localSheetId="1" hidden="1">2</definedName>
    <definedName name="solver_rlx" localSheetId="0" hidden="1">2</definedName>
    <definedName name="solver_rsd" localSheetId="1" hidden="1">0</definedName>
    <definedName name="solver_rsd" localSheetId="0" hidden="1">0</definedName>
    <definedName name="solver_scl" localSheetId="1" hidden="1">2</definedName>
    <definedName name="solver_scl" localSheetId="0" hidden="1">2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2147483647</definedName>
    <definedName name="solver_tim" localSheetId="0" hidden="1">2147483647</definedName>
    <definedName name="solver_tol" localSheetId="1" hidden="1">0.01</definedName>
    <definedName name="solver_tol" localSheetId="0" hidden="1">0.01</definedName>
    <definedName name="solver_typ" localSheetId="1" hidden="1">2</definedName>
    <definedName name="solver_typ" localSheetId="0" hidden="1">2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  <definedName name="xdata1" hidden="1">0+(ROW(OFFSET(#REF!,0,0,70,1))-1)*0.7246376812</definedName>
    <definedName name="xdata10" hidden="1">0+(ROW(OFFSET(#REF!,0,0,100,1))-1)*0.5050505051</definedName>
    <definedName name="xdata11" hidden="1">0+(ROW(OFFSET(#REF!,0,0,70,1))-1)*0.7246376812</definedName>
    <definedName name="xdata12" hidden="1">0+(ROW(OFFSET(#REF!,0,0,70,1))-1)*0.7246376812</definedName>
    <definedName name="xdata13" hidden="1">0+(ROW(OFFSET(#REF!,0,0,100,1))-1)*0.5050505051</definedName>
    <definedName name="xdata14" hidden="1">0+(ROW(OFFSET(#REF!,0,0,100,1))-1)*0.5050505051</definedName>
    <definedName name="xdata15" hidden="1">0+(ROW(OFFSET(#REF!,0,0,70,1))-1)*0.231884058</definedName>
    <definedName name="xdata16" hidden="1">0+(ROW(OFFSET(#REF!,0,0,70,1))-1)*0.231884058</definedName>
    <definedName name="xdata17" hidden="1">0+(ROW(OFFSET(#REF!,0,0,70,1))-1)*0.7246376812</definedName>
    <definedName name="xdata18" hidden="1">0+(ROW(OFFSET(#REF!,0,0,70,1))-1)*0.7246376812</definedName>
    <definedName name="xdata19" hidden="1">0+(ROW(OFFSET(#REF!,0,0,100,1))-1)*0.5050505051</definedName>
    <definedName name="xdata2" hidden="1">0+(ROW(OFFSET(#REF!,0,0,70,1))-1)*0.7246376812</definedName>
    <definedName name="xdata20" hidden="1">0+(ROW(OFFSET(#REF!,0,0,100,1))-1)*0.5050505051</definedName>
    <definedName name="xdata21" hidden="1">0+(ROW(OFFSET(#REF!,0,0,70,1))-1)*0.7246376812</definedName>
    <definedName name="xdata22" hidden="1">0+(ROW(OFFSET(#REF!,0,0,70,1))-1)*0.7246376812</definedName>
    <definedName name="xdata23" hidden="1">0+(ROW(OFFSET(#REF!,0,0,100,1))-1)*0.5050505051</definedName>
    <definedName name="xdata24" hidden="1">0+(ROW(OFFSET(#REF!,0,0,100,1))-1)*0.5050505051</definedName>
    <definedName name="xdata25" hidden="1">0+(ROW(OFFSET(#REF!,0,0,70,1))-1)*0.0202898551</definedName>
    <definedName name="xdata26" hidden="1">0+(ROW(OFFSET(#REF!,0,0,70,1))-1)*0.0202898551</definedName>
    <definedName name="xdata3" hidden="1">0+(ROW(OFFSET(#REF!,0,0,100,1))-1)*0.5050505051</definedName>
    <definedName name="xdata4" hidden="1">0+(ROW(OFFSET(#REF!,0,0,100,1))-1)*0.5050505051</definedName>
    <definedName name="xdata5" hidden="1">0+(ROW(OFFSET(#REF!,0,0,70,1))-1)*3.6231884058</definedName>
    <definedName name="xdata6" hidden="1">0+(ROW(OFFSET(#REF!,0,0,70,1))-1)*3.6231884058</definedName>
    <definedName name="xdata7" hidden="1">0+(ROW(OFFSET(#REF!,0,0,70,1))-1)*0.7246376812</definedName>
    <definedName name="xdata8" hidden="1">0+(ROW(OFFSET(#REF!,0,0,70,1))-1)*0.7246376812</definedName>
    <definedName name="xdata9" hidden="1">0+(ROW(OFFSET(#REF!,0,0,100,1))-1)*0.5050505051</definedName>
    <definedName name="ydata1" hidden="1">27.3394104990123+1.41067310526796*[0]!xdata1-66.3945116782427*(0.0416666666666667+([0]!xdata1-25)^2/7000)^0.5</definedName>
    <definedName name="ydata10" hidden="1">9.80729819771848+-0.121980028803655*[0]!xdata10+6.00765166168192*(1.04166666666667+([0]!xdata10-25)^2/7000)^0.5</definedName>
    <definedName name="ydata11" hidden="1">9.80729819771848+-0.121980028803655*[0]!xdata11-6.00765166168192*(0.0416666666666667+([0]!xdata11-25)^2/7000)^0.5</definedName>
    <definedName name="ydata12" hidden="1">9.80729819771848+-0.121980028803655*[0]!xdata12+6.00765166168192*(0.0416666666666667+([0]!xdata12-25)^2/7000)^0.5</definedName>
    <definedName name="ydata13" hidden="1">9.80729819771848+-0.121980028803655*[0]!xdata13-6.00765166168192*(1.04166666666667+([0]!xdata13-25)^2/7000)^0.5</definedName>
    <definedName name="ydata14" hidden="1">9.80729819771848+-0.121980028803655*[0]!xdata14+6.00765166168192*(1.04166666666667+([0]!xdata14-25)^2/7000)^0.5</definedName>
    <definedName name="ydata15" hidden="1">0+1*[0]!xdata15-6.00765166168192*(1.04166666666667+([0]!xdata15-6.75779747762711)^2/104.153891988583)^0.5</definedName>
    <definedName name="ydata16" hidden="1">0+1*[0]!xdata16+6.00765166168192*(1.04166666666667+([0]!xdata16-6.75779747762711)^2/104.153891988583)^0.5</definedName>
    <definedName name="ydata17" hidden="1">0.655806025560878+-0.0109033788067523*[0]!xdata17-0.578373423874922*(0.0416666666666667+([0]!xdata17-25)^2/7000)^0.5</definedName>
    <definedName name="ydata18" hidden="1">0.655806025560878+-0.0109033788067523*[0]!xdata18+0.578373423874922*(0.0416666666666667+([0]!xdata18-25)^2/7000)^0.5</definedName>
    <definedName name="ydata19" hidden="1">0.655806025560878+-0.0109033788067523*[0]!xdata19-0.578373423874922*(1.04166666666667+([0]!xdata19-25)^2/7000)^0.5</definedName>
    <definedName name="ydata2" hidden="1">27.3394104990123+1.41067310526796*[0]!xdata2+66.3945116782427*(0.0416666666666667+([0]!xdata2-25)^2/7000)^0.5</definedName>
    <definedName name="ydata20" hidden="1">0.655806025560878+-0.0109033788067523*[0]!xdata20+0.578373423874922*(1.04166666666667+([0]!xdata20-25)^2/7000)^0.5</definedName>
    <definedName name="ydata21" hidden="1">0.655806025560878+-0.0109033788067523*[0]!xdata21-0.578373423874922*(0.0416666666666667+([0]!xdata21-25)^2/7000)^0.5</definedName>
    <definedName name="ydata22" hidden="1">0.655806025560878+-0.0109033788067523*[0]!xdata22+0.578373423874922*(0.0416666666666667+([0]!xdata22-25)^2/7000)^0.5</definedName>
    <definedName name="ydata23" hidden="1">0.655806025560878+-0.0109033788067523*[0]!xdata23-0.578373423874922*(1.04166666666667+([0]!xdata23-25)^2/7000)^0.5</definedName>
    <definedName name="ydata24" hidden="1">0.655806025560878+-0.0109033788067523*[0]!xdata24+0.578373423874922*(1.04166666666667+([0]!xdata24-25)^2/7000)^0.5</definedName>
    <definedName name="ydata25" hidden="1">0+1*[0]!xdata25-0.578373423874922*(1.04166666666667+([0]!xdata25-0.383221555392072)^2/0.83218568582474)^0.5</definedName>
    <definedName name="ydata26" hidden="1">0+1*[0]!xdata26+0.578373423874922*(1.04166666666667+([0]!xdata26-0.383221555392072)^2/0.83218568582474)^0.5</definedName>
    <definedName name="ydata3" hidden="1">27.3394104990123+1.41067310526796*[0]!xdata3-66.3945116782427*(1.04166666666667+([0]!xdata3-25)^2/7000)^0.5</definedName>
    <definedName name="ydata4" hidden="1">27.3394104990123+1.41067310526796*[0]!xdata4+66.3945116782427*(1.04166666666667+([0]!xdata4-25)^2/7000)^0.5</definedName>
    <definedName name="ydata5" hidden="1">0+1*[0]!xdata5-66.3945116782427*(1.04166666666667+([0]!xdata5-62.6062381307112)^2/13929.9902694844)^0.5</definedName>
    <definedName name="ydata6" hidden="1">0+1*[0]!xdata6+66.3945116782427*(1.04166666666667+([0]!xdata6-62.6062381307112)^2/13929.9902694844)^0.5</definedName>
    <definedName name="ydata7" hidden="1">9.80729819771848+-0.121980028803655*[0]!xdata7-6.00765166168192*(0.0416666666666667+([0]!xdata7-25)^2/7000)^0.5</definedName>
    <definedName name="ydata8" hidden="1">9.80729819771848+-0.121980028803655*[0]!xdata8+6.00765166168192*(0.0416666666666667+([0]!xdata8-25)^2/7000)^0.5</definedName>
    <definedName name="ydata9" hidden="1">9.80729819771848+-0.121980028803655*[0]!xdata9-6.00765166168192*(1.04166666666667+([0]!xdata9-25)^2/7000)^0.5</definedName>
  </definedNames>
  <calcPr calcId="145621" calcMode="manual"/>
</workbook>
</file>

<file path=xl/calcChain.xml><?xml version="1.0" encoding="utf-8"?>
<calcChain xmlns="http://schemas.openxmlformats.org/spreadsheetml/2006/main">
  <c r="V12" i="2" l="1"/>
  <c r="K700" i="2" l="1"/>
  <c r="J700" i="2"/>
  <c r="N700" i="2" s="1"/>
  <c r="G700" i="2"/>
  <c r="H700" i="2" s="1"/>
  <c r="D700" i="2"/>
  <c r="A700" i="2"/>
  <c r="K699" i="2"/>
  <c r="J699" i="2"/>
  <c r="N699" i="2" s="1"/>
  <c r="H699" i="2"/>
  <c r="G699" i="2"/>
  <c r="D699" i="2"/>
  <c r="A699" i="2"/>
  <c r="K698" i="2"/>
  <c r="J698" i="2"/>
  <c r="D698" i="2"/>
  <c r="A698" i="2"/>
  <c r="O697" i="2"/>
  <c r="K697" i="2"/>
  <c r="J697" i="2"/>
  <c r="N697" i="2" s="1"/>
  <c r="G697" i="2"/>
  <c r="H697" i="2" s="1"/>
  <c r="I697" i="2" s="1"/>
  <c r="E697" i="2"/>
  <c r="D697" i="2"/>
  <c r="A697" i="2"/>
  <c r="N696" i="2"/>
  <c r="O696" i="2" s="1"/>
  <c r="K696" i="2"/>
  <c r="J696" i="2"/>
  <c r="G696" i="2" s="1"/>
  <c r="H696" i="2" s="1"/>
  <c r="I696" i="2"/>
  <c r="E696" i="2"/>
  <c r="D696" i="2"/>
  <c r="A696" i="2"/>
  <c r="K695" i="2"/>
  <c r="J695" i="2"/>
  <c r="N695" i="2" s="1"/>
  <c r="G695" i="2"/>
  <c r="H695" i="2" s="1"/>
  <c r="E695" i="2" s="1"/>
  <c r="D695" i="2"/>
  <c r="A695" i="2"/>
  <c r="N694" i="2"/>
  <c r="O694" i="2" s="1"/>
  <c r="K694" i="2"/>
  <c r="J694" i="2"/>
  <c r="I694" i="2"/>
  <c r="G694" i="2"/>
  <c r="H694" i="2" s="1"/>
  <c r="E694" i="2" s="1"/>
  <c r="D694" i="2"/>
  <c r="A694" i="2"/>
  <c r="K693" i="2"/>
  <c r="J693" i="2"/>
  <c r="N693" i="2" s="1"/>
  <c r="I693" i="2"/>
  <c r="H693" i="2"/>
  <c r="E693" i="2" s="1"/>
  <c r="F693" i="2" s="1"/>
  <c r="Q693" i="2" s="1"/>
  <c r="G693" i="2"/>
  <c r="D693" i="2"/>
  <c r="A693" i="2"/>
  <c r="N692" i="2"/>
  <c r="K692" i="2"/>
  <c r="J692" i="2"/>
  <c r="G692" i="2"/>
  <c r="H692" i="2" s="1"/>
  <c r="D692" i="2"/>
  <c r="A692" i="2"/>
  <c r="K691" i="2"/>
  <c r="J691" i="2"/>
  <c r="N691" i="2" s="1"/>
  <c r="G691" i="2"/>
  <c r="H691" i="2" s="1"/>
  <c r="D691" i="2"/>
  <c r="A691" i="2"/>
  <c r="K690" i="2"/>
  <c r="J690" i="2"/>
  <c r="D690" i="2"/>
  <c r="A690" i="2"/>
  <c r="K689" i="2"/>
  <c r="J689" i="2"/>
  <c r="N689" i="2" s="1"/>
  <c r="O689" i="2" s="1"/>
  <c r="G689" i="2"/>
  <c r="H689" i="2" s="1"/>
  <c r="I689" i="2" s="1"/>
  <c r="D689" i="2"/>
  <c r="A689" i="2"/>
  <c r="K688" i="2"/>
  <c r="J688" i="2"/>
  <c r="G688" i="2" s="1"/>
  <c r="H688" i="2" s="1"/>
  <c r="E688" i="2" s="1"/>
  <c r="I688" i="2"/>
  <c r="D688" i="2"/>
  <c r="A688" i="2"/>
  <c r="K687" i="2"/>
  <c r="J687" i="2"/>
  <c r="N687" i="2" s="1"/>
  <c r="I687" i="2"/>
  <c r="O687" i="2" s="1"/>
  <c r="G687" i="2"/>
  <c r="H687" i="2" s="1"/>
  <c r="E687" i="2" s="1"/>
  <c r="D687" i="2"/>
  <c r="A687" i="2"/>
  <c r="N686" i="2"/>
  <c r="K686" i="2"/>
  <c r="J686" i="2"/>
  <c r="G686" i="2"/>
  <c r="H686" i="2" s="1"/>
  <c r="E686" i="2" s="1"/>
  <c r="D686" i="2"/>
  <c r="A686" i="2"/>
  <c r="K685" i="2"/>
  <c r="J685" i="2"/>
  <c r="N685" i="2" s="1"/>
  <c r="H685" i="2"/>
  <c r="E685" i="2" s="1"/>
  <c r="F685" i="2" s="1"/>
  <c r="Q685" i="2" s="1"/>
  <c r="G685" i="2"/>
  <c r="D685" i="2"/>
  <c r="A685" i="2"/>
  <c r="N684" i="2"/>
  <c r="K684" i="2"/>
  <c r="J684" i="2"/>
  <c r="G684" i="2"/>
  <c r="H684" i="2" s="1"/>
  <c r="D684" i="2"/>
  <c r="A684" i="2"/>
  <c r="K683" i="2"/>
  <c r="J683" i="2"/>
  <c r="N683" i="2" s="1"/>
  <c r="G683" i="2"/>
  <c r="H683" i="2" s="1"/>
  <c r="D683" i="2"/>
  <c r="A683" i="2"/>
  <c r="K682" i="2"/>
  <c r="J682" i="2"/>
  <c r="D682" i="2"/>
  <c r="A682" i="2"/>
  <c r="K681" i="2"/>
  <c r="J681" i="2"/>
  <c r="N681" i="2" s="1"/>
  <c r="O681" i="2" s="1"/>
  <c r="G681" i="2"/>
  <c r="H681" i="2" s="1"/>
  <c r="I681" i="2" s="1"/>
  <c r="E681" i="2"/>
  <c r="D681" i="2"/>
  <c r="A681" i="2"/>
  <c r="K680" i="2"/>
  <c r="J680" i="2"/>
  <c r="G680" i="2" s="1"/>
  <c r="H680" i="2" s="1"/>
  <c r="I680" i="2" s="1"/>
  <c r="D680" i="2"/>
  <c r="A680" i="2"/>
  <c r="K679" i="2"/>
  <c r="J679" i="2"/>
  <c r="N679" i="2" s="1"/>
  <c r="G679" i="2"/>
  <c r="H679" i="2" s="1"/>
  <c r="I679" i="2" s="1"/>
  <c r="E679" i="2"/>
  <c r="D679" i="2"/>
  <c r="A679" i="2"/>
  <c r="N678" i="2"/>
  <c r="K678" i="2"/>
  <c r="J678" i="2"/>
  <c r="G678" i="2"/>
  <c r="H678" i="2" s="1"/>
  <c r="E678" i="2" s="1"/>
  <c r="D678" i="2"/>
  <c r="A678" i="2"/>
  <c r="K677" i="2"/>
  <c r="J677" i="2"/>
  <c r="N677" i="2" s="1"/>
  <c r="H677" i="2"/>
  <c r="E677" i="2" s="1"/>
  <c r="F677" i="2" s="1"/>
  <c r="Q677" i="2" s="1"/>
  <c r="G677" i="2"/>
  <c r="D677" i="2"/>
  <c r="A677" i="2"/>
  <c r="N676" i="2"/>
  <c r="K676" i="2"/>
  <c r="J676" i="2"/>
  <c r="G676" i="2"/>
  <c r="H676" i="2" s="1"/>
  <c r="D676" i="2"/>
  <c r="A676" i="2"/>
  <c r="K675" i="2"/>
  <c r="J675" i="2"/>
  <c r="N675" i="2" s="1"/>
  <c r="G675" i="2"/>
  <c r="H675" i="2" s="1"/>
  <c r="D675" i="2"/>
  <c r="A675" i="2"/>
  <c r="K674" i="2"/>
  <c r="J674" i="2"/>
  <c r="D674" i="2"/>
  <c r="A674" i="2"/>
  <c r="O673" i="2"/>
  <c r="K673" i="2"/>
  <c r="J673" i="2"/>
  <c r="N673" i="2" s="1"/>
  <c r="G673" i="2"/>
  <c r="H673" i="2" s="1"/>
  <c r="I673" i="2" s="1"/>
  <c r="E673" i="2"/>
  <c r="D673" i="2"/>
  <c r="A673" i="2"/>
  <c r="N672" i="2"/>
  <c r="O672" i="2" s="1"/>
  <c r="K672" i="2"/>
  <c r="J672" i="2"/>
  <c r="G672" i="2" s="1"/>
  <c r="H672" i="2" s="1"/>
  <c r="I672" i="2"/>
  <c r="E672" i="2"/>
  <c r="D672" i="2"/>
  <c r="A672" i="2"/>
  <c r="K671" i="2"/>
  <c r="J671" i="2"/>
  <c r="N671" i="2" s="1"/>
  <c r="G671" i="2"/>
  <c r="H671" i="2" s="1"/>
  <c r="I671" i="2" s="1"/>
  <c r="O671" i="2" s="1"/>
  <c r="E671" i="2"/>
  <c r="D671" i="2"/>
  <c r="A671" i="2"/>
  <c r="N670" i="2"/>
  <c r="K670" i="2"/>
  <c r="J670" i="2"/>
  <c r="G670" i="2"/>
  <c r="H670" i="2" s="1"/>
  <c r="E670" i="2" s="1"/>
  <c r="D670" i="2"/>
  <c r="A670" i="2"/>
  <c r="K669" i="2"/>
  <c r="J669" i="2"/>
  <c r="N669" i="2" s="1"/>
  <c r="H669" i="2"/>
  <c r="E669" i="2" s="1"/>
  <c r="F669" i="2" s="1"/>
  <c r="Q669" i="2" s="1"/>
  <c r="G669" i="2"/>
  <c r="D669" i="2"/>
  <c r="A669" i="2"/>
  <c r="N668" i="2"/>
  <c r="K668" i="2"/>
  <c r="J668" i="2"/>
  <c r="G668" i="2"/>
  <c r="H668" i="2" s="1"/>
  <c r="D668" i="2"/>
  <c r="A668" i="2"/>
  <c r="K667" i="2"/>
  <c r="J667" i="2"/>
  <c r="N667" i="2" s="1"/>
  <c r="H667" i="2"/>
  <c r="G667" i="2"/>
  <c r="D667" i="2"/>
  <c r="A667" i="2"/>
  <c r="K666" i="2"/>
  <c r="J666" i="2"/>
  <c r="G666" i="2" s="1"/>
  <c r="H666" i="2" s="1"/>
  <c r="D666" i="2"/>
  <c r="A666" i="2"/>
  <c r="N665" i="2"/>
  <c r="K665" i="2"/>
  <c r="J665" i="2"/>
  <c r="G665" i="2"/>
  <c r="H665" i="2" s="1"/>
  <c r="D665" i="2"/>
  <c r="A665" i="2"/>
  <c r="K664" i="2"/>
  <c r="J664" i="2"/>
  <c r="G664" i="2" s="1"/>
  <c r="H664" i="2"/>
  <c r="E664" i="2" s="1"/>
  <c r="D664" i="2"/>
  <c r="A664" i="2"/>
  <c r="K663" i="2"/>
  <c r="J663" i="2"/>
  <c r="N663" i="2" s="1"/>
  <c r="G663" i="2"/>
  <c r="H663" i="2" s="1"/>
  <c r="D663" i="2"/>
  <c r="A663" i="2"/>
  <c r="K662" i="2"/>
  <c r="J662" i="2"/>
  <c r="G662" i="2" s="1"/>
  <c r="H662" i="2" s="1"/>
  <c r="D662" i="2"/>
  <c r="A662" i="2"/>
  <c r="N661" i="2"/>
  <c r="K661" i="2"/>
  <c r="J661" i="2"/>
  <c r="G661" i="2"/>
  <c r="H661" i="2" s="1"/>
  <c r="D661" i="2"/>
  <c r="A661" i="2"/>
  <c r="K660" i="2"/>
  <c r="J660" i="2"/>
  <c r="G660" i="2" s="1"/>
  <c r="H660" i="2"/>
  <c r="E660" i="2" s="1"/>
  <c r="D660" i="2"/>
  <c r="A660" i="2"/>
  <c r="K659" i="2"/>
  <c r="J659" i="2"/>
  <c r="N659" i="2" s="1"/>
  <c r="G659" i="2"/>
  <c r="H659" i="2" s="1"/>
  <c r="D659" i="2"/>
  <c r="A659" i="2"/>
  <c r="K658" i="2"/>
  <c r="J658" i="2"/>
  <c r="G658" i="2" s="1"/>
  <c r="H658" i="2" s="1"/>
  <c r="D658" i="2"/>
  <c r="A658" i="2"/>
  <c r="N657" i="2"/>
  <c r="K657" i="2"/>
  <c r="J657" i="2"/>
  <c r="G657" i="2"/>
  <c r="H657" i="2" s="1"/>
  <c r="D657" i="2"/>
  <c r="A657" i="2"/>
  <c r="K656" i="2"/>
  <c r="J656" i="2"/>
  <c r="G656" i="2" s="1"/>
  <c r="H656" i="2"/>
  <c r="E656" i="2" s="1"/>
  <c r="D656" i="2"/>
  <c r="A656" i="2"/>
  <c r="K655" i="2"/>
  <c r="J655" i="2"/>
  <c r="N655" i="2" s="1"/>
  <c r="D655" i="2"/>
  <c r="A655" i="2"/>
  <c r="K654" i="2"/>
  <c r="J654" i="2"/>
  <c r="G654" i="2" s="1"/>
  <c r="H654" i="2"/>
  <c r="I654" i="2" s="1"/>
  <c r="D654" i="2"/>
  <c r="A654" i="2"/>
  <c r="N653" i="2"/>
  <c r="K653" i="2"/>
  <c r="J653" i="2"/>
  <c r="G653" i="2"/>
  <c r="H653" i="2" s="1"/>
  <c r="D653" i="2"/>
  <c r="A653" i="2"/>
  <c r="K652" i="2"/>
  <c r="J652" i="2"/>
  <c r="G652" i="2" s="1"/>
  <c r="H652" i="2"/>
  <c r="E652" i="2" s="1"/>
  <c r="D652" i="2"/>
  <c r="A652" i="2"/>
  <c r="N651" i="2"/>
  <c r="K651" i="2"/>
  <c r="J651" i="2"/>
  <c r="G651" i="2"/>
  <c r="H651" i="2" s="1"/>
  <c r="D651" i="2"/>
  <c r="A651" i="2"/>
  <c r="K650" i="2"/>
  <c r="J650" i="2"/>
  <c r="G650" i="2" s="1"/>
  <c r="H650" i="2" s="1"/>
  <c r="D650" i="2"/>
  <c r="A650" i="2"/>
  <c r="K649" i="2"/>
  <c r="J649" i="2"/>
  <c r="N649" i="2" s="1"/>
  <c r="G649" i="2"/>
  <c r="H649" i="2" s="1"/>
  <c r="D649" i="2"/>
  <c r="A649" i="2"/>
  <c r="K648" i="2"/>
  <c r="J648" i="2"/>
  <c r="G648" i="2" s="1"/>
  <c r="H648" i="2" s="1"/>
  <c r="D648" i="2"/>
  <c r="A648" i="2"/>
  <c r="D646" i="2"/>
  <c r="D644" i="2"/>
  <c r="D642" i="2"/>
  <c r="D640" i="2"/>
  <c r="D638" i="2"/>
  <c r="D636" i="2"/>
  <c r="D634" i="2"/>
  <c r="D632" i="2"/>
  <c r="D630" i="2"/>
  <c r="D628" i="2"/>
  <c r="A615" i="2"/>
  <c r="A614" i="2"/>
  <c r="A611" i="2"/>
  <c r="A607" i="2"/>
  <c r="A606" i="2"/>
  <c r="A603" i="2"/>
  <c r="A599" i="2"/>
  <c r="A598" i="2"/>
  <c r="A595" i="2"/>
  <c r="D592" i="2"/>
  <c r="A592" i="2"/>
  <c r="D589" i="2"/>
  <c r="D588" i="2"/>
  <c r="A588" i="2"/>
  <c r="A587" i="2"/>
  <c r="D584" i="2"/>
  <c r="A584" i="2"/>
  <c r="A583" i="2"/>
  <c r="A582" i="2"/>
  <c r="A538" i="2"/>
  <c r="A537" i="2"/>
  <c r="A534" i="2"/>
  <c r="A530" i="2"/>
  <c r="A529" i="2"/>
  <c r="A526" i="2"/>
  <c r="A522" i="2"/>
  <c r="A521" i="2"/>
  <c r="A518" i="2"/>
  <c r="A514" i="2"/>
  <c r="A513" i="2"/>
  <c r="A510" i="2"/>
  <c r="A506" i="2"/>
  <c r="A505" i="2"/>
  <c r="A502" i="2"/>
  <c r="A498" i="2"/>
  <c r="A497" i="2"/>
  <c r="A494" i="2"/>
  <c r="A490" i="2"/>
  <c r="A489" i="2"/>
  <c r="A486" i="2"/>
  <c r="A482" i="2"/>
  <c r="A481" i="2"/>
  <c r="D480" i="2"/>
  <c r="A480" i="2"/>
  <c r="D479" i="2"/>
  <c r="A479" i="2"/>
  <c r="D478" i="2"/>
  <c r="A478" i="2"/>
  <c r="D477" i="2"/>
  <c r="A477" i="2"/>
  <c r="D476" i="2"/>
  <c r="A476" i="2"/>
  <c r="D475" i="2"/>
  <c r="A475" i="2"/>
  <c r="D474" i="2"/>
  <c r="A474" i="2"/>
  <c r="D473" i="2"/>
  <c r="A473" i="2"/>
  <c r="D472" i="2"/>
  <c r="A472" i="2"/>
  <c r="D471" i="2"/>
  <c r="A471" i="2"/>
  <c r="D470" i="2"/>
  <c r="A470" i="2"/>
  <c r="D469" i="2"/>
  <c r="A469" i="2"/>
  <c r="D468" i="2"/>
  <c r="A468" i="2"/>
  <c r="D467" i="2"/>
  <c r="A467" i="2"/>
  <c r="D466" i="2"/>
  <c r="A466" i="2"/>
  <c r="D465" i="2"/>
  <c r="A465" i="2"/>
  <c r="D464" i="2"/>
  <c r="A464" i="2"/>
  <c r="D463" i="2"/>
  <c r="A463" i="2"/>
  <c r="D462" i="2"/>
  <c r="A462" i="2"/>
  <c r="D461" i="2"/>
  <c r="A461" i="2"/>
  <c r="D460" i="2"/>
  <c r="A460" i="2"/>
  <c r="D459" i="2"/>
  <c r="A459" i="2"/>
  <c r="D458" i="2"/>
  <c r="A458" i="2"/>
  <c r="D457" i="2"/>
  <c r="A457" i="2"/>
  <c r="D456" i="2"/>
  <c r="A456" i="2"/>
  <c r="D455" i="2"/>
  <c r="A455" i="2"/>
  <c r="D454" i="2"/>
  <c r="A454" i="2"/>
  <c r="D453" i="2"/>
  <c r="A453" i="2"/>
  <c r="D452" i="2"/>
  <c r="A452" i="2"/>
  <c r="D451" i="2"/>
  <c r="A451" i="2"/>
  <c r="D450" i="2"/>
  <c r="A450" i="2"/>
  <c r="D449" i="2"/>
  <c r="A449" i="2"/>
  <c r="D448" i="2"/>
  <c r="A448" i="2"/>
  <c r="D447" i="2"/>
  <c r="A447" i="2"/>
  <c r="D446" i="2"/>
  <c r="A446" i="2"/>
  <c r="D445" i="2"/>
  <c r="A445" i="2"/>
  <c r="D444" i="2"/>
  <c r="A444" i="2"/>
  <c r="D443" i="2"/>
  <c r="A443" i="2"/>
  <c r="D442" i="2"/>
  <c r="A442" i="2"/>
  <c r="D441" i="2"/>
  <c r="A441" i="2"/>
  <c r="D440" i="2"/>
  <c r="A440" i="2"/>
  <c r="D439" i="2"/>
  <c r="A439" i="2"/>
  <c r="D438" i="2"/>
  <c r="A438" i="2"/>
  <c r="D437" i="2"/>
  <c r="A437" i="2"/>
  <c r="D436" i="2"/>
  <c r="A436" i="2"/>
  <c r="D435" i="2"/>
  <c r="A435" i="2"/>
  <c r="D434" i="2"/>
  <c r="A434" i="2"/>
  <c r="D433" i="2"/>
  <c r="A433" i="2"/>
  <c r="D432" i="2"/>
  <c r="A432" i="2"/>
  <c r="D431" i="2"/>
  <c r="A431" i="2"/>
  <c r="D430" i="2"/>
  <c r="A430" i="2"/>
  <c r="D429" i="2"/>
  <c r="A429" i="2"/>
  <c r="D428" i="2"/>
  <c r="A428" i="2"/>
  <c r="D427" i="2"/>
  <c r="A427" i="2"/>
  <c r="D426" i="2"/>
  <c r="A426" i="2"/>
  <c r="D425" i="2"/>
  <c r="A425" i="2"/>
  <c r="D424" i="2"/>
  <c r="A424" i="2"/>
  <c r="D423" i="2"/>
  <c r="A423" i="2"/>
  <c r="D422" i="2"/>
  <c r="A422" i="2"/>
  <c r="D421" i="2"/>
  <c r="A421" i="2"/>
  <c r="D420" i="2"/>
  <c r="A420" i="2"/>
  <c r="D419" i="2"/>
  <c r="A419" i="2"/>
  <c r="D418" i="2"/>
  <c r="A418" i="2"/>
  <c r="D417" i="2"/>
  <c r="A417" i="2"/>
  <c r="D416" i="2"/>
  <c r="A416" i="2"/>
  <c r="D415" i="2"/>
  <c r="A415" i="2"/>
  <c r="D414" i="2"/>
  <c r="A414" i="2"/>
  <c r="D413" i="2"/>
  <c r="A413" i="2"/>
  <c r="D412" i="2"/>
  <c r="A412" i="2"/>
  <c r="D411" i="2"/>
  <c r="A411" i="2"/>
  <c r="D410" i="2"/>
  <c r="A410" i="2"/>
  <c r="D409" i="2"/>
  <c r="A409" i="2"/>
  <c r="D408" i="2"/>
  <c r="A408" i="2"/>
  <c r="D407" i="2"/>
  <c r="A407" i="2"/>
  <c r="D406" i="2"/>
  <c r="A406" i="2"/>
  <c r="D405" i="2"/>
  <c r="A405" i="2"/>
  <c r="D404" i="2"/>
  <c r="A404" i="2"/>
  <c r="D403" i="2"/>
  <c r="A403" i="2"/>
  <c r="D402" i="2"/>
  <c r="A402" i="2"/>
  <c r="D401" i="2"/>
  <c r="A401" i="2"/>
  <c r="D400" i="2"/>
  <c r="A400" i="2"/>
  <c r="D399" i="2"/>
  <c r="A399" i="2"/>
  <c r="D398" i="2"/>
  <c r="A398" i="2"/>
  <c r="D397" i="2"/>
  <c r="A397" i="2"/>
  <c r="D396" i="2"/>
  <c r="A396" i="2"/>
  <c r="D395" i="2"/>
  <c r="A395" i="2"/>
  <c r="D394" i="2"/>
  <c r="A394" i="2"/>
  <c r="D393" i="2"/>
  <c r="A393" i="2"/>
  <c r="D392" i="2"/>
  <c r="A392" i="2"/>
  <c r="D391" i="2"/>
  <c r="A391" i="2"/>
  <c r="D390" i="2"/>
  <c r="A390" i="2"/>
  <c r="D389" i="2"/>
  <c r="A389" i="2"/>
  <c r="D388" i="2"/>
  <c r="A388" i="2"/>
  <c r="D387" i="2"/>
  <c r="A387" i="2"/>
  <c r="D386" i="2"/>
  <c r="A386" i="2"/>
  <c r="D385" i="2"/>
  <c r="A385" i="2"/>
  <c r="D384" i="2"/>
  <c r="A384" i="2"/>
  <c r="D383" i="2"/>
  <c r="A383" i="2"/>
  <c r="D382" i="2"/>
  <c r="A382" i="2"/>
  <c r="D381" i="2"/>
  <c r="A381" i="2"/>
  <c r="D380" i="2"/>
  <c r="A380" i="2"/>
  <c r="D379" i="2"/>
  <c r="A379" i="2"/>
  <c r="D378" i="2"/>
  <c r="A378" i="2"/>
  <c r="D377" i="2"/>
  <c r="A377" i="2"/>
  <c r="A376" i="2"/>
  <c r="A372" i="2"/>
  <c r="A371" i="2"/>
  <c r="A368" i="2"/>
  <c r="A364" i="2"/>
  <c r="A363" i="2"/>
  <c r="A360" i="2"/>
  <c r="A356" i="2"/>
  <c r="A355" i="2"/>
  <c r="A352" i="2"/>
  <c r="A348" i="2"/>
  <c r="A347" i="2"/>
  <c r="A344" i="2"/>
  <c r="A340" i="2"/>
  <c r="A339" i="2"/>
  <c r="A336" i="2"/>
  <c r="A332" i="2"/>
  <c r="A331" i="2"/>
  <c r="A328" i="2"/>
  <c r="A324" i="2"/>
  <c r="A323" i="2"/>
  <c r="A320" i="2"/>
  <c r="A316" i="2"/>
  <c r="A315" i="2"/>
  <c r="A312" i="2"/>
  <c r="A308" i="2"/>
  <c r="A307" i="2"/>
  <c r="A304" i="2"/>
  <c r="A300" i="2"/>
  <c r="A299" i="2"/>
  <c r="A296" i="2"/>
  <c r="A292" i="2"/>
  <c r="A291" i="2"/>
  <c r="A288" i="2"/>
  <c r="A284" i="2"/>
  <c r="A283" i="2"/>
  <c r="A280" i="2"/>
  <c r="A276" i="2"/>
  <c r="A275" i="2"/>
  <c r="A272" i="2"/>
  <c r="A268" i="2"/>
  <c r="A267" i="2"/>
  <c r="A254" i="2"/>
  <c r="A253" i="2"/>
  <c r="A250" i="2"/>
  <c r="A249" i="2"/>
  <c r="A248" i="2"/>
  <c r="A246" i="2"/>
  <c r="A245" i="2"/>
  <c r="A242" i="2"/>
  <c r="A241" i="2"/>
  <c r="A238" i="2"/>
  <c r="A237" i="2"/>
  <c r="A236" i="2"/>
  <c r="A234" i="2"/>
  <c r="A233" i="2"/>
  <c r="A232" i="2"/>
  <c r="A230" i="2"/>
  <c r="A229" i="2"/>
  <c r="A226" i="2"/>
  <c r="A225" i="2"/>
  <c r="A222" i="2"/>
  <c r="A221" i="2"/>
  <c r="A218" i="2"/>
  <c r="A217" i="2"/>
  <c r="A216" i="2"/>
  <c r="A214" i="2"/>
  <c r="A213" i="2"/>
  <c r="A210" i="2"/>
  <c r="A209" i="2"/>
  <c r="A206" i="2"/>
  <c r="A205" i="2"/>
  <c r="A204" i="2"/>
  <c r="A202" i="2"/>
  <c r="A201" i="2"/>
  <c r="A200" i="2"/>
  <c r="A198" i="2"/>
  <c r="A197" i="2"/>
  <c r="A194" i="2"/>
  <c r="A193" i="2"/>
  <c r="A190" i="2"/>
  <c r="A189" i="2"/>
  <c r="A186" i="2"/>
  <c r="A185" i="2"/>
  <c r="A184" i="2"/>
  <c r="A182" i="2"/>
  <c r="A181" i="2"/>
  <c r="A178" i="2"/>
  <c r="A177" i="2"/>
  <c r="A174" i="2"/>
  <c r="A173" i="2"/>
  <c r="A172" i="2"/>
  <c r="A170" i="2"/>
  <c r="A169" i="2"/>
  <c r="A168" i="2"/>
  <c r="A166" i="2"/>
  <c r="A165" i="2"/>
  <c r="A162" i="2"/>
  <c r="A161" i="2"/>
  <c r="A158" i="2"/>
  <c r="A157" i="2"/>
  <c r="A154" i="2"/>
  <c r="A153" i="2"/>
  <c r="A152" i="2"/>
  <c r="A150" i="2"/>
  <c r="A149" i="2"/>
  <c r="A146" i="2"/>
  <c r="A145" i="2"/>
  <c r="A142" i="2"/>
  <c r="A141" i="2"/>
  <c r="A140" i="2"/>
  <c r="A138" i="2"/>
  <c r="A137" i="2"/>
  <c r="D136" i="2"/>
  <c r="A136" i="2"/>
  <c r="D135" i="2"/>
  <c r="A135" i="2"/>
  <c r="D134" i="2"/>
  <c r="A134" i="2"/>
  <c r="D133" i="2"/>
  <c r="A133" i="2"/>
  <c r="D132" i="2"/>
  <c r="A132" i="2"/>
  <c r="D131" i="2"/>
  <c r="A131" i="2"/>
  <c r="D130" i="2"/>
  <c r="A130" i="2"/>
  <c r="D129" i="2"/>
  <c r="A129" i="2"/>
  <c r="D128" i="2"/>
  <c r="A128" i="2"/>
  <c r="D127" i="2"/>
  <c r="A127" i="2"/>
  <c r="D126" i="2"/>
  <c r="A126" i="2"/>
  <c r="D125" i="2"/>
  <c r="A125" i="2"/>
  <c r="D124" i="2"/>
  <c r="A124" i="2"/>
  <c r="D123" i="2"/>
  <c r="A123" i="2"/>
  <c r="D122" i="2"/>
  <c r="A122" i="2"/>
  <c r="D121" i="2"/>
  <c r="A121" i="2"/>
  <c r="D120" i="2"/>
  <c r="A120" i="2"/>
  <c r="D119" i="2"/>
  <c r="A119" i="2"/>
  <c r="D118" i="2"/>
  <c r="A118" i="2"/>
  <c r="D117" i="2"/>
  <c r="A117" i="2"/>
  <c r="D116" i="2"/>
  <c r="A116" i="2"/>
  <c r="D115" i="2"/>
  <c r="A115" i="2"/>
  <c r="D114" i="2"/>
  <c r="A114" i="2"/>
  <c r="D113" i="2"/>
  <c r="A113" i="2"/>
  <c r="D112" i="2"/>
  <c r="A112" i="2"/>
  <c r="D111" i="2"/>
  <c r="A111" i="2"/>
  <c r="D110" i="2"/>
  <c r="A110" i="2"/>
  <c r="D109" i="2"/>
  <c r="A109" i="2"/>
  <c r="D108" i="2"/>
  <c r="A108" i="2"/>
  <c r="D107" i="2"/>
  <c r="A107" i="2"/>
  <c r="D106" i="2"/>
  <c r="A106" i="2"/>
  <c r="D105" i="2"/>
  <c r="A105" i="2"/>
  <c r="D104" i="2"/>
  <c r="A104" i="2"/>
  <c r="D103" i="2"/>
  <c r="A103" i="2"/>
  <c r="D102" i="2"/>
  <c r="A102" i="2"/>
  <c r="D101" i="2"/>
  <c r="A101" i="2"/>
  <c r="D100" i="2"/>
  <c r="A100" i="2"/>
  <c r="D99" i="2"/>
  <c r="A99" i="2"/>
  <c r="D98" i="2"/>
  <c r="A98" i="2"/>
  <c r="D97" i="2"/>
  <c r="A97" i="2"/>
  <c r="D96" i="2"/>
  <c r="A96" i="2"/>
  <c r="D95" i="2"/>
  <c r="A95" i="2"/>
  <c r="D94" i="2"/>
  <c r="A94" i="2"/>
  <c r="D93" i="2"/>
  <c r="A93" i="2"/>
  <c r="D92" i="2"/>
  <c r="A92" i="2"/>
  <c r="D91" i="2"/>
  <c r="A91" i="2"/>
  <c r="D90" i="2"/>
  <c r="A90" i="2"/>
  <c r="D89" i="2"/>
  <c r="A89" i="2"/>
  <c r="D88" i="2"/>
  <c r="A88" i="2"/>
  <c r="D87" i="2"/>
  <c r="A87" i="2"/>
  <c r="D86" i="2"/>
  <c r="A86" i="2"/>
  <c r="D85" i="2"/>
  <c r="A85" i="2"/>
  <c r="D84" i="2"/>
  <c r="A84" i="2"/>
  <c r="D83" i="2"/>
  <c r="A83" i="2"/>
  <c r="D82" i="2"/>
  <c r="A82" i="2"/>
  <c r="D81" i="2"/>
  <c r="A81" i="2"/>
  <c r="D80" i="2"/>
  <c r="A80" i="2"/>
  <c r="D79" i="2"/>
  <c r="A79" i="2"/>
  <c r="D78" i="2"/>
  <c r="A78" i="2"/>
  <c r="D77" i="2"/>
  <c r="A77" i="2"/>
  <c r="D76" i="2"/>
  <c r="A76" i="2"/>
  <c r="D75" i="2"/>
  <c r="A75" i="2"/>
  <c r="D74" i="2"/>
  <c r="D73" i="2"/>
  <c r="A73" i="2"/>
  <c r="A72" i="2"/>
  <c r="D70" i="2"/>
  <c r="D69" i="2"/>
  <c r="A69" i="2"/>
  <c r="D66" i="2"/>
  <c r="D65" i="2"/>
  <c r="A65" i="2"/>
  <c r="A64" i="2"/>
  <c r="D62" i="2"/>
  <c r="D61" i="2"/>
  <c r="A61" i="2"/>
  <c r="D58" i="2"/>
  <c r="D57" i="2"/>
  <c r="A57" i="2"/>
  <c r="A56" i="2"/>
  <c r="D54" i="2"/>
  <c r="D53" i="2"/>
  <c r="A53" i="2"/>
  <c r="D50" i="2"/>
  <c r="D49" i="2"/>
  <c r="A49" i="2"/>
  <c r="A48" i="2"/>
  <c r="D46" i="2"/>
  <c r="D45" i="2"/>
  <c r="A45" i="2"/>
  <c r="V43" i="2"/>
  <c r="U29" i="2" s="1"/>
  <c r="S43" i="2"/>
  <c r="V27" i="2" s="1"/>
  <c r="A43" i="2"/>
  <c r="U41" i="2"/>
  <c r="U27" i="2" s="1"/>
  <c r="T41" i="2"/>
  <c r="T27" i="2" s="1"/>
  <c r="D41" i="2"/>
  <c r="D40" i="2"/>
  <c r="S39" i="2"/>
  <c r="T31" i="2" s="1"/>
  <c r="D39" i="2"/>
  <c r="A39" i="2"/>
  <c r="A38" i="2"/>
  <c r="S37" i="2"/>
  <c r="T29" i="2" s="1"/>
  <c r="D36" i="2"/>
  <c r="D35" i="2"/>
  <c r="A35" i="2"/>
  <c r="A33" i="2"/>
  <c r="A32" i="2"/>
  <c r="D31" i="2"/>
  <c r="A31" i="2"/>
  <c r="S29" i="2"/>
  <c r="D28" i="2"/>
  <c r="S27" i="2"/>
  <c r="D27" i="2"/>
  <c r="A27" i="2"/>
  <c r="D24" i="2"/>
  <c r="D23" i="2"/>
  <c r="D22" i="2"/>
  <c r="D21" i="2"/>
  <c r="A21" i="2"/>
  <c r="A20" i="2"/>
  <c r="Z19" i="2"/>
  <c r="AA19" i="2" s="1"/>
  <c r="W19" i="2"/>
  <c r="U37" i="2"/>
  <c r="D19" i="2"/>
  <c r="A19" i="2"/>
  <c r="Z18" i="2"/>
  <c r="AA18" i="2" s="1"/>
  <c r="W18" i="2"/>
  <c r="D17" i="2"/>
  <c r="D16" i="2"/>
  <c r="D15" i="2"/>
  <c r="A15" i="2"/>
  <c r="Z14" i="2"/>
  <c r="AA14" i="2" s="1"/>
  <c r="A14" i="2"/>
  <c r="Z13" i="2"/>
  <c r="AA13" i="2" s="1"/>
  <c r="U12" i="2"/>
  <c r="V37" i="2" s="1"/>
  <c r="V25" i="2" s="1"/>
  <c r="T12" i="2"/>
  <c r="T37" i="2" s="1"/>
  <c r="D12" i="2"/>
  <c r="D11" i="2"/>
  <c r="A11" i="2"/>
  <c r="A10" i="2"/>
  <c r="Z9" i="2"/>
  <c r="AA9" i="2" s="1"/>
  <c r="D8" i="2"/>
  <c r="D7" i="2"/>
  <c r="A7" i="2"/>
  <c r="Z6" i="2"/>
  <c r="AA6" i="2" s="1"/>
  <c r="D4" i="2"/>
  <c r="A4" i="2"/>
  <c r="Z3" i="2"/>
  <c r="AA3" i="2" s="1"/>
  <c r="A3" i="2"/>
  <c r="Z2" i="2"/>
  <c r="U1" i="2"/>
  <c r="K500" i="1"/>
  <c r="F500" i="1"/>
  <c r="K498" i="1"/>
  <c r="J497" i="1"/>
  <c r="F497" i="1"/>
  <c r="K497" i="1"/>
  <c r="F496" i="1"/>
  <c r="J493" i="1"/>
  <c r="F493" i="1"/>
  <c r="K493" i="1"/>
  <c r="K492" i="1"/>
  <c r="F492" i="1"/>
  <c r="K490" i="1"/>
  <c r="J489" i="1"/>
  <c r="F489" i="1"/>
  <c r="K489" i="1"/>
  <c r="F488" i="1"/>
  <c r="J485" i="1"/>
  <c r="F485" i="1"/>
  <c r="K485" i="1"/>
  <c r="K484" i="1"/>
  <c r="F484" i="1"/>
  <c r="K483" i="1"/>
  <c r="K482" i="1"/>
  <c r="J481" i="1"/>
  <c r="F481" i="1"/>
  <c r="K481" i="1"/>
  <c r="J477" i="1"/>
  <c r="F477" i="1"/>
  <c r="K477" i="1"/>
  <c r="K476" i="1"/>
  <c r="F476" i="1"/>
  <c r="K474" i="1"/>
  <c r="J473" i="1"/>
  <c r="F473" i="1"/>
  <c r="K473" i="1"/>
  <c r="F472" i="1"/>
  <c r="J469" i="1"/>
  <c r="F469" i="1"/>
  <c r="K469" i="1"/>
  <c r="K468" i="1"/>
  <c r="F468" i="1"/>
  <c r="K466" i="1"/>
  <c r="J465" i="1"/>
  <c r="F465" i="1"/>
  <c r="K465" i="1"/>
  <c r="F464" i="1"/>
  <c r="J461" i="1"/>
  <c r="F461" i="1"/>
  <c r="K461" i="1"/>
  <c r="K460" i="1"/>
  <c r="F460" i="1"/>
  <c r="K458" i="1"/>
  <c r="J457" i="1"/>
  <c r="F457" i="1"/>
  <c r="K457" i="1"/>
  <c r="J453" i="1"/>
  <c r="F453" i="1"/>
  <c r="K453" i="1"/>
  <c r="K452" i="1"/>
  <c r="F452" i="1"/>
  <c r="K451" i="1"/>
  <c r="K450" i="1"/>
  <c r="J449" i="1"/>
  <c r="F449" i="1"/>
  <c r="K449" i="1"/>
  <c r="F448" i="1"/>
  <c r="J445" i="1"/>
  <c r="F445" i="1"/>
  <c r="K445" i="1"/>
  <c r="K444" i="1"/>
  <c r="F444" i="1"/>
  <c r="K442" i="1"/>
  <c r="J441" i="1"/>
  <c r="F441" i="1"/>
  <c r="K441" i="1"/>
  <c r="J437" i="1"/>
  <c r="F437" i="1"/>
  <c r="K437" i="1"/>
  <c r="K436" i="1"/>
  <c r="F436" i="1"/>
  <c r="K434" i="1"/>
  <c r="J433" i="1"/>
  <c r="F433" i="1"/>
  <c r="K433" i="1"/>
  <c r="J429" i="1"/>
  <c r="F429" i="1"/>
  <c r="K429" i="1"/>
  <c r="K428" i="1"/>
  <c r="F428" i="1"/>
  <c r="K427" i="1"/>
  <c r="K426" i="1"/>
  <c r="J425" i="1"/>
  <c r="F425" i="1"/>
  <c r="K425" i="1"/>
  <c r="J421" i="1"/>
  <c r="F421" i="1"/>
  <c r="K421" i="1"/>
  <c r="K420" i="1"/>
  <c r="F420" i="1"/>
  <c r="K419" i="1"/>
  <c r="K418" i="1"/>
  <c r="J417" i="1"/>
  <c r="F417" i="1"/>
  <c r="K417" i="1"/>
  <c r="J413" i="1"/>
  <c r="F413" i="1"/>
  <c r="K413" i="1"/>
  <c r="K412" i="1"/>
  <c r="F412" i="1"/>
  <c r="K411" i="1"/>
  <c r="K410" i="1"/>
  <c r="J409" i="1"/>
  <c r="F409" i="1"/>
  <c r="K409" i="1"/>
  <c r="J405" i="1"/>
  <c r="F405" i="1"/>
  <c r="K405" i="1"/>
  <c r="K404" i="1"/>
  <c r="F404" i="1"/>
  <c r="K403" i="1"/>
  <c r="K402" i="1"/>
  <c r="J401" i="1"/>
  <c r="F401" i="1"/>
  <c r="K401" i="1"/>
  <c r="J397" i="1"/>
  <c r="F397" i="1"/>
  <c r="K397" i="1"/>
  <c r="K396" i="1"/>
  <c r="F396" i="1"/>
  <c r="K394" i="1"/>
  <c r="J393" i="1"/>
  <c r="F393" i="1"/>
  <c r="K393" i="1"/>
  <c r="J389" i="1"/>
  <c r="F389" i="1"/>
  <c r="K389" i="1"/>
  <c r="K388" i="1"/>
  <c r="F388" i="1"/>
  <c r="K386" i="1"/>
  <c r="J385" i="1"/>
  <c r="F385" i="1"/>
  <c r="K385" i="1"/>
  <c r="J381" i="1"/>
  <c r="F381" i="1"/>
  <c r="K381" i="1"/>
  <c r="K380" i="1"/>
  <c r="F380" i="1"/>
  <c r="K378" i="1"/>
  <c r="J377" i="1"/>
  <c r="F377" i="1"/>
  <c r="K377" i="1"/>
  <c r="F376" i="1"/>
  <c r="J373" i="1"/>
  <c r="F373" i="1"/>
  <c r="K373" i="1"/>
  <c r="K372" i="1"/>
  <c r="F372" i="1"/>
  <c r="K370" i="1"/>
  <c r="J369" i="1"/>
  <c r="F369" i="1"/>
  <c r="K369" i="1"/>
  <c r="J365" i="1"/>
  <c r="F365" i="1"/>
  <c r="K365" i="1"/>
  <c r="K364" i="1"/>
  <c r="F364" i="1"/>
  <c r="K363" i="1"/>
  <c r="K362" i="1"/>
  <c r="J361" i="1"/>
  <c r="F361" i="1"/>
  <c r="K361" i="1"/>
  <c r="F360" i="1"/>
  <c r="J357" i="1"/>
  <c r="F357" i="1"/>
  <c r="K357" i="1"/>
  <c r="K356" i="1"/>
  <c r="F356" i="1"/>
  <c r="K354" i="1"/>
  <c r="J353" i="1"/>
  <c r="F353" i="1"/>
  <c r="K353" i="1"/>
  <c r="J349" i="1"/>
  <c r="F349" i="1"/>
  <c r="K349" i="1"/>
  <c r="K348" i="1"/>
  <c r="F348" i="1"/>
  <c r="K346" i="1"/>
  <c r="J345" i="1"/>
  <c r="F345" i="1"/>
  <c r="K345" i="1"/>
  <c r="F344" i="1"/>
  <c r="J341" i="1"/>
  <c r="F341" i="1"/>
  <c r="K341" i="1"/>
  <c r="K340" i="1"/>
  <c r="F340" i="1"/>
  <c r="K338" i="1"/>
  <c r="J337" i="1"/>
  <c r="F337" i="1"/>
  <c r="K337" i="1"/>
  <c r="F336" i="1"/>
  <c r="J333" i="1"/>
  <c r="F333" i="1"/>
  <c r="K333" i="1"/>
  <c r="K332" i="1"/>
  <c r="F332" i="1"/>
  <c r="K331" i="1"/>
  <c r="K330" i="1"/>
  <c r="J329" i="1"/>
  <c r="F329" i="1"/>
  <c r="K329" i="1"/>
  <c r="J325" i="1"/>
  <c r="F325" i="1"/>
  <c r="K325" i="1"/>
  <c r="K324" i="1"/>
  <c r="F324" i="1"/>
  <c r="K323" i="1"/>
  <c r="K322" i="1"/>
  <c r="J321" i="1"/>
  <c r="F321" i="1"/>
  <c r="K321" i="1"/>
  <c r="F320" i="1"/>
  <c r="J317" i="1"/>
  <c r="F317" i="1"/>
  <c r="K317" i="1"/>
  <c r="K316" i="1"/>
  <c r="F316" i="1"/>
  <c r="K314" i="1"/>
  <c r="J313" i="1"/>
  <c r="F313" i="1"/>
  <c r="K313" i="1"/>
  <c r="J309" i="1"/>
  <c r="F309" i="1"/>
  <c r="F308" i="1"/>
  <c r="J305" i="1"/>
  <c r="F305" i="1"/>
  <c r="F304" i="1"/>
  <c r="J301" i="1"/>
  <c r="F301" i="1"/>
  <c r="F300" i="1"/>
  <c r="J297" i="1"/>
  <c r="F297" i="1"/>
  <c r="F296" i="1"/>
  <c r="J293" i="1"/>
  <c r="F293" i="1"/>
  <c r="F292" i="1"/>
  <c r="J289" i="1"/>
  <c r="F289" i="1"/>
  <c r="J285" i="1"/>
  <c r="F285" i="1"/>
  <c r="F284" i="1"/>
  <c r="J281" i="1"/>
  <c r="F281" i="1"/>
  <c r="J277" i="1"/>
  <c r="F277" i="1"/>
  <c r="F276" i="1"/>
  <c r="J273" i="1"/>
  <c r="F273" i="1"/>
  <c r="F272" i="1"/>
  <c r="J269" i="1"/>
  <c r="F269" i="1"/>
  <c r="F268" i="1"/>
  <c r="J265" i="1"/>
  <c r="F265" i="1"/>
  <c r="F264" i="1"/>
  <c r="J261" i="1"/>
  <c r="F261" i="1"/>
  <c r="F260" i="1"/>
  <c r="J257" i="1"/>
  <c r="F257" i="1"/>
  <c r="F256" i="1"/>
  <c r="J253" i="1"/>
  <c r="F253" i="1"/>
  <c r="F252" i="1"/>
  <c r="J249" i="1"/>
  <c r="F249" i="1"/>
  <c r="J245" i="1"/>
  <c r="F245" i="1"/>
  <c r="F244" i="1"/>
  <c r="J241" i="1"/>
  <c r="F241" i="1"/>
  <c r="F240" i="1"/>
  <c r="J237" i="1"/>
  <c r="F237" i="1"/>
  <c r="F236" i="1"/>
  <c r="J233" i="1"/>
  <c r="F233" i="1"/>
  <c r="F232" i="1"/>
  <c r="J229" i="1"/>
  <c r="F229" i="1"/>
  <c r="F228" i="1"/>
  <c r="J225" i="1"/>
  <c r="F225" i="1"/>
  <c r="F224" i="1"/>
  <c r="J221" i="1"/>
  <c r="F221" i="1"/>
  <c r="F220" i="1"/>
  <c r="J217" i="1"/>
  <c r="F217" i="1"/>
  <c r="F216" i="1"/>
  <c r="J213" i="1"/>
  <c r="F213" i="1"/>
  <c r="F212" i="1"/>
  <c r="J209" i="1"/>
  <c r="F209" i="1"/>
  <c r="F208" i="1"/>
  <c r="J205" i="1"/>
  <c r="F205" i="1"/>
  <c r="F204" i="1"/>
  <c r="J201" i="1"/>
  <c r="F201" i="1"/>
  <c r="J197" i="1"/>
  <c r="F197" i="1"/>
  <c r="F196" i="1"/>
  <c r="J193" i="1"/>
  <c r="F193" i="1"/>
  <c r="J192" i="1"/>
  <c r="J189" i="1"/>
  <c r="F189" i="1"/>
  <c r="F188" i="1"/>
  <c r="J185" i="1"/>
  <c r="F185" i="1"/>
  <c r="J184" i="1"/>
  <c r="J181" i="1"/>
  <c r="F181" i="1"/>
  <c r="F180" i="1"/>
  <c r="J177" i="1"/>
  <c r="F177" i="1"/>
  <c r="J176" i="1"/>
  <c r="J173" i="1"/>
  <c r="F173" i="1"/>
  <c r="F172" i="1"/>
  <c r="J169" i="1"/>
  <c r="F169" i="1"/>
  <c r="J165" i="1"/>
  <c r="F165" i="1"/>
  <c r="F164" i="1"/>
  <c r="J161" i="1"/>
  <c r="F161" i="1"/>
  <c r="J160" i="1"/>
  <c r="J157" i="1"/>
  <c r="F157" i="1"/>
  <c r="F153" i="1"/>
  <c r="J153" i="1"/>
  <c r="J152" i="1"/>
  <c r="J149" i="1"/>
  <c r="F149" i="1"/>
  <c r="J148" i="1"/>
  <c r="F148" i="1"/>
  <c r="J147" i="1"/>
  <c r="F147" i="1"/>
  <c r="J145" i="1"/>
  <c r="F145" i="1"/>
  <c r="F144" i="1"/>
  <c r="F143" i="1"/>
  <c r="J143" i="1"/>
  <c r="F141" i="1"/>
  <c r="J141" i="1"/>
  <c r="F137" i="1"/>
  <c r="J137" i="1"/>
  <c r="J136" i="1"/>
  <c r="J133" i="1"/>
  <c r="F133" i="1"/>
  <c r="J132" i="1"/>
  <c r="F132" i="1"/>
  <c r="J131" i="1"/>
  <c r="F131" i="1"/>
  <c r="J129" i="1"/>
  <c r="F129" i="1"/>
  <c r="F128" i="1"/>
  <c r="F127" i="1"/>
  <c r="J127" i="1"/>
  <c r="F125" i="1"/>
  <c r="J125" i="1"/>
  <c r="J123" i="1"/>
  <c r="F121" i="1"/>
  <c r="J121" i="1"/>
  <c r="J120" i="1"/>
  <c r="J117" i="1"/>
  <c r="F117" i="1"/>
  <c r="J116" i="1"/>
  <c r="F116" i="1"/>
  <c r="J115" i="1"/>
  <c r="F115" i="1"/>
  <c r="J113" i="1"/>
  <c r="F113" i="1"/>
  <c r="F112" i="1"/>
  <c r="F111" i="1"/>
  <c r="J111" i="1"/>
  <c r="F109" i="1"/>
  <c r="J109" i="1"/>
  <c r="F105" i="1"/>
  <c r="J105" i="1"/>
  <c r="J104" i="1"/>
  <c r="J101" i="1"/>
  <c r="F101" i="1"/>
  <c r="J100" i="1"/>
  <c r="F100" i="1"/>
  <c r="J99" i="1"/>
  <c r="F99" i="1"/>
  <c r="J97" i="1"/>
  <c r="F97" i="1"/>
  <c r="F96" i="1"/>
  <c r="F95" i="1"/>
  <c r="J95" i="1"/>
  <c r="F93" i="1"/>
  <c r="J93" i="1"/>
  <c r="J91" i="1"/>
  <c r="F89" i="1"/>
  <c r="J89" i="1"/>
  <c r="J88" i="1"/>
  <c r="J85" i="1"/>
  <c r="F85" i="1"/>
  <c r="J84" i="1"/>
  <c r="F84" i="1"/>
  <c r="J83" i="1"/>
  <c r="F83" i="1"/>
  <c r="J81" i="1"/>
  <c r="F81" i="1"/>
  <c r="F80" i="1"/>
  <c r="F79" i="1"/>
  <c r="J79" i="1"/>
  <c r="F77" i="1"/>
  <c r="J77" i="1"/>
  <c r="F73" i="1"/>
  <c r="J73" i="1"/>
  <c r="J72" i="1"/>
  <c r="J69" i="1"/>
  <c r="F69" i="1"/>
  <c r="J68" i="1"/>
  <c r="F68" i="1"/>
  <c r="J67" i="1"/>
  <c r="F67" i="1"/>
  <c r="J65" i="1"/>
  <c r="F65" i="1"/>
  <c r="F64" i="1"/>
  <c r="F63" i="1"/>
  <c r="J63" i="1"/>
  <c r="F61" i="1"/>
  <c r="J61" i="1"/>
  <c r="J59" i="1"/>
  <c r="F57" i="1"/>
  <c r="J57" i="1"/>
  <c r="J56" i="1"/>
  <c r="J53" i="1"/>
  <c r="F53" i="1"/>
  <c r="J52" i="1"/>
  <c r="F52" i="1"/>
  <c r="J51" i="1"/>
  <c r="F51" i="1"/>
  <c r="J49" i="1"/>
  <c r="F49" i="1"/>
  <c r="F48" i="1"/>
  <c r="J45" i="1"/>
  <c r="F45" i="1"/>
  <c r="J44" i="1"/>
  <c r="F44" i="1"/>
  <c r="J41" i="1"/>
  <c r="F41" i="1"/>
  <c r="J40" i="1"/>
  <c r="F40" i="1"/>
  <c r="J37" i="1"/>
  <c r="F37" i="1"/>
  <c r="N36" i="1"/>
  <c r="J36" i="1"/>
  <c r="F36" i="1"/>
  <c r="N34" i="1"/>
  <c r="J33" i="1"/>
  <c r="F33" i="1"/>
  <c r="O32" i="1"/>
  <c r="N32" i="1"/>
  <c r="J32" i="1"/>
  <c r="F32" i="1"/>
  <c r="J31" i="1"/>
  <c r="F31" i="1"/>
  <c r="J28" i="1"/>
  <c r="F28" i="1"/>
  <c r="J27" i="1"/>
  <c r="F27" i="1"/>
  <c r="Q25" i="1"/>
  <c r="P25" i="1"/>
  <c r="O25" i="1"/>
  <c r="J24" i="1"/>
  <c r="F24" i="1"/>
  <c r="Q23" i="1"/>
  <c r="P23" i="1"/>
  <c r="N23" i="1"/>
  <c r="S12" i="2" s="1"/>
  <c r="V39" i="2" s="1"/>
  <c r="J23" i="1"/>
  <c r="F23" i="1"/>
  <c r="J20" i="1"/>
  <c r="F20" i="1"/>
  <c r="J19" i="1"/>
  <c r="F19" i="1"/>
  <c r="J17" i="1"/>
  <c r="F17" i="1"/>
  <c r="J16" i="1"/>
  <c r="F16" i="1"/>
  <c r="J13" i="1"/>
  <c r="F13" i="1"/>
  <c r="Q12" i="1"/>
  <c r="P12" i="1"/>
  <c r="N30" i="1" s="1"/>
  <c r="J12" i="1"/>
  <c r="F12" i="1"/>
  <c r="J11" i="1"/>
  <c r="F11" i="1"/>
  <c r="J8" i="1"/>
  <c r="F8" i="1"/>
  <c r="J7" i="1"/>
  <c r="F7" i="1"/>
  <c r="J4" i="1"/>
  <c r="F4" i="1"/>
  <c r="J3" i="1"/>
  <c r="F3" i="1"/>
  <c r="E17" i="1" l="1"/>
  <c r="U25" i="2"/>
  <c r="E13" i="1"/>
  <c r="E185" i="1"/>
  <c r="E65" i="1"/>
  <c r="E149" i="1"/>
  <c r="E165" i="1"/>
  <c r="E269" i="1"/>
  <c r="E309" i="1"/>
  <c r="E341" i="1"/>
  <c r="E8" i="1"/>
  <c r="E116" i="1"/>
  <c r="E117" i="1"/>
  <c r="E129" i="1"/>
  <c r="E132" i="1"/>
  <c r="E173" i="1"/>
  <c r="E68" i="1"/>
  <c r="E177" i="1"/>
  <c r="E197" i="1"/>
  <c r="E325" i="1"/>
  <c r="E437" i="1"/>
  <c r="E453" i="1"/>
  <c r="E12" i="1"/>
  <c r="E85" i="1"/>
  <c r="E97" i="1"/>
  <c r="E100" i="1"/>
  <c r="E53" i="1"/>
  <c r="E213" i="1"/>
  <c r="E245" i="1"/>
  <c r="E357" i="1"/>
  <c r="E373" i="1"/>
  <c r="E469" i="1"/>
  <c r="E485" i="1"/>
  <c r="E81" i="1"/>
  <c r="E84" i="1"/>
  <c r="E113" i="1"/>
  <c r="E45" i="1"/>
  <c r="E49" i="1"/>
  <c r="E52" i="1"/>
  <c r="E69" i="1"/>
  <c r="E145" i="1"/>
  <c r="E148" i="1"/>
  <c r="E205" i="1"/>
  <c r="E237" i="1"/>
  <c r="E405" i="1"/>
  <c r="E421" i="1"/>
  <c r="E20" i="1"/>
  <c r="E24" i="1"/>
  <c r="E28" i="1"/>
  <c r="E101" i="1"/>
  <c r="E133" i="1"/>
  <c r="E277" i="1"/>
  <c r="E301" i="1"/>
  <c r="E389" i="1"/>
  <c r="K414" i="2"/>
  <c r="K28" i="2"/>
  <c r="K2" i="2"/>
  <c r="T25" i="2"/>
  <c r="Z30" i="2" s="1"/>
  <c r="K24" i="2"/>
  <c r="K8" i="2"/>
  <c r="E169" i="1"/>
  <c r="O649" i="2"/>
  <c r="I650" i="2"/>
  <c r="E650" i="2"/>
  <c r="I651" i="2"/>
  <c r="E651" i="2"/>
  <c r="E683" i="2"/>
  <c r="I683" i="2"/>
  <c r="F695" i="2"/>
  <c r="Q695" i="2" s="1"/>
  <c r="I658" i="2"/>
  <c r="E658" i="2"/>
  <c r="I662" i="2"/>
  <c r="E662" i="2"/>
  <c r="I666" i="2"/>
  <c r="E666" i="2"/>
  <c r="E675" i="2"/>
  <c r="I675" i="2"/>
  <c r="F652" i="2"/>
  <c r="Q652" i="2" s="1"/>
  <c r="O653" i="2"/>
  <c r="F656" i="2"/>
  <c r="Q656" i="2" s="1"/>
  <c r="L656" i="2"/>
  <c r="M656" i="2" s="1"/>
  <c r="O657" i="2"/>
  <c r="F660" i="2"/>
  <c r="Q660" i="2" s="1"/>
  <c r="L660" i="2"/>
  <c r="M660" i="2" s="1"/>
  <c r="O661" i="2"/>
  <c r="F664" i="2"/>
  <c r="Q664" i="2" s="1"/>
  <c r="L664" i="2"/>
  <c r="M664" i="2" s="1"/>
  <c r="O665" i="2"/>
  <c r="O679" i="2"/>
  <c r="F688" i="2"/>
  <c r="Q688" i="2" s="1"/>
  <c r="I648" i="2"/>
  <c r="E648" i="2"/>
  <c r="I649" i="2"/>
  <c r="E649" i="2"/>
  <c r="O651" i="2"/>
  <c r="I653" i="2"/>
  <c r="E653" i="2"/>
  <c r="F687" i="2"/>
  <c r="Q687" i="2" s="1"/>
  <c r="L687" i="2"/>
  <c r="M687" i="2" s="1"/>
  <c r="E691" i="2"/>
  <c r="I691" i="2"/>
  <c r="I659" i="2"/>
  <c r="O659" i="2" s="1"/>
  <c r="E659" i="2"/>
  <c r="E668" i="2"/>
  <c r="I668" i="2"/>
  <c r="O668" i="2"/>
  <c r="L670" i="2"/>
  <c r="M670" i="2" s="1"/>
  <c r="F670" i="2"/>
  <c r="Q670" i="2" s="1"/>
  <c r="F696" i="2"/>
  <c r="Q696" i="2" s="1"/>
  <c r="F697" i="2"/>
  <c r="Q697" i="2" s="1"/>
  <c r="E699" i="2"/>
  <c r="I699" i="2"/>
  <c r="O699" i="2" s="1"/>
  <c r="N648" i="2"/>
  <c r="I656" i="2"/>
  <c r="O670" i="2"/>
  <c r="L672" i="2"/>
  <c r="M672" i="2" s="1"/>
  <c r="F672" i="2"/>
  <c r="Q672" i="2" s="1"/>
  <c r="F673" i="2"/>
  <c r="Q673" i="2" s="1"/>
  <c r="L673" i="2"/>
  <c r="M673" i="2" s="1"/>
  <c r="E676" i="2"/>
  <c r="I676" i="2"/>
  <c r="O676" i="2" s="1"/>
  <c r="F679" i="2"/>
  <c r="Q679" i="2" s="1"/>
  <c r="L679" i="2"/>
  <c r="M679" i="2" s="1"/>
  <c r="N690" i="2"/>
  <c r="G690" i="2"/>
  <c r="H690" i="2" s="1"/>
  <c r="O693" i="2"/>
  <c r="I695" i="2"/>
  <c r="O695" i="2" s="1"/>
  <c r="I652" i="2"/>
  <c r="E654" i="2"/>
  <c r="N654" i="2"/>
  <c r="O654" i="2" s="1"/>
  <c r="I657" i="2"/>
  <c r="E657" i="2"/>
  <c r="I661" i="2"/>
  <c r="E661" i="2"/>
  <c r="I665" i="2"/>
  <c r="E665" i="2"/>
  <c r="O675" i="2"/>
  <c r="I677" i="2"/>
  <c r="L677" i="2" s="1"/>
  <c r="M677" i="2" s="1"/>
  <c r="I678" i="2"/>
  <c r="O678" i="2"/>
  <c r="E680" i="2"/>
  <c r="N680" i="2"/>
  <c r="O680" i="2" s="1"/>
  <c r="F681" i="2"/>
  <c r="Q681" i="2" s="1"/>
  <c r="L681" i="2"/>
  <c r="M681" i="2" s="1"/>
  <c r="E684" i="2"/>
  <c r="I684" i="2"/>
  <c r="O684" i="2" s="1"/>
  <c r="L686" i="2"/>
  <c r="M686" i="2" s="1"/>
  <c r="F686" i="2"/>
  <c r="Q686" i="2" s="1"/>
  <c r="N698" i="2"/>
  <c r="G698" i="2"/>
  <c r="H698" i="2" s="1"/>
  <c r="N650" i="2"/>
  <c r="O650" i="2" s="1"/>
  <c r="I663" i="2"/>
  <c r="O663" i="2" s="1"/>
  <c r="E663" i="2"/>
  <c r="E667" i="2"/>
  <c r="I667" i="2"/>
  <c r="O667" i="2" s="1"/>
  <c r="F671" i="2"/>
  <c r="Q671" i="2" s="1"/>
  <c r="L671" i="2"/>
  <c r="M671" i="2" s="1"/>
  <c r="N682" i="2"/>
  <c r="G682" i="2"/>
  <c r="H682" i="2" s="1"/>
  <c r="O691" i="2"/>
  <c r="E700" i="2"/>
  <c r="I700" i="2"/>
  <c r="O700" i="2" s="1"/>
  <c r="I660" i="2"/>
  <c r="I664" i="2"/>
  <c r="I669" i="2"/>
  <c r="L669" i="2" s="1"/>
  <c r="M669" i="2" s="1"/>
  <c r="I670" i="2"/>
  <c r="F678" i="2"/>
  <c r="Q678" i="2" s="1"/>
  <c r="N652" i="2"/>
  <c r="O652" i="2" s="1"/>
  <c r="G655" i="2"/>
  <c r="H655" i="2" s="1"/>
  <c r="N674" i="2"/>
  <c r="G674" i="2"/>
  <c r="H674" i="2" s="1"/>
  <c r="O683" i="2"/>
  <c r="I685" i="2"/>
  <c r="O685" i="2" s="1"/>
  <c r="I686" i="2"/>
  <c r="O686" i="2" s="1"/>
  <c r="N688" i="2"/>
  <c r="O688" i="2" s="1"/>
  <c r="E689" i="2"/>
  <c r="E692" i="2"/>
  <c r="I692" i="2"/>
  <c r="O692" i="2"/>
  <c r="L693" i="2"/>
  <c r="M693" i="2" s="1"/>
  <c r="L694" i="2"/>
  <c r="M694" i="2" s="1"/>
  <c r="F694" i="2"/>
  <c r="Q694" i="2" s="1"/>
  <c r="N656" i="2"/>
  <c r="O656" i="2" s="1"/>
  <c r="N658" i="2"/>
  <c r="O658" i="2" s="1"/>
  <c r="N660" i="2"/>
  <c r="O660" i="2" s="1"/>
  <c r="N662" i="2"/>
  <c r="N664" i="2"/>
  <c r="O664" i="2" s="1"/>
  <c r="N666" i="2"/>
  <c r="O666" i="2" s="1"/>
  <c r="J6" i="1"/>
  <c r="F6" i="1"/>
  <c r="E6" i="1" s="1"/>
  <c r="F60" i="1"/>
  <c r="E60" i="1" s="1"/>
  <c r="J60" i="1"/>
  <c r="F92" i="1"/>
  <c r="E92" i="1" s="1"/>
  <c r="J92" i="1"/>
  <c r="F108" i="1"/>
  <c r="E108" i="1" s="1"/>
  <c r="J108" i="1"/>
  <c r="F124" i="1"/>
  <c r="E124" i="1" s="1"/>
  <c r="J124" i="1"/>
  <c r="F140" i="1"/>
  <c r="E140" i="1" s="1"/>
  <c r="J140" i="1"/>
  <c r="F168" i="1"/>
  <c r="E168" i="1" s="1"/>
  <c r="E4" i="1"/>
  <c r="J10" i="1"/>
  <c r="F10" i="1"/>
  <c r="E10" i="1" s="1"/>
  <c r="J22" i="1"/>
  <c r="F22" i="1"/>
  <c r="E22" i="1" s="1"/>
  <c r="J26" i="1"/>
  <c r="F26" i="1"/>
  <c r="E26" i="1" s="1"/>
  <c r="E32" i="1"/>
  <c r="E33" i="1"/>
  <c r="J35" i="1"/>
  <c r="F35" i="1"/>
  <c r="E35" i="1" s="1"/>
  <c r="E37" i="1"/>
  <c r="J43" i="1"/>
  <c r="F43" i="1"/>
  <c r="E43" i="1" s="1"/>
  <c r="E61" i="1"/>
  <c r="E77" i="1"/>
  <c r="E93" i="1"/>
  <c r="E109" i="1"/>
  <c r="E125" i="1"/>
  <c r="E141" i="1"/>
  <c r="E157" i="1"/>
  <c r="F160" i="1"/>
  <c r="E160" i="1" s="1"/>
  <c r="E189" i="1"/>
  <c r="F192" i="1"/>
  <c r="E192" i="1" s="1"/>
  <c r="E221" i="1"/>
  <c r="E253" i="1"/>
  <c r="E285" i="1"/>
  <c r="J2" i="1"/>
  <c r="F2" i="1"/>
  <c r="E2" i="1" s="1"/>
  <c r="F176" i="1"/>
  <c r="E176" i="1" s="1"/>
  <c r="V29" i="2"/>
  <c r="P30" i="1"/>
  <c r="Q30" i="1" s="1"/>
  <c r="O34" i="1"/>
  <c r="P34" i="1" s="1"/>
  <c r="J39" i="1"/>
  <c r="F39" i="1"/>
  <c r="E39" i="1" s="1"/>
  <c r="F76" i="1"/>
  <c r="E76" i="1" s="1"/>
  <c r="J76" i="1"/>
  <c r="F156" i="1"/>
  <c r="E156" i="1" s="1"/>
  <c r="J156" i="1"/>
  <c r="J15" i="1"/>
  <c r="F15" i="1"/>
  <c r="E15" i="1" s="1"/>
  <c r="U39" i="2"/>
  <c r="J507" i="2" s="1"/>
  <c r="V4" i="2"/>
  <c r="J30" i="1"/>
  <c r="F30" i="1"/>
  <c r="E30" i="1" s="1"/>
  <c r="E153" i="1"/>
  <c r="E137" i="1"/>
  <c r="E121" i="1"/>
  <c r="E105" i="1"/>
  <c r="E73" i="1"/>
  <c r="E497" i="1"/>
  <c r="E417" i="1"/>
  <c r="E409" i="1"/>
  <c r="E385" i="1"/>
  <c r="E377" i="1"/>
  <c r="E369" i="1"/>
  <c r="E353" i="1"/>
  <c r="E345" i="1"/>
  <c r="E337" i="1"/>
  <c r="E329" i="1"/>
  <c r="E321" i="1"/>
  <c r="E281" i="1"/>
  <c r="E273" i="1"/>
  <c r="E201" i="1"/>
  <c r="E89" i="1"/>
  <c r="E57" i="1"/>
  <c r="P32" i="1"/>
  <c r="N25" i="1" s="1"/>
  <c r="G13" i="1" s="1"/>
  <c r="E489" i="1"/>
  <c r="E481" i="1"/>
  <c r="E473" i="1"/>
  <c r="E465" i="1"/>
  <c r="E457" i="1"/>
  <c r="E449" i="1"/>
  <c r="E441" i="1"/>
  <c r="E433" i="1"/>
  <c r="E425" i="1"/>
  <c r="E401" i="1"/>
  <c r="E393" i="1"/>
  <c r="E361" i="1"/>
  <c r="E313" i="1"/>
  <c r="E305" i="1"/>
  <c r="E297" i="1"/>
  <c r="E289" i="1"/>
  <c r="E265" i="1"/>
  <c r="E257" i="1"/>
  <c r="E249" i="1"/>
  <c r="E241" i="1"/>
  <c r="E233" i="1"/>
  <c r="E225" i="1"/>
  <c r="E217" i="1"/>
  <c r="E209" i="1"/>
  <c r="E41" i="1"/>
  <c r="J47" i="1"/>
  <c r="F47" i="1"/>
  <c r="E47" i="1" s="1"/>
  <c r="J50" i="1"/>
  <c r="F50" i="1"/>
  <c r="E50" i="1" s="1"/>
  <c r="F55" i="1"/>
  <c r="E55" i="1" s="1"/>
  <c r="J55" i="1"/>
  <c r="J66" i="1"/>
  <c r="F66" i="1"/>
  <c r="E66" i="1" s="1"/>
  <c r="J71" i="1"/>
  <c r="F71" i="1"/>
  <c r="E71" i="1" s="1"/>
  <c r="J82" i="1"/>
  <c r="F82" i="1"/>
  <c r="E82" i="1" s="1"/>
  <c r="J87" i="1"/>
  <c r="F87" i="1"/>
  <c r="E87" i="1" s="1"/>
  <c r="J98" i="1"/>
  <c r="F98" i="1"/>
  <c r="E98" i="1" s="1"/>
  <c r="J103" i="1"/>
  <c r="F103" i="1"/>
  <c r="E103" i="1" s="1"/>
  <c r="J114" i="1"/>
  <c r="F114" i="1"/>
  <c r="E114" i="1" s="1"/>
  <c r="F119" i="1"/>
  <c r="E119" i="1" s="1"/>
  <c r="J119" i="1"/>
  <c r="J130" i="1"/>
  <c r="F130" i="1"/>
  <c r="E130" i="1" s="1"/>
  <c r="F135" i="1"/>
  <c r="E135" i="1" s="1"/>
  <c r="J135" i="1"/>
  <c r="J146" i="1"/>
  <c r="F146" i="1"/>
  <c r="E146" i="1" s="1"/>
  <c r="F151" i="1"/>
  <c r="E151" i="1" s="1"/>
  <c r="J151" i="1"/>
  <c r="E161" i="1"/>
  <c r="J168" i="1"/>
  <c r="E181" i="1"/>
  <c r="F184" i="1"/>
  <c r="E184" i="1" s="1"/>
  <c r="E193" i="1"/>
  <c r="E229" i="1"/>
  <c r="E261" i="1"/>
  <c r="E293" i="1"/>
  <c r="E317" i="1"/>
  <c r="E333" i="1"/>
  <c r="E349" i="1"/>
  <c r="E365" i="1"/>
  <c r="E381" i="1"/>
  <c r="E397" i="1"/>
  <c r="E413" i="1"/>
  <c r="E429" i="1"/>
  <c r="E445" i="1"/>
  <c r="E461" i="1"/>
  <c r="E477" i="1"/>
  <c r="E493" i="1"/>
  <c r="J200" i="1"/>
  <c r="J272" i="1"/>
  <c r="J280" i="1"/>
  <c r="J320" i="1"/>
  <c r="J336" i="1"/>
  <c r="J344" i="1"/>
  <c r="J360" i="1"/>
  <c r="J376" i="1"/>
  <c r="J448" i="1"/>
  <c r="J464" i="1"/>
  <c r="J472" i="1"/>
  <c r="J488" i="1"/>
  <c r="A9" i="2"/>
  <c r="D9" i="2"/>
  <c r="A29" i="2"/>
  <c r="D29" i="2"/>
  <c r="A37" i="2"/>
  <c r="D37" i="2"/>
  <c r="K60" i="2"/>
  <c r="D60" i="2"/>
  <c r="D160" i="2"/>
  <c r="K160" i="2"/>
  <c r="A160" i="2"/>
  <c r="D187" i="2"/>
  <c r="K187" i="2"/>
  <c r="A187" i="2"/>
  <c r="D192" i="2"/>
  <c r="K192" i="2"/>
  <c r="A192" i="2"/>
  <c r="D219" i="2"/>
  <c r="K219" i="2"/>
  <c r="A219" i="2"/>
  <c r="D251" i="2"/>
  <c r="K251" i="2"/>
  <c r="A251" i="2"/>
  <c r="K387" i="2"/>
  <c r="J54" i="1"/>
  <c r="F54" i="1"/>
  <c r="E54" i="1" s="1"/>
  <c r="J118" i="1"/>
  <c r="F118" i="1"/>
  <c r="E118" i="1" s="1"/>
  <c r="J134" i="1"/>
  <c r="F134" i="1"/>
  <c r="E134" i="1" s="1"/>
  <c r="J150" i="1"/>
  <c r="F150" i="1"/>
  <c r="E150" i="1" s="1"/>
  <c r="J163" i="1"/>
  <c r="F163" i="1"/>
  <c r="E163" i="1" s="1"/>
  <c r="J171" i="1"/>
  <c r="F171" i="1"/>
  <c r="E171" i="1" s="1"/>
  <c r="J179" i="1"/>
  <c r="F179" i="1"/>
  <c r="E179" i="1" s="1"/>
  <c r="J203" i="1"/>
  <c r="F203" i="1"/>
  <c r="E203" i="1" s="1"/>
  <c r="J235" i="1"/>
  <c r="F235" i="1"/>
  <c r="E235" i="1" s="1"/>
  <c r="J251" i="1"/>
  <c r="F251" i="1"/>
  <c r="E251" i="1" s="1"/>
  <c r="J291" i="1"/>
  <c r="F291" i="1"/>
  <c r="E291" i="1" s="1"/>
  <c r="J315" i="1"/>
  <c r="F315" i="1"/>
  <c r="E315" i="1" s="1"/>
  <c r="K315" i="1"/>
  <c r="K320" i="1"/>
  <c r="K328" i="1"/>
  <c r="K336" i="1"/>
  <c r="J347" i="1"/>
  <c r="F347" i="1"/>
  <c r="E347" i="1" s="1"/>
  <c r="J355" i="1"/>
  <c r="F355" i="1"/>
  <c r="E355" i="1" s="1"/>
  <c r="K355" i="1"/>
  <c r="K360" i="1"/>
  <c r="K368" i="1"/>
  <c r="J379" i="1"/>
  <c r="F379" i="1"/>
  <c r="E379" i="1" s="1"/>
  <c r="J387" i="1"/>
  <c r="F387" i="1"/>
  <c r="E387" i="1" s="1"/>
  <c r="J395" i="1"/>
  <c r="F395" i="1"/>
  <c r="E395" i="1" s="1"/>
  <c r="K395" i="1"/>
  <c r="K400" i="1"/>
  <c r="K408" i="1"/>
  <c r="K416" i="1"/>
  <c r="K424" i="1"/>
  <c r="J435" i="1"/>
  <c r="F435" i="1"/>
  <c r="E435" i="1" s="1"/>
  <c r="J443" i="1"/>
  <c r="F443" i="1"/>
  <c r="E443" i="1" s="1"/>
  <c r="K443" i="1"/>
  <c r="K448" i="1"/>
  <c r="J459" i="1"/>
  <c r="F459" i="1"/>
  <c r="E459" i="1" s="1"/>
  <c r="J467" i="1"/>
  <c r="F467" i="1"/>
  <c r="E467" i="1" s="1"/>
  <c r="J475" i="1"/>
  <c r="F475" i="1"/>
  <c r="E475" i="1" s="1"/>
  <c r="K475" i="1"/>
  <c r="K480" i="1"/>
  <c r="K488" i="1"/>
  <c r="K496" i="1"/>
  <c r="Y2" i="2"/>
  <c r="K9" i="2"/>
  <c r="A13" i="2"/>
  <c r="D13" i="2"/>
  <c r="K29" i="2"/>
  <c r="D32" i="2"/>
  <c r="K32" i="2"/>
  <c r="K37" i="2"/>
  <c r="D167" i="2"/>
  <c r="K167" i="2"/>
  <c r="A167" i="2"/>
  <c r="D199" i="2"/>
  <c r="K199" i="2"/>
  <c r="A199" i="2"/>
  <c r="D231" i="2"/>
  <c r="K231" i="2"/>
  <c r="A231" i="2"/>
  <c r="D259" i="2"/>
  <c r="K259" i="2"/>
  <c r="A259" i="2"/>
  <c r="D270" i="2"/>
  <c r="K270" i="2"/>
  <c r="A270" i="2"/>
  <c r="D279" i="2"/>
  <c r="K279" i="2"/>
  <c r="A279" i="2"/>
  <c r="D286" i="2"/>
  <c r="K286" i="2"/>
  <c r="A286" i="2"/>
  <c r="D295" i="2"/>
  <c r="K295" i="2"/>
  <c r="A295" i="2"/>
  <c r="D302" i="2"/>
  <c r="K302" i="2"/>
  <c r="A302" i="2"/>
  <c r="D311" i="2"/>
  <c r="K311" i="2"/>
  <c r="A311" i="2"/>
  <c r="D327" i="2"/>
  <c r="K327" i="2"/>
  <c r="A327" i="2"/>
  <c r="D334" i="2"/>
  <c r="K334" i="2"/>
  <c r="A334" i="2"/>
  <c r="D350" i="2"/>
  <c r="K350" i="2"/>
  <c r="A350" i="2"/>
  <c r="D366" i="2"/>
  <c r="K366" i="2"/>
  <c r="A366" i="2"/>
  <c r="D375" i="2"/>
  <c r="K375" i="2"/>
  <c r="A375" i="2"/>
  <c r="K449" i="2"/>
  <c r="D488" i="2"/>
  <c r="K488" i="2"/>
  <c r="A488" i="2"/>
  <c r="D517" i="2"/>
  <c r="K517" i="2"/>
  <c r="A517" i="2"/>
  <c r="K567" i="2"/>
  <c r="F5" i="1"/>
  <c r="E5" i="1" s="1"/>
  <c r="J5" i="1"/>
  <c r="F9" i="1"/>
  <c r="E9" i="1" s="1"/>
  <c r="J9" i="1"/>
  <c r="F14" i="1"/>
  <c r="E14" i="1" s="1"/>
  <c r="J14" i="1"/>
  <c r="F18" i="1"/>
  <c r="E18" i="1" s="1"/>
  <c r="J18" i="1"/>
  <c r="F21" i="1"/>
  <c r="E21" i="1" s="1"/>
  <c r="J21" i="1"/>
  <c r="F25" i="1"/>
  <c r="E25" i="1" s="1"/>
  <c r="J25" i="1"/>
  <c r="F29" i="1"/>
  <c r="E29" i="1" s="1"/>
  <c r="J29" i="1"/>
  <c r="F34" i="1"/>
  <c r="E34" i="1" s="1"/>
  <c r="J34" i="1"/>
  <c r="F38" i="1"/>
  <c r="E38" i="1" s="1"/>
  <c r="J38" i="1"/>
  <c r="F42" i="1"/>
  <c r="E42" i="1" s="1"/>
  <c r="J42" i="1"/>
  <c r="F46" i="1"/>
  <c r="E46" i="1" s="1"/>
  <c r="J46" i="1"/>
  <c r="F56" i="1"/>
  <c r="E56" i="1" s="1"/>
  <c r="J58" i="1"/>
  <c r="F58" i="1"/>
  <c r="E58" i="1" s="1"/>
  <c r="E63" i="1"/>
  <c r="F72" i="1"/>
  <c r="E72" i="1" s="1"/>
  <c r="J74" i="1"/>
  <c r="F74" i="1"/>
  <c r="E74" i="1" s="1"/>
  <c r="J75" i="1"/>
  <c r="E79" i="1"/>
  <c r="F88" i="1"/>
  <c r="E88" i="1" s="1"/>
  <c r="J90" i="1"/>
  <c r="F90" i="1"/>
  <c r="E90" i="1" s="1"/>
  <c r="E95" i="1"/>
  <c r="F104" i="1"/>
  <c r="E104" i="1" s="1"/>
  <c r="J106" i="1"/>
  <c r="F106" i="1"/>
  <c r="E106" i="1" s="1"/>
  <c r="J107" i="1"/>
  <c r="E111" i="1"/>
  <c r="F120" i="1"/>
  <c r="E120" i="1" s="1"/>
  <c r="J122" i="1"/>
  <c r="F122" i="1"/>
  <c r="E122" i="1" s="1"/>
  <c r="E127" i="1"/>
  <c r="F136" i="1"/>
  <c r="E136" i="1" s="1"/>
  <c r="J138" i="1"/>
  <c r="F138" i="1"/>
  <c r="E138" i="1" s="1"/>
  <c r="J139" i="1"/>
  <c r="E143" i="1"/>
  <c r="F152" i="1"/>
  <c r="E152" i="1" s="1"/>
  <c r="J154" i="1"/>
  <c r="F154" i="1"/>
  <c r="E154" i="1" s="1"/>
  <c r="J155" i="1"/>
  <c r="E164" i="1"/>
  <c r="J164" i="1"/>
  <c r="E172" i="1"/>
  <c r="J172" i="1"/>
  <c r="E180" i="1"/>
  <c r="J180" i="1"/>
  <c r="E188" i="1"/>
  <c r="J188" i="1"/>
  <c r="E196" i="1"/>
  <c r="J196" i="1"/>
  <c r="F200" i="1"/>
  <c r="E200" i="1" s="1"/>
  <c r="E204" i="1"/>
  <c r="J204" i="1"/>
  <c r="E212" i="1"/>
  <c r="J212" i="1"/>
  <c r="E220" i="1"/>
  <c r="J220" i="1"/>
  <c r="E228" i="1"/>
  <c r="J228" i="1"/>
  <c r="E236" i="1"/>
  <c r="J236" i="1"/>
  <c r="E244" i="1"/>
  <c r="J244" i="1"/>
  <c r="F248" i="1"/>
  <c r="E248" i="1" s="1"/>
  <c r="E252" i="1"/>
  <c r="J252" i="1"/>
  <c r="E260" i="1"/>
  <c r="J260" i="1"/>
  <c r="E268" i="1"/>
  <c r="J268" i="1"/>
  <c r="E276" i="1"/>
  <c r="J276" i="1"/>
  <c r="F280" i="1"/>
  <c r="E280" i="1" s="1"/>
  <c r="E284" i="1"/>
  <c r="J284" i="1"/>
  <c r="F288" i="1"/>
  <c r="E288" i="1" s="1"/>
  <c r="E292" i="1"/>
  <c r="J292" i="1"/>
  <c r="E300" i="1"/>
  <c r="J300" i="1"/>
  <c r="E308" i="1"/>
  <c r="J308" i="1"/>
  <c r="K310" i="1"/>
  <c r="F312" i="1"/>
  <c r="E312" i="1" s="1"/>
  <c r="E316" i="1"/>
  <c r="J316" i="1"/>
  <c r="K318" i="1"/>
  <c r="E324" i="1"/>
  <c r="J324" i="1"/>
  <c r="K326" i="1"/>
  <c r="F328" i="1"/>
  <c r="E328" i="1" s="1"/>
  <c r="E332" i="1"/>
  <c r="J332" i="1"/>
  <c r="K334" i="1"/>
  <c r="E340" i="1"/>
  <c r="J340" i="1"/>
  <c r="K342" i="1"/>
  <c r="E348" i="1"/>
  <c r="J348" i="1"/>
  <c r="K350" i="1"/>
  <c r="F352" i="1"/>
  <c r="E352" i="1" s="1"/>
  <c r="E356" i="1"/>
  <c r="J356" i="1"/>
  <c r="K358" i="1"/>
  <c r="E364" i="1"/>
  <c r="J364" i="1"/>
  <c r="K366" i="1"/>
  <c r="F368" i="1"/>
  <c r="E368" i="1" s="1"/>
  <c r="E372" i="1"/>
  <c r="J372" i="1"/>
  <c r="K374" i="1"/>
  <c r="E380" i="1"/>
  <c r="J380" i="1"/>
  <c r="K382" i="1"/>
  <c r="F384" i="1"/>
  <c r="E384" i="1" s="1"/>
  <c r="E388" i="1"/>
  <c r="J388" i="1"/>
  <c r="K390" i="1"/>
  <c r="F392" i="1"/>
  <c r="E392" i="1" s="1"/>
  <c r="E396" i="1"/>
  <c r="J396" i="1"/>
  <c r="K398" i="1"/>
  <c r="F400" i="1"/>
  <c r="E400" i="1" s="1"/>
  <c r="E404" i="1"/>
  <c r="J404" i="1"/>
  <c r="K406" i="1"/>
  <c r="F408" i="1"/>
  <c r="E408" i="1" s="1"/>
  <c r="E412" i="1"/>
  <c r="J412" i="1"/>
  <c r="K414" i="1"/>
  <c r="F416" i="1"/>
  <c r="E416" i="1" s="1"/>
  <c r="E420" i="1"/>
  <c r="J420" i="1"/>
  <c r="K422" i="1"/>
  <c r="F424" i="1"/>
  <c r="E424" i="1" s="1"/>
  <c r="E428" i="1"/>
  <c r="J428" i="1"/>
  <c r="K430" i="1"/>
  <c r="F432" i="1"/>
  <c r="E432" i="1" s="1"/>
  <c r="E436" i="1"/>
  <c r="J436" i="1"/>
  <c r="K438" i="1"/>
  <c r="F440" i="1"/>
  <c r="E440" i="1" s="1"/>
  <c r="E444" i="1"/>
  <c r="J444" i="1"/>
  <c r="K446" i="1"/>
  <c r="E452" i="1"/>
  <c r="J452" i="1"/>
  <c r="K454" i="1"/>
  <c r="F456" i="1"/>
  <c r="E456" i="1" s="1"/>
  <c r="E460" i="1"/>
  <c r="J460" i="1"/>
  <c r="K462" i="1"/>
  <c r="E468" i="1"/>
  <c r="J468" i="1"/>
  <c r="K470" i="1"/>
  <c r="E476" i="1"/>
  <c r="J476" i="1"/>
  <c r="K478" i="1"/>
  <c r="F480" i="1"/>
  <c r="E480" i="1" s="1"/>
  <c r="E484" i="1"/>
  <c r="J484" i="1"/>
  <c r="K486" i="1"/>
  <c r="E492" i="1"/>
  <c r="J492" i="1"/>
  <c r="K494" i="1"/>
  <c r="E500" i="1"/>
  <c r="J500" i="1"/>
  <c r="Z17" i="2"/>
  <c r="Z12" i="2"/>
  <c r="Z8" i="2"/>
  <c r="Z4" i="2"/>
  <c r="Z21" i="2"/>
  <c r="Z16" i="2"/>
  <c r="Z15" i="2"/>
  <c r="Z11" i="2"/>
  <c r="Z7" i="2"/>
  <c r="AA2" i="2"/>
  <c r="D3" i="2"/>
  <c r="K3" i="2"/>
  <c r="Y3" i="2"/>
  <c r="A5" i="2"/>
  <c r="D5" i="2"/>
  <c r="Z5" i="2"/>
  <c r="A6" i="2"/>
  <c r="Z10" i="2"/>
  <c r="K12" i="2"/>
  <c r="K13" i="2"/>
  <c r="D14" i="2"/>
  <c r="K14" i="2"/>
  <c r="Y14" i="2"/>
  <c r="K17" i="2"/>
  <c r="A18" i="2"/>
  <c r="D18" i="2"/>
  <c r="Z20" i="2"/>
  <c r="K22" i="2"/>
  <c r="A26" i="2"/>
  <c r="D33" i="2"/>
  <c r="K33" i="2"/>
  <c r="A34" i="2"/>
  <c r="K36" i="2"/>
  <c r="D38" i="2"/>
  <c r="K38" i="2"/>
  <c r="K41" i="2"/>
  <c r="K43" i="2"/>
  <c r="D43" i="2"/>
  <c r="K48" i="2"/>
  <c r="D48" i="2"/>
  <c r="K56" i="2"/>
  <c r="D56" i="2"/>
  <c r="K64" i="2"/>
  <c r="D64" i="2"/>
  <c r="K72" i="2"/>
  <c r="D72" i="2"/>
  <c r="D139" i="2"/>
  <c r="K139" i="2"/>
  <c r="A139" i="2"/>
  <c r="D144" i="2"/>
  <c r="K144" i="2"/>
  <c r="A144" i="2"/>
  <c r="A156" i="2"/>
  <c r="D171" i="2"/>
  <c r="K171" i="2"/>
  <c r="A171" i="2"/>
  <c r="D176" i="2"/>
  <c r="K176" i="2"/>
  <c r="A176" i="2"/>
  <c r="A188" i="2"/>
  <c r="D203" i="2"/>
  <c r="K203" i="2"/>
  <c r="A203" i="2"/>
  <c r="D208" i="2"/>
  <c r="K208" i="2"/>
  <c r="A208" i="2"/>
  <c r="A220" i="2"/>
  <c r="D235" i="2"/>
  <c r="K235" i="2"/>
  <c r="A235" i="2"/>
  <c r="D240" i="2"/>
  <c r="K240" i="2"/>
  <c r="A240" i="2"/>
  <c r="A252" i="2"/>
  <c r="D485" i="2"/>
  <c r="K485" i="2"/>
  <c r="A485" i="2"/>
  <c r="A549" i="2"/>
  <c r="D549" i="2"/>
  <c r="K549" i="2"/>
  <c r="E208" i="1"/>
  <c r="J208" i="1"/>
  <c r="E216" i="1"/>
  <c r="J216" i="1"/>
  <c r="E224" i="1"/>
  <c r="J224" i="1"/>
  <c r="E232" i="1"/>
  <c r="J232" i="1"/>
  <c r="E240" i="1"/>
  <c r="J240" i="1"/>
  <c r="J248" i="1"/>
  <c r="E256" i="1"/>
  <c r="J256" i="1"/>
  <c r="E264" i="1"/>
  <c r="J264" i="1"/>
  <c r="E272" i="1"/>
  <c r="J288" i="1"/>
  <c r="E296" i="1"/>
  <c r="J296" i="1"/>
  <c r="E304" i="1"/>
  <c r="J304" i="1"/>
  <c r="J312" i="1"/>
  <c r="E320" i="1"/>
  <c r="J328" i="1"/>
  <c r="E336" i="1"/>
  <c r="E344" i="1"/>
  <c r="J352" i="1"/>
  <c r="E360" i="1"/>
  <c r="J368" i="1"/>
  <c r="E376" i="1"/>
  <c r="J384" i="1"/>
  <c r="J392" i="1"/>
  <c r="J400" i="1"/>
  <c r="J408" i="1"/>
  <c r="J416" i="1"/>
  <c r="J424" i="1"/>
  <c r="J432" i="1"/>
  <c r="J440" i="1"/>
  <c r="E448" i="1"/>
  <c r="J456" i="1"/>
  <c r="E464" i="1"/>
  <c r="E472" i="1"/>
  <c r="J480" i="1"/>
  <c r="E488" i="1"/>
  <c r="E496" i="1"/>
  <c r="J496" i="1"/>
  <c r="Y9" i="2"/>
  <c r="Y19" i="2"/>
  <c r="A25" i="2"/>
  <c r="D25" i="2"/>
  <c r="D30" i="2"/>
  <c r="K30" i="2"/>
  <c r="K642" i="2"/>
  <c r="K634" i="2"/>
  <c r="K640" i="2"/>
  <c r="K632" i="2"/>
  <c r="K569" i="2"/>
  <c r="K565" i="2"/>
  <c r="K561" i="2"/>
  <c r="K557" i="2"/>
  <c r="K646" i="2"/>
  <c r="K638" i="2"/>
  <c r="K630" i="2"/>
  <c r="K628" i="2"/>
  <c r="K623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636" i="2"/>
  <c r="K570" i="2"/>
  <c r="K562" i="2"/>
  <c r="K554" i="2"/>
  <c r="K558" i="2"/>
  <c r="K458" i="2"/>
  <c r="K454" i="2"/>
  <c r="K450" i="2"/>
  <c r="K446" i="2"/>
  <c r="K442" i="2"/>
  <c r="K438" i="2"/>
  <c r="K434" i="2"/>
  <c r="K430" i="2"/>
  <c r="K426" i="2"/>
  <c r="K422" i="2"/>
  <c r="K559" i="2"/>
  <c r="K459" i="2"/>
  <c r="K455" i="2"/>
  <c r="K451" i="2"/>
  <c r="K447" i="2"/>
  <c r="K443" i="2"/>
  <c r="K439" i="2"/>
  <c r="K435" i="2"/>
  <c r="K431" i="2"/>
  <c r="K427" i="2"/>
  <c r="K423" i="2"/>
  <c r="K622" i="2"/>
  <c r="K579" i="2"/>
  <c r="K566" i="2"/>
  <c r="K546" i="2"/>
  <c r="K456" i="2"/>
  <c r="K448" i="2"/>
  <c r="K440" i="2"/>
  <c r="K432" i="2"/>
  <c r="K424" i="2"/>
  <c r="K419" i="2"/>
  <c r="K417" i="2"/>
  <c r="K415" i="2"/>
  <c r="K413" i="2"/>
  <c r="K411" i="2"/>
  <c r="K409" i="2"/>
  <c r="K405" i="2"/>
  <c r="K401" i="2"/>
  <c r="K397" i="2"/>
  <c r="K393" i="2"/>
  <c r="K389" i="2"/>
  <c r="K385" i="2"/>
  <c r="K381" i="2"/>
  <c r="K377" i="2"/>
  <c r="K461" i="2"/>
  <c r="K453" i="2"/>
  <c r="K445" i="2"/>
  <c r="K437" i="2"/>
  <c r="K429" i="2"/>
  <c r="K421" i="2"/>
  <c r="K404" i="2"/>
  <c r="K400" i="2"/>
  <c r="K396" i="2"/>
  <c r="K392" i="2"/>
  <c r="K388" i="2"/>
  <c r="K384" i="2"/>
  <c r="K380" i="2"/>
  <c r="K545" i="2"/>
  <c r="K452" i="2"/>
  <c r="K436" i="2"/>
  <c r="K420" i="2"/>
  <c r="K416" i="2"/>
  <c r="K412" i="2"/>
  <c r="K408" i="2"/>
  <c r="K407" i="2"/>
  <c r="K399" i="2"/>
  <c r="K391" i="2"/>
  <c r="K383" i="2"/>
  <c r="K457" i="2"/>
  <c r="K441" i="2"/>
  <c r="K425" i="2"/>
  <c r="K406" i="2"/>
  <c r="K398" i="2"/>
  <c r="K390" i="2"/>
  <c r="K382" i="2"/>
  <c r="K578" i="2"/>
  <c r="K460" i="2"/>
  <c r="K428" i="2"/>
  <c r="K418" i="2"/>
  <c r="K410" i="2"/>
  <c r="K395" i="2"/>
  <c r="K379" i="2"/>
  <c r="K433" i="2"/>
  <c r="K394" i="2"/>
  <c r="K378" i="2"/>
  <c r="K386" i="2"/>
  <c r="K39" i="2"/>
  <c r="K35" i="2"/>
  <c r="K31" i="2"/>
  <c r="K27" i="2"/>
  <c r="K21" i="2"/>
  <c r="K19" i="2"/>
  <c r="K15" i="2"/>
  <c r="K11" i="2"/>
  <c r="K7" i="2"/>
  <c r="K4" i="2"/>
  <c r="K444" i="2"/>
  <c r="K403" i="2"/>
  <c r="K44" i="2"/>
  <c r="D44" i="2"/>
  <c r="K52" i="2"/>
  <c r="D52" i="2"/>
  <c r="K68" i="2"/>
  <c r="D68" i="2"/>
  <c r="D155" i="2"/>
  <c r="K155" i="2"/>
  <c r="A155" i="2"/>
  <c r="D224" i="2"/>
  <c r="K224" i="2"/>
  <c r="A224" i="2"/>
  <c r="D256" i="2"/>
  <c r="K256" i="2"/>
  <c r="A256" i="2"/>
  <c r="J70" i="1"/>
  <c r="F70" i="1"/>
  <c r="E70" i="1" s="1"/>
  <c r="J86" i="1"/>
  <c r="F86" i="1"/>
  <c r="E86" i="1" s="1"/>
  <c r="J102" i="1"/>
  <c r="F102" i="1"/>
  <c r="E102" i="1" s="1"/>
  <c r="J187" i="1"/>
  <c r="F187" i="1"/>
  <c r="E187" i="1" s="1"/>
  <c r="J195" i="1"/>
  <c r="F195" i="1"/>
  <c r="E195" i="1" s="1"/>
  <c r="J211" i="1"/>
  <c r="F211" i="1"/>
  <c r="E211" i="1" s="1"/>
  <c r="J219" i="1"/>
  <c r="F219" i="1"/>
  <c r="E219" i="1" s="1"/>
  <c r="J227" i="1"/>
  <c r="F227" i="1"/>
  <c r="E227" i="1" s="1"/>
  <c r="J243" i="1"/>
  <c r="F243" i="1"/>
  <c r="E243" i="1" s="1"/>
  <c r="J259" i="1"/>
  <c r="F259" i="1"/>
  <c r="E259" i="1" s="1"/>
  <c r="J267" i="1"/>
  <c r="F267" i="1"/>
  <c r="E267" i="1" s="1"/>
  <c r="J275" i="1"/>
  <c r="F275" i="1"/>
  <c r="E275" i="1" s="1"/>
  <c r="J283" i="1"/>
  <c r="F283" i="1"/>
  <c r="E283" i="1" s="1"/>
  <c r="J299" i="1"/>
  <c r="F299" i="1"/>
  <c r="E299" i="1" s="1"/>
  <c r="J307" i="1"/>
  <c r="F307" i="1"/>
  <c r="E307" i="1" s="1"/>
  <c r="K312" i="1"/>
  <c r="J323" i="1"/>
  <c r="F323" i="1"/>
  <c r="E323" i="1" s="1"/>
  <c r="J331" i="1"/>
  <c r="F331" i="1"/>
  <c r="E331" i="1" s="1"/>
  <c r="J339" i="1"/>
  <c r="F339" i="1"/>
  <c r="E339" i="1" s="1"/>
  <c r="K339" i="1"/>
  <c r="K344" i="1"/>
  <c r="K347" i="1"/>
  <c r="K352" i="1"/>
  <c r="J363" i="1"/>
  <c r="F363" i="1"/>
  <c r="E363" i="1" s="1"/>
  <c r="J371" i="1"/>
  <c r="F371" i="1"/>
  <c r="E371" i="1" s="1"/>
  <c r="K371" i="1"/>
  <c r="K376" i="1"/>
  <c r="K379" i="1"/>
  <c r="K384" i="1"/>
  <c r="K387" i="1"/>
  <c r="K392" i="1"/>
  <c r="J403" i="1"/>
  <c r="F403" i="1"/>
  <c r="E403" i="1" s="1"/>
  <c r="J411" i="1"/>
  <c r="F411" i="1"/>
  <c r="E411" i="1" s="1"/>
  <c r="J419" i="1"/>
  <c r="F419" i="1"/>
  <c r="E419" i="1" s="1"/>
  <c r="J427" i="1"/>
  <c r="F427" i="1"/>
  <c r="E427" i="1" s="1"/>
  <c r="K432" i="1"/>
  <c r="K435" i="1"/>
  <c r="K440" i="1"/>
  <c r="J451" i="1"/>
  <c r="F451" i="1"/>
  <c r="E451" i="1" s="1"/>
  <c r="K456" i="1"/>
  <c r="K459" i="1"/>
  <c r="K464" i="1"/>
  <c r="K467" i="1"/>
  <c r="K472" i="1"/>
  <c r="J483" i="1"/>
  <c r="F483" i="1"/>
  <c r="E483" i="1" s="1"/>
  <c r="J491" i="1"/>
  <c r="F491" i="1"/>
  <c r="E491" i="1" s="1"/>
  <c r="K491" i="1"/>
  <c r="J499" i="1"/>
  <c r="F499" i="1"/>
  <c r="E499" i="1" s="1"/>
  <c r="K499" i="1"/>
  <c r="A2" i="2"/>
  <c r="D2" i="2"/>
  <c r="D10" i="2"/>
  <c r="K10" i="2"/>
  <c r="Y13" i="2"/>
  <c r="D20" i="2"/>
  <c r="K20" i="2"/>
  <c r="K25" i="2"/>
  <c r="K40" i="2"/>
  <c r="K51" i="2"/>
  <c r="A51" i="2"/>
  <c r="D51" i="2"/>
  <c r="K59" i="2"/>
  <c r="A59" i="2"/>
  <c r="D59" i="2"/>
  <c r="K67" i="2"/>
  <c r="A67" i="2"/>
  <c r="D67" i="2"/>
  <c r="D140" i="2"/>
  <c r="K140" i="2"/>
  <c r="D172" i="2"/>
  <c r="K172" i="2"/>
  <c r="D204" i="2"/>
  <c r="K204" i="2"/>
  <c r="D236" i="2"/>
  <c r="K236" i="2"/>
  <c r="D263" i="2"/>
  <c r="K263" i="2"/>
  <c r="A263" i="2"/>
  <c r="D318" i="2"/>
  <c r="K318" i="2"/>
  <c r="A318" i="2"/>
  <c r="D343" i="2"/>
  <c r="K343" i="2"/>
  <c r="A343" i="2"/>
  <c r="D359" i="2"/>
  <c r="K359" i="2"/>
  <c r="A359" i="2"/>
  <c r="K402" i="2"/>
  <c r="K644" i="2"/>
  <c r="E3" i="1"/>
  <c r="E7" i="1"/>
  <c r="E11" i="1"/>
  <c r="E16" i="1"/>
  <c r="E19" i="1"/>
  <c r="E23" i="1"/>
  <c r="E27" i="1"/>
  <c r="E31" i="1"/>
  <c r="E36" i="1"/>
  <c r="E40" i="1"/>
  <c r="E44" i="1"/>
  <c r="E48" i="1"/>
  <c r="J48" i="1"/>
  <c r="E51" i="1"/>
  <c r="F59" i="1"/>
  <c r="E59" i="1" s="1"/>
  <c r="J62" i="1"/>
  <c r="F62" i="1"/>
  <c r="E62" i="1" s="1"/>
  <c r="E64" i="1"/>
  <c r="J64" i="1"/>
  <c r="E67" i="1"/>
  <c r="F75" i="1"/>
  <c r="E75" i="1" s="1"/>
  <c r="J78" i="1"/>
  <c r="F78" i="1"/>
  <c r="E78" i="1" s="1"/>
  <c r="E80" i="1"/>
  <c r="J80" i="1"/>
  <c r="E83" i="1"/>
  <c r="F91" i="1"/>
  <c r="E91" i="1" s="1"/>
  <c r="J94" i="1"/>
  <c r="F94" i="1"/>
  <c r="E94" i="1" s="1"/>
  <c r="E96" i="1"/>
  <c r="J96" i="1"/>
  <c r="E99" i="1"/>
  <c r="F107" i="1"/>
  <c r="E107" i="1" s="1"/>
  <c r="J110" i="1"/>
  <c r="F110" i="1"/>
  <c r="E110" i="1" s="1"/>
  <c r="E112" i="1"/>
  <c r="J112" i="1"/>
  <c r="E115" i="1"/>
  <c r="F123" i="1"/>
  <c r="E123" i="1" s="1"/>
  <c r="J126" i="1"/>
  <c r="F126" i="1"/>
  <c r="E126" i="1" s="1"/>
  <c r="E128" i="1"/>
  <c r="J128" i="1"/>
  <c r="E131" i="1"/>
  <c r="F139" i="1"/>
  <c r="E139" i="1" s="1"/>
  <c r="J142" i="1"/>
  <c r="F142" i="1"/>
  <c r="E142" i="1" s="1"/>
  <c r="E144" i="1"/>
  <c r="J144" i="1"/>
  <c r="E147" i="1"/>
  <c r="F155" i="1"/>
  <c r="E155" i="1" s="1"/>
  <c r="J159" i="1"/>
  <c r="F159" i="1"/>
  <c r="E159" i="1" s="1"/>
  <c r="J167" i="1"/>
  <c r="F167" i="1"/>
  <c r="E167" i="1" s="1"/>
  <c r="J175" i="1"/>
  <c r="F175" i="1"/>
  <c r="E175" i="1" s="1"/>
  <c r="J183" i="1"/>
  <c r="F183" i="1"/>
  <c r="E183" i="1" s="1"/>
  <c r="J191" i="1"/>
  <c r="F191" i="1"/>
  <c r="E191" i="1" s="1"/>
  <c r="J199" i="1"/>
  <c r="F199" i="1"/>
  <c r="E199" i="1" s="1"/>
  <c r="J207" i="1"/>
  <c r="F207" i="1"/>
  <c r="E207" i="1" s="1"/>
  <c r="J215" i="1"/>
  <c r="F215" i="1"/>
  <c r="E215" i="1" s="1"/>
  <c r="J223" i="1"/>
  <c r="F223" i="1"/>
  <c r="E223" i="1" s="1"/>
  <c r="J231" i="1"/>
  <c r="F231" i="1"/>
  <c r="E231" i="1" s="1"/>
  <c r="J239" i="1"/>
  <c r="F239" i="1"/>
  <c r="E239" i="1" s="1"/>
  <c r="J247" i="1"/>
  <c r="F247" i="1"/>
  <c r="E247" i="1" s="1"/>
  <c r="J255" i="1"/>
  <c r="F255" i="1"/>
  <c r="E255" i="1" s="1"/>
  <c r="J263" i="1"/>
  <c r="F263" i="1"/>
  <c r="E263" i="1" s="1"/>
  <c r="J271" i="1"/>
  <c r="F271" i="1"/>
  <c r="E271" i="1" s="1"/>
  <c r="J279" i="1"/>
  <c r="F279" i="1"/>
  <c r="E279" i="1" s="1"/>
  <c r="J287" i="1"/>
  <c r="F287" i="1"/>
  <c r="E287" i="1" s="1"/>
  <c r="J295" i="1"/>
  <c r="F295" i="1"/>
  <c r="E295" i="1" s="1"/>
  <c r="J303" i="1"/>
  <c r="F303" i="1"/>
  <c r="E303" i="1" s="1"/>
  <c r="J311" i="1"/>
  <c r="F311" i="1"/>
  <c r="E311" i="1" s="1"/>
  <c r="K311" i="1"/>
  <c r="J319" i="1"/>
  <c r="F319" i="1"/>
  <c r="E319" i="1" s="1"/>
  <c r="K319" i="1"/>
  <c r="J327" i="1"/>
  <c r="F327" i="1"/>
  <c r="E327" i="1" s="1"/>
  <c r="K327" i="1"/>
  <c r="J335" i="1"/>
  <c r="F335" i="1"/>
  <c r="E335" i="1" s="1"/>
  <c r="K335" i="1"/>
  <c r="J343" i="1"/>
  <c r="F343" i="1"/>
  <c r="E343" i="1" s="1"/>
  <c r="K343" i="1"/>
  <c r="J351" i="1"/>
  <c r="F351" i="1"/>
  <c r="E351" i="1" s="1"/>
  <c r="K351" i="1"/>
  <c r="J359" i="1"/>
  <c r="F359" i="1"/>
  <c r="E359" i="1" s="1"/>
  <c r="K359" i="1"/>
  <c r="J367" i="1"/>
  <c r="F367" i="1"/>
  <c r="E367" i="1" s="1"/>
  <c r="K367" i="1"/>
  <c r="J375" i="1"/>
  <c r="F375" i="1"/>
  <c r="E375" i="1" s="1"/>
  <c r="K375" i="1"/>
  <c r="J383" i="1"/>
  <c r="F383" i="1"/>
  <c r="E383" i="1" s="1"/>
  <c r="K383" i="1"/>
  <c r="J391" i="1"/>
  <c r="F391" i="1"/>
  <c r="E391" i="1" s="1"/>
  <c r="K391" i="1"/>
  <c r="J399" i="1"/>
  <c r="F399" i="1"/>
  <c r="E399" i="1" s="1"/>
  <c r="K399" i="1"/>
  <c r="J407" i="1"/>
  <c r="F407" i="1"/>
  <c r="E407" i="1" s="1"/>
  <c r="K407" i="1"/>
  <c r="J415" i="1"/>
  <c r="F415" i="1"/>
  <c r="E415" i="1" s="1"/>
  <c r="K415" i="1"/>
  <c r="J423" i="1"/>
  <c r="F423" i="1"/>
  <c r="E423" i="1" s="1"/>
  <c r="K423" i="1"/>
  <c r="J431" i="1"/>
  <c r="F431" i="1"/>
  <c r="E431" i="1" s="1"/>
  <c r="K431" i="1"/>
  <c r="J439" i="1"/>
  <c r="F439" i="1"/>
  <c r="E439" i="1" s="1"/>
  <c r="K439" i="1"/>
  <c r="J447" i="1"/>
  <c r="F447" i="1"/>
  <c r="E447" i="1" s="1"/>
  <c r="K447" i="1"/>
  <c r="J455" i="1"/>
  <c r="F455" i="1"/>
  <c r="E455" i="1" s="1"/>
  <c r="K455" i="1"/>
  <c r="J463" i="1"/>
  <c r="F463" i="1"/>
  <c r="E463" i="1" s="1"/>
  <c r="K463" i="1"/>
  <c r="J471" i="1"/>
  <c r="F471" i="1"/>
  <c r="E471" i="1" s="1"/>
  <c r="K471" i="1"/>
  <c r="J479" i="1"/>
  <c r="F479" i="1"/>
  <c r="E479" i="1" s="1"/>
  <c r="K479" i="1"/>
  <c r="J487" i="1"/>
  <c r="F487" i="1"/>
  <c r="E487" i="1" s="1"/>
  <c r="K487" i="1"/>
  <c r="J495" i="1"/>
  <c r="F495" i="1"/>
  <c r="E495" i="1" s="1"/>
  <c r="K495" i="1"/>
  <c r="K5" i="2"/>
  <c r="D6" i="2"/>
  <c r="K6" i="2"/>
  <c r="Y6" i="2"/>
  <c r="K16" i="2"/>
  <c r="K18" i="2"/>
  <c r="Y18" i="2"/>
  <c r="K23" i="2"/>
  <c r="D26" i="2"/>
  <c r="K26" i="2"/>
  <c r="A30" i="2"/>
  <c r="D34" i="2"/>
  <c r="K34" i="2"/>
  <c r="K42" i="2"/>
  <c r="A42" i="2"/>
  <c r="D42" i="2"/>
  <c r="A44" i="2"/>
  <c r="K47" i="2"/>
  <c r="A47" i="2"/>
  <c r="D47" i="2"/>
  <c r="A52" i="2"/>
  <c r="K55" i="2"/>
  <c r="A55" i="2"/>
  <c r="D55" i="2"/>
  <c r="A60" i="2"/>
  <c r="K63" i="2"/>
  <c r="A63" i="2"/>
  <c r="D63" i="2"/>
  <c r="A68" i="2"/>
  <c r="K71" i="2"/>
  <c r="A71" i="2"/>
  <c r="D71" i="2"/>
  <c r="D151" i="2"/>
  <c r="K151" i="2"/>
  <c r="A151" i="2"/>
  <c r="D156" i="2"/>
  <c r="K156" i="2"/>
  <c r="D183" i="2"/>
  <c r="K183" i="2"/>
  <c r="A183" i="2"/>
  <c r="D188" i="2"/>
  <c r="K188" i="2"/>
  <c r="D215" i="2"/>
  <c r="K215" i="2"/>
  <c r="A215" i="2"/>
  <c r="D220" i="2"/>
  <c r="K220" i="2"/>
  <c r="D247" i="2"/>
  <c r="K247" i="2"/>
  <c r="A247" i="2"/>
  <c r="D252" i="2"/>
  <c r="K252" i="2"/>
  <c r="D257" i="2"/>
  <c r="K257" i="2"/>
  <c r="A257" i="2"/>
  <c r="D261" i="2"/>
  <c r="K261" i="2"/>
  <c r="A261" i="2"/>
  <c r="D271" i="2"/>
  <c r="K271" i="2"/>
  <c r="A271" i="2"/>
  <c r="D278" i="2"/>
  <c r="K278" i="2"/>
  <c r="A278" i="2"/>
  <c r="D287" i="2"/>
  <c r="K287" i="2"/>
  <c r="A287" i="2"/>
  <c r="D294" i="2"/>
  <c r="K294" i="2"/>
  <c r="A294" i="2"/>
  <c r="D303" i="2"/>
  <c r="K303" i="2"/>
  <c r="A303" i="2"/>
  <c r="D310" i="2"/>
  <c r="K310" i="2"/>
  <c r="A310" i="2"/>
  <c r="D319" i="2"/>
  <c r="K319" i="2"/>
  <c r="A319" i="2"/>
  <c r="D326" i="2"/>
  <c r="K326" i="2"/>
  <c r="A326" i="2"/>
  <c r="D335" i="2"/>
  <c r="K335" i="2"/>
  <c r="A335" i="2"/>
  <c r="D342" i="2"/>
  <c r="K342" i="2"/>
  <c r="A342" i="2"/>
  <c r="D351" i="2"/>
  <c r="K351" i="2"/>
  <c r="A351" i="2"/>
  <c r="D358" i="2"/>
  <c r="K358" i="2"/>
  <c r="A358" i="2"/>
  <c r="D367" i="2"/>
  <c r="K367" i="2"/>
  <c r="A367" i="2"/>
  <c r="D374" i="2"/>
  <c r="K374" i="2"/>
  <c r="A374" i="2"/>
  <c r="F158" i="1"/>
  <c r="E158" i="1" s="1"/>
  <c r="J158" i="1"/>
  <c r="F162" i="1"/>
  <c r="E162" i="1" s="1"/>
  <c r="J162" i="1"/>
  <c r="F166" i="1"/>
  <c r="E166" i="1" s="1"/>
  <c r="J166" i="1"/>
  <c r="F170" i="1"/>
  <c r="E170" i="1" s="1"/>
  <c r="J170" i="1"/>
  <c r="F174" i="1"/>
  <c r="E174" i="1" s="1"/>
  <c r="J174" i="1"/>
  <c r="F178" i="1"/>
  <c r="E178" i="1" s="1"/>
  <c r="J178" i="1"/>
  <c r="F182" i="1"/>
  <c r="E182" i="1" s="1"/>
  <c r="J182" i="1"/>
  <c r="F186" i="1"/>
  <c r="E186" i="1" s="1"/>
  <c r="J186" i="1"/>
  <c r="F190" i="1"/>
  <c r="E190" i="1" s="1"/>
  <c r="J190" i="1"/>
  <c r="F194" i="1"/>
  <c r="E194" i="1" s="1"/>
  <c r="J194" i="1"/>
  <c r="F198" i="1"/>
  <c r="E198" i="1" s="1"/>
  <c r="J198" i="1"/>
  <c r="F202" i="1"/>
  <c r="E202" i="1" s="1"/>
  <c r="J202" i="1"/>
  <c r="F206" i="1"/>
  <c r="E206" i="1" s="1"/>
  <c r="J206" i="1"/>
  <c r="F210" i="1"/>
  <c r="E210" i="1" s="1"/>
  <c r="J210" i="1"/>
  <c r="F214" i="1"/>
  <c r="E214" i="1" s="1"/>
  <c r="J214" i="1"/>
  <c r="F218" i="1"/>
  <c r="E218" i="1" s="1"/>
  <c r="J218" i="1"/>
  <c r="F222" i="1"/>
  <c r="E222" i="1" s="1"/>
  <c r="J222" i="1"/>
  <c r="F226" i="1"/>
  <c r="E226" i="1" s="1"/>
  <c r="J226" i="1"/>
  <c r="F230" i="1"/>
  <c r="E230" i="1" s="1"/>
  <c r="J230" i="1"/>
  <c r="F234" i="1"/>
  <c r="E234" i="1" s="1"/>
  <c r="J234" i="1"/>
  <c r="F238" i="1"/>
  <c r="E238" i="1" s="1"/>
  <c r="J238" i="1"/>
  <c r="F242" i="1"/>
  <c r="E242" i="1" s="1"/>
  <c r="J242" i="1"/>
  <c r="F246" i="1"/>
  <c r="E246" i="1" s="1"/>
  <c r="J246" i="1"/>
  <c r="F250" i="1"/>
  <c r="E250" i="1" s="1"/>
  <c r="J250" i="1"/>
  <c r="F254" i="1"/>
  <c r="E254" i="1" s="1"/>
  <c r="J254" i="1"/>
  <c r="F258" i="1"/>
  <c r="E258" i="1" s="1"/>
  <c r="J258" i="1"/>
  <c r="F262" i="1"/>
  <c r="E262" i="1" s="1"/>
  <c r="J262" i="1"/>
  <c r="F266" i="1"/>
  <c r="E266" i="1" s="1"/>
  <c r="J266" i="1"/>
  <c r="F270" i="1"/>
  <c r="E270" i="1" s="1"/>
  <c r="J270" i="1"/>
  <c r="F274" i="1"/>
  <c r="E274" i="1" s="1"/>
  <c r="J274" i="1"/>
  <c r="F278" i="1"/>
  <c r="E278" i="1" s="1"/>
  <c r="J278" i="1"/>
  <c r="F282" i="1"/>
  <c r="E282" i="1" s="1"/>
  <c r="J282" i="1"/>
  <c r="F286" i="1"/>
  <c r="E286" i="1" s="1"/>
  <c r="J286" i="1"/>
  <c r="F290" i="1"/>
  <c r="E290" i="1" s="1"/>
  <c r="J290" i="1"/>
  <c r="F294" i="1"/>
  <c r="E294" i="1" s="1"/>
  <c r="J294" i="1"/>
  <c r="F298" i="1"/>
  <c r="E298" i="1" s="1"/>
  <c r="J298" i="1"/>
  <c r="F302" i="1"/>
  <c r="E302" i="1" s="1"/>
  <c r="J302" i="1"/>
  <c r="F306" i="1"/>
  <c r="E306" i="1" s="1"/>
  <c r="J306" i="1"/>
  <c r="F310" i="1"/>
  <c r="E310" i="1" s="1"/>
  <c r="J310" i="1"/>
  <c r="F314" i="1"/>
  <c r="E314" i="1" s="1"/>
  <c r="J314" i="1"/>
  <c r="F318" i="1"/>
  <c r="E318" i="1" s="1"/>
  <c r="J318" i="1"/>
  <c r="F322" i="1"/>
  <c r="E322" i="1" s="1"/>
  <c r="J322" i="1"/>
  <c r="F326" i="1"/>
  <c r="E326" i="1" s="1"/>
  <c r="J326" i="1"/>
  <c r="F330" i="1"/>
  <c r="E330" i="1" s="1"/>
  <c r="J330" i="1"/>
  <c r="F334" i="1"/>
  <c r="E334" i="1" s="1"/>
  <c r="J334" i="1"/>
  <c r="F338" i="1"/>
  <c r="E338" i="1" s="1"/>
  <c r="J338" i="1"/>
  <c r="F342" i="1"/>
  <c r="E342" i="1" s="1"/>
  <c r="J342" i="1"/>
  <c r="F346" i="1"/>
  <c r="E346" i="1" s="1"/>
  <c r="J346" i="1"/>
  <c r="F350" i="1"/>
  <c r="E350" i="1" s="1"/>
  <c r="J350" i="1"/>
  <c r="F354" i="1"/>
  <c r="E354" i="1" s="1"/>
  <c r="J354" i="1"/>
  <c r="F358" i="1"/>
  <c r="E358" i="1" s="1"/>
  <c r="J358" i="1"/>
  <c r="F362" i="1"/>
  <c r="E362" i="1" s="1"/>
  <c r="J362" i="1"/>
  <c r="F366" i="1"/>
  <c r="E366" i="1" s="1"/>
  <c r="J366" i="1"/>
  <c r="F370" i="1"/>
  <c r="E370" i="1" s="1"/>
  <c r="J370" i="1"/>
  <c r="F374" i="1"/>
  <c r="E374" i="1" s="1"/>
  <c r="J374" i="1"/>
  <c r="F378" i="1"/>
  <c r="E378" i="1" s="1"/>
  <c r="J378" i="1"/>
  <c r="F382" i="1"/>
  <c r="E382" i="1" s="1"/>
  <c r="J382" i="1"/>
  <c r="F386" i="1"/>
  <c r="E386" i="1" s="1"/>
  <c r="J386" i="1"/>
  <c r="F390" i="1"/>
  <c r="E390" i="1" s="1"/>
  <c r="J390" i="1"/>
  <c r="F394" i="1"/>
  <c r="E394" i="1" s="1"/>
  <c r="J394" i="1"/>
  <c r="F398" i="1"/>
  <c r="E398" i="1" s="1"/>
  <c r="J398" i="1"/>
  <c r="F402" i="1"/>
  <c r="E402" i="1" s="1"/>
  <c r="J402" i="1"/>
  <c r="F406" i="1"/>
  <c r="E406" i="1" s="1"/>
  <c r="J406" i="1"/>
  <c r="F410" i="1"/>
  <c r="E410" i="1" s="1"/>
  <c r="J410" i="1"/>
  <c r="F414" i="1"/>
  <c r="E414" i="1" s="1"/>
  <c r="J414" i="1"/>
  <c r="F418" i="1"/>
  <c r="E418" i="1" s="1"/>
  <c r="J418" i="1"/>
  <c r="F422" i="1"/>
  <c r="E422" i="1" s="1"/>
  <c r="J422" i="1"/>
  <c r="F426" i="1"/>
  <c r="E426" i="1" s="1"/>
  <c r="J426" i="1"/>
  <c r="F430" i="1"/>
  <c r="E430" i="1" s="1"/>
  <c r="J430" i="1"/>
  <c r="F434" i="1"/>
  <c r="E434" i="1" s="1"/>
  <c r="J434" i="1"/>
  <c r="F438" i="1"/>
  <c r="E438" i="1" s="1"/>
  <c r="J438" i="1"/>
  <c r="F442" i="1"/>
  <c r="E442" i="1" s="1"/>
  <c r="J442" i="1"/>
  <c r="F446" i="1"/>
  <c r="E446" i="1" s="1"/>
  <c r="J446" i="1"/>
  <c r="F450" i="1"/>
  <c r="E450" i="1" s="1"/>
  <c r="J450" i="1"/>
  <c r="F454" i="1"/>
  <c r="E454" i="1" s="1"/>
  <c r="J454" i="1"/>
  <c r="F458" i="1"/>
  <c r="E458" i="1" s="1"/>
  <c r="J458" i="1"/>
  <c r="F462" i="1"/>
  <c r="E462" i="1" s="1"/>
  <c r="J462" i="1"/>
  <c r="F466" i="1"/>
  <c r="E466" i="1" s="1"/>
  <c r="J466" i="1"/>
  <c r="F470" i="1"/>
  <c r="E470" i="1" s="1"/>
  <c r="J470" i="1"/>
  <c r="F474" i="1"/>
  <c r="E474" i="1" s="1"/>
  <c r="J474" i="1"/>
  <c r="F478" i="1"/>
  <c r="E478" i="1" s="1"/>
  <c r="J478" i="1"/>
  <c r="F482" i="1"/>
  <c r="E482" i="1" s="1"/>
  <c r="J482" i="1"/>
  <c r="F486" i="1"/>
  <c r="E486" i="1" s="1"/>
  <c r="J486" i="1"/>
  <c r="F490" i="1"/>
  <c r="E490" i="1" s="1"/>
  <c r="J490" i="1"/>
  <c r="F494" i="1"/>
  <c r="E494" i="1" s="1"/>
  <c r="J494" i="1"/>
  <c r="F498" i="1"/>
  <c r="E498" i="1" s="1"/>
  <c r="J498" i="1"/>
  <c r="A8" i="2"/>
  <c r="A12" i="2"/>
  <c r="A16" i="2"/>
  <c r="A17" i="2"/>
  <c r="A22" i="2"/>
  <c r="A23" i="2"/>
  <c r="A24" i="2"/>
  <c r="A28" i="2"/>
  <c r="A36" i="2"/>
  <c r="A40" i="2"/>
  <c r="A41" i="2"/>
  <c r="K45" i="2"/>
  <c r="A46" i="2"/>
  <c r="K49" i="2"/>
  <c r="A50" i="2"/>
  <c r="K53" i="2"/>
  <c r="A54" i="2"/>
  <c r="K57" i="2"/>
  <c r="A58" i="2"/>
  <c r="K61" i="2"/>
  <c r="A62" i="2"/>
  <c r="K65" i="2"/>
  <c r="A66" i="2"/>
  <c r="K69" i="2"/>
  <c r="A70" i="2"/>
  <c r="K73" i="2"/>
  <c r="A74" i="2"/>
  <c r="D147" i="2"/>
  <c r="K147" i="2"/>
  <c r="A147" i="2"/>
  <c r="A148" i="2"/>
  <c r="D152" i="2"/>
  <c r="K152" i="2"/>
  <c r="D163" i="2"/>
  <c r="K163" i="2"/>
  <c r="A163" i="2"/>
  <c r="A164" i="2"/>
  <c r="D168" i="2"/>
  <c r="K168" i="2"/>
  <c r="D179" i="2"/>
  <c r="K179" i="2"/>
  <c r="A179" i="2"/>
  <c r="A180" i="2"/>
  <c r="D184" i="2"/>
  <c r="K184" i="2"/>
  <c r="D195" i="2"/>
  <c r="K195" i="2"/>
  <c r="A195" i="2"/>
  <c r="A196" i="2"/>
  <c r="D200" i="2"/>
  <c r="K200" i="2"/>
  <c r="D211" i="2"/>
  <c r="K211" i="2"/>
  <c r="A211" i="2"/>
  <c r="A212" i="2"/>
  <c r="D216" i="2"/>
  <c r="K216" i="2"/>
  <c r="D227" i="2"/>
  <c r="K227" i="2"/>
  <c r="A227" i="2"/>
  <c r="A228" i="2"/>
  <c r="D232" i="2"/>
  <c r="K232" i="2"/>
  <c r="D243" i="2"/>
  <c r="K243" i="2"/>
  <c r="A243" i="2"/>
  <c r="A244" i="2"/>
  <c r="D248" i="2"/>
  <c r="K248" i="2"/>
  <c r="K46" i="2"/>
  <c r="K50" i="2"/>
  <c r="K54" i="2"/>
  <c r="K58" i="2"/>
  <c r="K62" i="2"/>
  <c r="K66" i="2"/>
  <c r="K70" i="2"/>
  <c r="K74" i="2"/>
  <c r="D143" i="2"/>
  <c r="K143" i="2"/>
  <c r="A143" i="2"/>
  <c r="D148" i="2"/>
  <c r="K148" i="2"/>
  <c r="D159" i="2"/>
  <c r="K159" i="2"/>
  <c r="A159" i="2"/>
  <c r="D164" i="2"/>
  <c r="K164" i="2"/>
  <c r="D175" i="2"/>
  <c r="K175" i="2"/>
  <c r="A175" i="2"/>
  <c r="D180" i="2"/>
  <c r="K180" i="2"/>
  <c r="D191" i="2"/>
  <c r="K191" i="2"/>
  <c r="A191" i="2"/>
  <c r="D196" i="2"/>
  <c r="K196" i="2"/>
  <c r="D207" i="2"/>
  <c r="K207" i="2"/>
  <c r="A207" i="2"/>
  <c r="D212" i="2"/>
  <c r="K212" i="2"/>
  <c r="D223" i="2"/>
  <c r="K223" i="2"/>
  <c r="A223" i="2"/>
  <c r="D228" i="2"/>
  <c r="K228" i="2"/>
  <c r="D239" i="2"/>
  <c r="K239" i="2"/>
  <c r="A239" i="2"/>
  <c r="D244" i="2"/>
  <c r="K244" i="2"/>
  <c r="D255" i="2"/>
  <c r="K255" i="2"/>
  <c r="A255" i="2"/>
  <c r="D520" i="2"/>
  <c r="K520" i="2"/>
  <c r="A520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6" i="2"/>
  <c r="D138" i="2"/>
  <c r="K138" i="2"/>
  <c r="D142" i="2"/>
  <c r="K142" i="2"/>
  <c r="D146" i="2"/>
  <c r="K146" i="2"/>
  <c r="D150" i="2"/>
  <c r="K150" i="2"/>
  <c r="D154" i="2"/>
  <c r="K154" i="2"/>
  <c r="D158" i="2"/>
  <c r="K158" i="2"/>
  <c r="D162" i="2"/>
  <c r="K162" i="2"/>
  <c r="D166" i="2"/>
  <c r="K166" i="2"/>
  <c r="D170" i="2"/>
  <c r="K170" i="2"/>
  <c r="D174" i="2"/>
  <c r="K174" i="2"/>
  <c r="D178" i="2"/>
  <c r="K178" i="2"/>
  <c r="D182" i="2"/>
  <c r="K182" i="2"/>
  <c r="D186" i="2"/>
  <c r="K186" i="2"/>
  <c r="D190" i="2"/>
  <c r="K190" i="2"/>
  <c r="D194" i="2"/>
  <c r="K194" i="2"/>
  <c r="D198" i="2"/>
  <c r="K198" i="2"/>
  <c r="D202" i="2"/>
  <c r="K202" i="2"/>
  <c r="D206" i="2"/>
  <c r="K206" i="2"/>
  <c r="D210" i="2"/>
  <c r="K210" i="2"/>
  <c r="D214" i="2"/>
  <c r="K214" i="2"/>
  <c r="D218" i="2"/>
  <c r="K218" i="2"/>
  <c r="D222" i="2"/>
  <c r="K222" i="2"/>
  <c r="D226" i="2"/>
  <c r="K226" i="2"/>
  <c r="D230" i="2"/>
  <c r="K230" i="2"/>
  <c r="D234" i="2"/>
  <c r="K234" i="2"/>
  <c r="D238" i="2"/>
  <c r="K238" i="2"/>
  <c r="D242" i="2"/>
  <c r="K242" i="2"/>
  <c r="D246" i="2"/>
  <c r="K246" i="2"/>
  <c r="D250" i="2"/>
  <c r="K250" i="2"/>
  <c r="D254" i="2"/>
  <c r="K254" i="2"/>
  <c r="D258" i="2"/>
  <c r="K258" i="2"/>
  <c r="A258" i="2"/>
  <c r="D260" i="2"/>
  <c r="K260" i="2"/>
  <c r="A260" i="2"/>
  <c r="D262" i="2"/>
  <c r="K262" i="2"/>
  <c r="A262" i="2"/>
  <c r="D264" i="2"/>
  <c r="K264" i="2"/>
  <c r="A264" i="2"/>
  <c r="D267" i="2"/>
  <c r="K267" i="2"/>
  <c r="D275" i="2"/>
  <c r="K275" i="2"/>
  <c r="D283" i="2"/>
  <c r="K283" i="2"/>
  <c r="D291" i="2"/>
  <c r="K291" i="2"/>
  <c r="D299" i="2"/>
  <c r="K299" i="2"/>
  <c r="D307" i="2"/>
  <c r="K307" i="2"/>
  <c r="D315" i="2"/>
  <c r="K315" i="2"/>
  <c r="D323" i="2"/>
  <c r="K323" i="2"/>
  <c r="D331" i="2"/>
  <c r="K331" i="2"/>
  <c r="D339" i="2"/>
  <c r="K339" i="2"/>
  <c r="D347" i="2"/>
  <c r="K347" i="2"/>
  <c r="D355" i="2"/>
  <c r="K355" i="2"/>
  <c r="D363" i="2"/>
  <c r="K363" i="2"/>
  <c r="D371" i="2"/>
  <c r="K371" i="2"/>
  <c r="A542" i="2"/>
  <c r="D542" i="2"/>
  <c r="K542" i="2"/>
  <c r="A556" i="2"/>
  <c r="D556" i="2"/>
  <c r="K556" i="2"/>
  <c r="K135" i="2"/>
  <c r="D137" i="2"/>
  <c r="K137" i="2"/>
  <c r="D141" i="2"/>
  <c r="K141" i="2"/>
  <c r="D145" i="2"/>
  <c r="K145" i="2"/>
  <c r="D149" i="2"/>
  <c r="K149" i="2"/>
  <c r="D153" i="2"/>
  <c r="K153" i="2"/>
  <c r="D157" i="2"/>
  <c r="K157" i="2"/>
  <c r="D161" i="2"/>
  <c r="K161" i="2"/>
  <c r="D165" i="2"/>
  <c r="K165" i="2"/>
  <c r="D169" i="2"/>
  <c r="K169" i="2"/>
  <c r="D173" i="2"/>
  <c r="K173" i="2"/>
  <c r="D177" i="2"/>
  <c r="K177" i="2"/>
  <c r="D181" i="2"/>
  <c r="K181" i="2"/>
  <c r="D185" i="2"/>
  <c r="K185" i="2"/>
  <c r="D189" i="2"/>
  <c r="K189" i="2"/>
  <c r="D193" i="2"/>
  <c r="K193" i="2"/>
  <c r="D197" i="2"/>
  <c r="K197" i="2"/>
  <c r="D201" i="2"/>
  <c r="K201" i="2"/>
  <c r="D205" i="2"/>
  <c r="K205" i="2"/>
  <c r="D209" i="2"/>
  <c r="K209" i="2"/>
  <c r="D213" i="2"/>
  <c r="K213" i="2"/>
  <c r="D217" i="2"/>
  <c r="K217" i="2"/>
  <c r="D221" i="2"/>
  <c r="K221" i="2"/>
  <c r="D225" i="2"/>
  <c r="K225" i="2"/>
  <c r="D229" i="2"/>
  <c r="K229" i="2"/>
  <c r="D233" i="2"/>
  <c r="K233" i="2"/>
  <c r="D237" i="2"/>
  <c r="K237" i="2"/>
  <c r="D241" i="2"/>
  <c r="K241" i="2"/>
  <c r="D245" i="2"/>
  <c r="K245" i="2"/>
  <c r="D249" i="2"/>
  <c r="K249" i="2"/>
  <c r="D253" i="2"/>
  <c r="K253" i="2"/>
  <c r="D266" i="2"/>
  <c r="K266" i="2"/>
  <c r="A266" i="2"/>
  <c r="D274" i="2"/>
  <c r="K274" i="2"/>
  <c r="A274" i="2"/>
  <c r="D282" i="2"/>
  <c r="K282" i="2"/>
  <c r="A282" i="2"/>
  <c r="D290" i="2"/>
  <c r="K290" i="2"/>
  <c r="A290" i="2"/>
  <c r="D298" i="2"/>
  <c r="K298" i="2"/>
  <c r="A298" i="2"/>
  <c r="D306" i="2"/>
  <c r="K306" i="2"/>
  <c r="A306" i="2"/>
  <c r="D314" i="2"/>
  <c r="K314" i="2"/>
  <c r="A314" i="2"/>
  <c r="D322" i="2"/>
  <c r="K322" i="2"/>
  <c r="A322" i="2"/>
  <c r="D330" i="2"/>
  <c r="K330" i="2"/>
  <c r="A330" i="2"/>
  <c r="D338" i="2"/>
  <c r="K338" i="2"/>
  <c r="A338" i="2"/>
  <c r="D346" i="2"/>
  <c r="K346" i="2"/>
  <c r="A346" i="2"/>
  <c r="D354" i="2"/>
  <c r="K354" i="2"/>
  <c r="A354" i="2"/>
  <c r="D362" i="2"/>
  <c r="K362" i="2"/>
  <c r="A362" i="2"/>
  <c r="D370" i="2"/>
  <c r="K370" i="2"/>
  <c r="A370" i="2"/>
  <c r="A265" i="2"/>
  <c r="D268" i="2"/>
  <c r="K268" i="2"/>
  <c r="A269" i="2"/>
  <c r="D272" i="2"/>
  <c r="K272" i="2"/>
  <c r="A273" i="2"/>
  <c r="D276" i="2"/>
  <c r="K276" i="2"/>
  <c r="A277" i="2"/>
  <c r="D280" i="2"/>
  <c r="K280" i="2"/>
  <c r="A281" i="2"/>
  <c r="D284" i="2"/>
  <c r="K284" i="2"/>
  <c r="A285" i="2"/>
  <c r="D288" i="2"/>
  <c r="K288" i="2"/>
  <c r="A289" i="2"/>
  <c r="D292" i="2"/>
  <c r="K292" i="2"/>
  <c r="A293" i="2"/>
  <c r="D296" i="2"/>
  <c r="K296" i="2"/>
  <c r="A297" i="2"/>
  <c r="D300" i="2"/>
  <c r="K300" i="2"/>
  <c r="A301" i="2"/>
  <c r="D304" i="2"/>
  <c r="K304" i="2"/>
  <c r="A305" i="2"/>
  <c r="D308" i="2"/>
  <c r="K308" i="2"/>
  <c r="A309" i="2"/>
  <c r="D312" i="2"/>
  <c r="K312" i="2"/>
  <c r="A313" i="2"/>
  <c r="D316" i="2"/>
  <c r="K316" i="2"/>
  <c r="A317" i="2"/>
  <c r="D320" i="2"/>
  <c r="K320" i="2"/>
  <c r="A321" i="2"/>
  <c r="D324" i="2"/>
  <c r="K324" i="2"/>
  <c r="A325" i="2"/>
  <c r="D328" i="2"/>
  <c r="K328" i="2"/>
  <c r="A329" i="2"/>
  <c r="D332" i="2"/>
  <c r="K332" i="2"/>
  <c r="A333" i="2"/>
  <c r="D336" i="2"/>
  <c r="K336" i="2"/>
  <c r="A337" i="2"/>
  <c r="D340" i="2"/>
  <c r="K340" i="2"/>
  <c r="A341" i="2"/>
  <c r="D344" i="2"/>
  <c r="K344" i="2"/>
  <c r="A345" i="2"/>
  <c r="D348" i="2"/>
  <c r="K348" i="2"/>
  <c r="A349" i="2"/>
  <c r="D352" i="2"/>
  <c r="K352" i="2"/>
  <c r="A353" i="2"/>
  <c r="D356" i="2"/>
  <c r="K356" i="2"/>
  <c r="A357" i="2"/>
  <c r="D360" i="2"/>
  <c r="K360" i="2"/>
  <c r="A361" i="2"/>
  <c r="D364" i="2"/>
  <c r="K364" i="2"/>
  <c r="A365" i="2"/>
  <c r="D368" i="2"/>
  <c r="K368" i="2"/>
  <c r="A369" i="2"/>
  <c r="D372" i="2"/>
  <c r="K372" i="2"/>
  <c r="A373" i="2"/>
  <c r="D376" i="2"/>
  <c r="K376" i="2"/>
  <c r="D493" i="2"/>
  <c r="K493" i="2"/>
  <c r="A493" i="2"/>
  <c r="D512" i="2"/>
  <c r="K512" i="2"/>
  <c r="A512" i="2"/>
  <c r="D525" i="2"/>
  <c r="K525" i="2"/>
  <c r="A525" i="2"/>
  <c r="A571" i="2"/>
  <c r="D571" i="2"/>
  <c r="K571" i="2"/>
  <c r="A575" i="2"/>
  <c r="D575" i="2"/>
  <c r="K575" i="2"/>
  <c r="D265" i="2"/>
  <c r="K265" i="2"/>
  <c r="D269" i="2"/>
  <c r="K269" i="2"/>
  <c r="D273" i="2"/>
  <c r="K273" i="2"/>
  <c r="D277" i="2"/>
  <c r="K277" i="2"/>
  <c r="D281" i="2"/>
  <c r="K281" i="2"/>
  <c r="D285" i="2"/>
  <c r="K285" i="2"/>
  <c r="D289" i="2"/>
  <c r="K289" i="2"/>
  <c r="D293" i="2"/>
  <c r="K293" i="2"/>
  <c r="D297" i="2"/>
  <c r="K297" i="2"/>
  <c r="D301" i="2"/>
  <c r="K301" i="2"/>
  <c r="D305" i="2"/>
  <c r="K305" i="2"/>
  <c r="D309" i="2"/>
  <c r="K309" i="2"/>
  <c r="D313" i="2"/>
  <c r="K313" i="2"/>
  <c r="D317" i="2"/>
  <c r="K317" i="2"/>
  <c r="D321" i="2"/>
  <c r="K321" i="2"/>
  <c r="D325" i="2"/>
  <c r="K325" i="2"/>
  <c r="D329" i="2"/>
  <c r="K329" i="2"/>
  <c r="D333" i="2"/>
  <c r="K333" i="2"/>
  <c r="D337" i="2"/>
  <c r="K337" i="2"/>
  <c r="D341" i="2"/>
  <c r="K341" i="2"/>
  <c r="D345" i="2"/>
  <c r="K345" i="2"/>
  <c r="D349" i="2"/>
  <c r="K349" i="2"/>
  <c r="D353" i="2"/>
  <c r="K353" i="2"/>
  <c r="D357" i="2"/>
  <c r="K357" i="2"/>
  <c r="D361" i="2"/>
  <c r="K361" i="2"/>
  <c r="D365" i="2"/>
  <c r="K365" i="2"/>
  <c r="D369" i="2"/>
  <c r="K369" i="2"/>
  <c r="D373" i="2"/>
  <c r="K373" i="2"/>
  <c r="D504" i="2"/>
  <c r="K504" i="2"/>
  <c r="A504" i="2"/>
  <c r="D509" i="2"/>
  <c r="K509" i="2"/>
  <c r="A509" i="2"/>
  <c r="D536" i="2"/>
  <c r="K536" i="2"/>
  <c r="A536" i="2"/>
  <c r="D541" i="2"/>
  <c r="K541" i="2"/>
  <c r="A541" i="2"/>
  <c r="A550" i="2"/>
  <c r="D550" i="2"/>
  <c r="K550" i="2"/>
  <c r="A555" i="2"/>
  <c r="D555" i="2"/>
  <c r="K555" i="2"/>
  <c r="A572" i="2"/>
  <c r="D572" i="2"/>
  <c r="K572" i="2"/>
  <c r="A626" i="2"/>
  <c r="D626" i="2"/>
  <c r="K626" i="2"/>
  <c r="D496" i="2"/>
  <c r="K496" i="2"/>
  <c r="A496" i="2"/>
  <c r="D501" i="2"/>
  <c r="K501" i="2"/>
  <c r="A501" i="2"/>
  <c r="D528" i="2"/>
  <c r="K528" i="2"/>
  <c r="A528" i="2"/>
  <c r="D533" i="2"/>
  <c r="K533" i="2"/>
  <c r="A533" i="2"/>
  <c r="D484" i="2"/>
  <c r="K484" i="2"/>
  <c r="A484" i="2"/>
  <c r="D492" i="2"/>
  <c r="K492" i="2"/>
  <c r="A492" i="2"/>
  <c r="D500" i="2"/>
  <c r="K500" i="2"/>
  <c r="A500" i="2"/>
  <c r="D508" i="2"/>
  <c r="K508" i="2"/>
  <c r="A508" i="2"/>
  <c r="D516" i="2"/>
  <c r="K516" i="2"/>
  <c r="A516" i="2"/>
  <c r="D524" i="2"/>
  <c r="K524" i="2"/>
  <c r="A524" i="2"/>
  <c r="D532" i="2"/>
  <c r="K532" i="2"/>
  <c r="A532" i="2"/>
  <c r="D540" i="2"/>
  <c r="K540" i="2"/>
  <c r="A540" i="2"/>
  <c r="A563" i="2"/>
  <c r="D563" i="2"/>
  <c r="K563" i="2"/>
  <c r="A574" i="2"/>
  <c r="D574" i="2"/>
  <c r="K574" i="2"/>
  <c r="D481" i="2"/>
  <c r="K481" i="2"/>
  <c r="D489" i="2"/>
  <c r="K489" i="2"/>
  <c r="D497" i="2"/>
  <c r="K497" i="2"/>
  <c r="D505" i="2"/>
  <c r="K505" i="2"/>
  <c r="D513" i="2"/>
  <c r="K513" i="2"/>
  <c r="D521" i="2"/>
  <c r="K521" i="2"/>
  <c r="D529" i="2"/>
  <c r="K529" i="2"/>
  <c r="D537" i="2"/>
  <c r="K537" i="2"/>
  <c r="A545" i="2"/>
  <c r="D545" i="2"/>
  <c r="A546" i="2"/>
  <c r="D546" i="2"/>
  <c r="A553" i="2"/>
  <c r="K553" i="2"/>
  <c r="D553" i="2"/>
  <c r="A564" i="2"/>
  <c r="D564" i="2"/>
  <c r="K564" i="2"/>
  <c r="A619" i="2"/>
  <c r="D619" i="2"/>
  <c r="K619" i="2"/>
  <c r="K480" i="2"/>
  <c r="D482" i="2"/>
  <c r="K482" i="2"/>
  <c r="A483" i="2"/>
  <c r="D486" i="2"/>
  <c r="K486" i="2"/>
  <c r="A487" i="2"/>
  <c r="D490" i="2"/>
  <c r="K490" i="2"/>
  <c r="A491" i="2"/>
  <c r="D494" i="2"/>
  <c r="K494" i="2"/>
  <c r="A495" i="2"/>
  <c r="D498" i="2"/>
  <c r="K498" i="2"/>
  <c r="A499" i="2"/>
  <c r="D502" i="2"/>
  <c r="K502" i="2"/>
  <c r="A503" i="2"/>
  <c r="D506" i="2"/>
  <c r="K506" i="2"/>
  <c r="A507" i="2"/>
  <c r="D510" i="2"/>
  <c r="K510" i="2"/>
  <c r="A511" i="2"/>
  <c r="D514" i="2"/>
  <c r="K514" i="2"/>
  <c r="A515" i="2"/>
  <c r="D518" i="2"/>
  <c r="K518" i="2"/>
  <c r="A519" i="2"/>
  <c r="D522" i="2"/>
  <c r="K522" i="2"/>
  <c r="A523" i="2"/>
  <c r="D526" i="2"/>
  <c r="K526" i="2"/>
  <c r="A527" i="2"/>
  <c r="D530" i="2"/>
  <c r="K530" i="2"/>
  <c r="A531" i="2"/>
  <c r="D534" i="2"/>
  <c r="K534" i="2"/>
  <c r="A535" i="2"/>
  <c r="D538" i="2"/>
  <c r="K538" i="2"/>
  <c r="A539" i="2"/>
  <c r="A544" i="2"/>
  <c r="D544" i="2"/>
  <c r="K544" i="2"/>
  <c r="A548" i="2"/>
  <c r="D548" i="2"/>
  <c r="K548" i="2"/>
  <c r="A552" i="2"/>
  <c r="D552" i="2"/>
  <c r="K552" i="2"/>
  <c r="A559" i="2"/>
  <c r="D559" i="2"/>
  <c r="A567" i="2"/>
  <c r="D567" i="2"/>
  <c r="A578" i="2"/>
  <c r="D578" i="2"/>
  <c r="A579" i="2"/>
  <c r="D579" i="2"/>
  <c r="K591" i="2"/>
  <c r="D591" i="2"/>
  <c r="A591" i="2"/>
  <c r="D602" i="2"/>
  <c r="K602" i="2"/>
  <c r="A602" i="2"/>
  <c r="D605" i="2"/>
  <c r="K605" i="2"/>
  <c r="A605" i="2"/>
  <c r="D483" i="2"/>
  <c r="K483" i="2"/>
  <c r="D487" i="2"/>
  <c r="K487" i="2"/>
  <c r="D491" i="2"/>
  <c r="K491" i="2"/>
  <c r="D495" i="2"/>
  <c r="K495" i="2"/>
  <c r="D499" i="2"/>
  <c r="K499" i="2"/>
  <c r="D503" i="2"/>
  <c r="K503" i="2"/>
  <c r="D507" i="2"/>
  <c r="K507" i="2"/>
  <c r="D511" i="2"/>
  <c r="K511" i="2"/>
  <c r="D515" i="2"/>
  <c r="K515" i="2"/>
  <c r="D519" i="2"/>
  <c r="K519" i="2"/>
  <c r="D523" i="2"/>
  <c r="K523" i="2"/>
  <c r="D527" i="2"/>
  <c r="K527" i="2"/>
  <c r="D531" i="2"/>
  <c r="K531" i="2"/>
  <c r="D535" i="2"/>
  <c r="K535" i="2"/>
  <c r="D539" i="2"/>
  <c r="K539" i="2"/>
  <c r="A543" i="2"/>
  <c r="D543" i="2"/>
  <c r="K543" i="2"/>
  <c r="A547" i="2"/>
  <c r="D547" i="2"/>
  <c r="K547" i="2"/>
  <c r="A551" i="2"/>
  <c r="D551" i="2"/>
  <c r="K551" i="2"/>
  <c r="A560" i="2"/>
  <c r="D560" i="2"/>
  <c r="K560" i="2"/>
  <c r="A568" i="2"/>
  <c r="D568" i="2"/>
  <c r="K568" i="2"/>
  <c r="A557" i="2"/>
  <c r="D557" i="2"/>
  <c r="A561" i="2"/>
  <c r="D561" i="2"/>
  <c r="A565" i="2"/>
  <c r="D565" i="2"/>
  <c r="A569" i="2"/>
  <c r="D569" i="2"/>
  <c r="A573" i="2"/>
  <c r="D573" i="2"/>
  <c r="K573" i="2"/>
  <c r="A577" i="2"/>
  <c r="D577" i="2"/>
  <c r="K577" i="2"/>
  <c r="A581" i="2"/>
  <c r="D581" i="2"/>
  <c r="K581" i="2"/>
  <c r="K583" i="2"/>
  <c r="D583" i="2"/>
  <c r="D597" i="2"/>
  <c r="K597" i="2"/>
  <c r="A597" i="2"/>
  <c r="D610" i="2"/>
  <c r="K610" i="2"/>
  <c r="A610" i="2"/>
  <c r="A554" i="2"/>
  <c r="D554" i="2"/>
  <c r="A558" i="2"/>
  <c r="D558" i="2"/>
  <c r="A562" i="2"/>
  <c r="D562" i="2"/>
  <c r="A566" i="2"/>
  <c r="D566" i="2"/>
  <c r="A570" i="2"/>
  <c r="D570" i="2"/>
  <c r="A576" i="2"/>
  <c r="D576" i="2"/>
  <c r="K576" i="2"/>
  <c r="A580" i="2"/>
  <c r="D580" i="2"/>
  <c r="K580" i="2"/>
  <c r="K585" i="2"/>
  <c r="A585" i="2"/>
  <c r="D585" i="2"/>
  <c r="K587" i="2"/>
  <c r="D587" i="2"/>
  <c r="D613" i="2"/>
  <c r="K613" i="2"/>
  <c r="A613" i="2"/>
  <c r="A618" i="2"/>
  <c r="D618" i="2"/>
  <c r="K618" i="2"/>
  <c r="D594" i="2"/>
  <c r="K594" i="2"/>
  <c r="A594" i="2"/>
  <c r="K582" i="2"/>
  <c r="D582" i="2"/>
  <c r="A586" i="2"/>
  <c r="K590" i="2"/>
  <c r="D590" i="2"/>
  <c r="A590" i="2"/>
  <c r="D598" i="2"/>
  <c r="K598" i="2"/>
  <c r="D606" i="2"/>
  <c r="K606" i="2"/>
  <c r="D614" i="2"/>
  <c r="K614" i="2"/>
  <c r="A622" i="2"/>
  <c r="D622" i="2"/>
  <c r="A623" i="2"/>
  <c r="D623" i="2"/>
  <c r="K586" i="2"/>
  <c r="D586" i="2"/>
  <c r="D593" i="2"/>
  <c r="K593" i="2"/>
  <c r="A593" i="2"/>
  <c r="D601" i="2"/>
  <c r="K601" i="2"/>
  <c r="A601" i="2"/>
  <c r="D609" i="2"/>
  <c r="K609" i="2"/>
  <c r="A609" i="2"/>
  <c r="K589" i="2"/>
  <c r="D596" i="2"/>
  <c r="K596" i="2"/>
  <c r="D600" i="2"/>
  <c r="K600" i="2"/>
  <c r="D604" i="2"/>
  <c r="K604" i="2"/>
  <c r="D608" i="2"/>
  <c r="K608" i="2"/>
  <c r="D612" i="2"/>
  <c r="K612" i="2"/>
  <c r="D616" i="2"/>
  <c r="K616" i="2"/>
  <c r="A620" i="2"/>
  <c r="D620" i="2"/>
  <c r="K620" i="2"/>
  <c r="A624" i="2"/>
  <c r="D624" i="2"/>
  <c r="K624" i="2"/>
  <c r="A627" i="2"/>
  <c r="K627" i="2"/>
  <c r="D627" i="2"/>
  <c r="A629" i="2"/>
  <c r="K629" i="2"/>
  <c r="D629" i="2"/>
  <c r="A631" i="2"/>
  <c r="K631" i="2"/>
  <c r="D631" i="2"/>
  <c r="A633" i="2"/>
  <c r="K633" i="2"/>
  <c r="D633" i="2"/>
  <c r="A635" i="2"/>
  <c r="K635" i="2"/>
  <c r="D635" i="2"/>
  <c r="A637" i="2"/>
  <c r="K637" i="2"/>
  <c r="D637" i="2"/>
  <c r="A639" i="2"/>
  <c r="K639" i="2"/>
  <c r="D639" i="2"/>
  <c r="A641" i="2"/>
  <c r="K641" i="2"/>
  <c r="D641" i="2"/>
  <c r="A643" i="2"/>
  <c r="K643" i="2"/>
  <c r="D643" i="2"/>
  <c r="A645" i="2"/>
  <c r="K645" i="2"/>
  <c r="D645" i="2"/>
  <c r="A647" i="2"/>
  <c r="K647" i="2"/>
  <c r="D647" i="2"/>
  <c r="K584" i="2"/>
  <c r="K588" i="2"/>
  <c r="A589" i="2"/>
  <c r="K592" i="2"/>
  <c r="D595" i="2"/>
  <c r="K595" i="2"/>
  <c r="A596" i="2"/>
  <c r="D599" i="2"/>
  <c r="K599" i="2"/>
  <c r="A600" i="2"/>
  <c r="D603" i="2"/>
  <c r="K603" i="2"/>
  <c r="A604" i="2"/>
  <c r="D607" i="2"/>
  <c r="K607" i="2"/>
  <c r="A608" i="2"/>
  <c r="D611" i="2"/>
  <c r="K611" i="2"/>
  <c r="A612" i="2"/>
  <c r="D615" i="2"/>
  <c r="K615" i="2"/>
  <c r="A616" i="2"/>
  <c r="A617" i="2"/>
  <c r="D617" i="2"/>
  <c r="K617" i="2"/>
  <c r="A621" i="2"/>
  <c r="D621" i="2"/>
  <c r="K621" i="2"/>
  <c r="A625" i="2"/>
  <c r="D625" i="2"/>
  <c r="K625" i="2"/>
  <c r="A628" i="2"/>
  <c r="A630" i="2"/>
  <c r="A632" i="2"/>
  <c r="A634" i="2"/>
  <c r="A636" i="2"/>
  <c r="A638" i="2"/>
  <c r="A640" i="2"/>
  <c r="A642" i="2"/>
  <c r="A644" i="2"/>
  <c r="A646" i="2"/>
  <c r="O30" i="1"/>
  <c r="O36" i="1" l="1"/>
  <c r="Q18" i="1" s="1"/>
  <c r="O12" i="1"/>
  <c r="J82" i="2"/>
  <c r="G82" i="2" s="1"/>
  <c r="H82" i="2" s="1"/>
  <c r="J647" i="2"/>
  <c r="G647" i="2" s="1"/>
  <c r="H647" i="2" s="1"/>
  <c r="J477" i="2"/>
  <c r="G477" i="2" s="1"/>
  <c r="H477" i="2" s="1"/>
  <c r="J529" i="2"/>
  <c r="G529" i="2" s="1"/>
  <c r="H529" i="2" s="1"/>
  <c r="I529" i="2" s="1"/>
  <c r="J461" i="2"/>
  <c r="G461" i="2" s="1"/>
  <c r="H461" i="2" s="1"/>
  <c r="J406" i="2"/>
  <c r="G406" i="2" s="1"/>
  <c r="H406" i="2" s="1"/>
  <c r="J130" i="2"/>
  <c r="G130" i="2" s="1"/>
  <c r="H130" i="2" s="1"/>
  <c r="J204" i="2"/>
  <c r="G204" i="2" s="1"/>
  <c r="H204" i="2" s="1"/>
  <c r="J445" i="2"/>
  <c r="G445" i="2" s="1"/>
  <c r="H445" i="2" s="1"/>
  <c r="J390" i="2"/>
  <c r="G390" i="2" s="1"/>
  <c r="H390" i="2" s="1"/>
  <c r="J114" i="2"/>
  <c r="G114" i="2" s="1"/>
  <c r="H114" i="2" s="1"/>
  <c r="J244" i="2"/>
  <c r="G244" i="2" s="1"/>
  <c r="H244" i="2" s="1"/>
  <c r="J16" i="2"/>
  <c r="G16" i="2" s="1"/>
  <c r="H16" i="2" s="1"/>
  <c r="J66" i="2"/>
  <c r="G66" i="2" s="1"/>
  <c r="H66" i="2" s="1"/>
  <c r="J278" i="2"/>
  <c r="G278" i="2" s="1"/>
  <c r="H278" i="2" s="1"/>
  <c r="E278" i="2" s="1"/>
  <c r="J167" i="2"/>
  <c r="G167" i="2" s="1"/>
  <c r="H167" i="2" s="1"/>
  <c r="I167" i="2" s="1"/>
  <c r="J63" i="2"/>
  <c r="G63" i="2" s="1"/>
  <c r="H63" i="2" s="1"/>
  <c r="J564" i="2"/>
  <c r="G564" i="2" s="1"/>
  <c r="H564" i="2" s="1"/>
  <c r="J605" i="2"/>
  <c r="G605" i="2" s="1"/>
  <c r="H605" i="2" s="1"/>
  <c r="I605" i="2" s="1"/>
  <c r="J429" i="2"/>
  <c r="G429" i="2" s="1"/>
  <c r="H429" i="2" s="1"/>
  <c r="J98" i="2"/>
  <c r="G98" i="2" s="1"/>
  <c r="H98" i="2" s="1"/>
  <c r="J161" i="2"/>
  <c r="G161" i="2" s="1"/>
  <c r="H161" i="2" s="1"/>
  <c r="G266" i="1"/>
  <c r="G285" i="1"/>
  <c r="G202" i="1"/>
  <c r="G477" i="1"/>
  <c r="G458" i="1"/>
  <c r="G221" i="1"/>
  <c r="G64" i="1"/>
  <c r="G394" i="1"/>
  <c r="G413" i="1"/>
  <c r="G157" i="1"/>
  <c r="G424" i="1"/>
  <c r="G330" i="1"/>
  <c r="G349" i="1"/>
  <c r="G93" i="1"/>
  <c r="G20" i="1"/>
  <c r="G140" i="1"/>
  <c r="J174" i="2"/>
  <c r="G174" i="2" s="1"/>
  <c r="H174" i="2" s="1"/>
  <c r="J138" i="2"/>
  <c r="G138" i="2" s="1"/>
  <c r="H138" i="2" s="1"/>
  <c r="J639" i="2"/>
  <c r="G639" i="2" s="1"/>
  <c r="H639" i="2" s="1"/>
  <c r="J620" i="2"/>
  <c r="G620" i="2" s="1"/>
  <c r="H620" i="2" s="1"/>
  <c r="I620" i="2" s="1"/>
  <c r="J558" i="2"/>
  <c r="G558" i="2" s="1"/>
  <c r="H558" i="2" s="1"/>
  <c r="J561" i="2"/>
  <c r="G561" i="2" s="1"/>
  <c r="H561" i="2" s="1"/>
  <c r="J473" i="2"/>
  <c r="G473" i="2" s="1"/>
  <c r="H473" i="2" s="1"/>
  <c r="J457" i="2"/>
  <c r="G457" i="2" s="1"/>
  <c r="H457" i="2" s="1"/>
  <c r="J441" i="2"/>
  <c r="G441" i="2" s="1"/>
  <c r="H441" i="2" s="1"/>
  <c r="J425" i="2"/>
  <c r="G425" i="2" s="1"/>
  <c r="H425" i="2" s="1"/>
  <c r="J513" i="2"/>
  <c r="G513" i="2" s="1"/>
  <c r="H513" i="2" s="1"/>
  <c r="I513" i="2" s="1"/>
  <c r="J418" i="2"/>
  <c r="G418" i="2" s="1"/>
  <c r="H418" i="2" s="1"/>
  <c r="J402" i="2"/>
  <c r="G402" i="2" s="1"/>
  <c r="H402" i="2" s="1"/>
  <c r="J386" i="2"/>
  <c r="G386" i="2" s="1"/>
  <c r="H386" i="2" s="1"/>
  <c r="J533" i="2"/>
  <c r="G533" i="2" s="1"/>
  <c r="H533" i="2" s="1"/>
  <c r="J512" i="2"/>
  <c r="G512" i="2" s="1"/>
  <c r="H512" i="2" s="1"/>
  <c r="J126" i="2"/>
  <c r="G126" i="2" s="1"/>
  <c r="H126" i="2" s="1"/>
  <c r="J110" i="2"/>
  <c r="G110" i="2" s="1"/>
  <c r="H110" i="2" s="1"/>
  <c r="J94" i="2"/>
  <c r="G94" i="2" s="1"/>
  <c r="H94" i="2" s="1"/>
  <c r="J78" i="2"/>
  <c r="G78" i="2" s="1"/>
  <c r="H78" i="2" s="1"/>
  <c r="J520" i="2"/>
  <c r="G520" i="2" s="1"/>
  <c r="H520" i="2" s="1"/>
  <c r="E520" i="2" s="1"/>
  <c r="J148" i="2"/>
  <c r="G148" i="2" s="1"/>
  <c r="H148" i="2" s="1"/>
  <c r="J200" i="2"/>
  <c r="G200" i="2" s="1"/>
  <c r="H200" i="2" s="1"/>
  <c r="J58" i="2"/>
  <c r="G58" i="2" s="1"/>
  <c r="H58" i="2" s="1"/>
  <c r="I58" i="2" s="1"/>
  <c r="J367" i="2"/>
  <c r="G367" i="2" s="1"/>
  <c r="H367" i="2" s="1"/>
  <c r="I367" i="2" s="1"/>
  <c r="J2" i="2"/>
  <c r="G2" i="2" s="1"/>
  <c r="H2" i="2" s="1"/>
  <c r="J203" i="2"/>
  <c r="G203" i="2" s="1"/>
  <c r="H203" i="2" s="1"/>
  <c r="J201" i="2"/>
  <c r="G201" i="2" s="1"/>
  <c r="H201" i="2" s="1"/>
  <c r="J30" i="2"/>
  <c r="G30" i="2" s="1"/>
  <c r="H30" i="2" s="1"/>
  <c r="E30" i="2" s="1"/>
  <c r="J219" i="2"/>
  <c r="G219" i="2" s="1"/>
  <c r="H219" i="2" s="1"/>
  <c r="J44" i="2"/>
  <c r="G44" i="2" s="1"/>
  <c r="H44" i="2" s="1"/>
  <c r="J227" i="2"/>
  <c r="G227" i="2" s="1"/>
  <c r="H227" i="2" s="1"/>
  <c r="J273" i="2"/>
  <c r="G273" i="2" s="1"/>
  <c r="H273" i="2" s="1"/>
  <c r="J10" i="2"/>
  <c r="G10" i="2" s="1"/>
  <c r="H10" i="2" s="1"/>
  <c r="J631" i="2"/>
  <c r="G631" i="2" s="1"/>
  <c r="H631" i="2" s="1"/>
  <c r="J618" i="2"/>
  <c r="G618" i="2" s="1"/>
  <c r="H618" i="2" s="1"/>
  <c r="J610" i="2"/>
  <c r="G610" i="2" s="1"/>
  <c r="H610" i="2" s="1"/>
  <c r="J573" i="2"/>
  <c r="G573" i="2" s="1"/>
  <c r="H573" i="2" s="1"/>
  <c r="J578" i="2"/>
  <c r="G578" i="2" s="1"/>
  <c r="H578" i="2" s="1"/>
  <c r="J552" i="2"/>
  <c r="G552" i="2" s="1"/>
  <c r="H552" i="2" s="1"/>
  <c r="J469" i="2"/>
  <c r="G469" i="2" s="1"/>
  <c r="H469" i="2" s="1"/>
  <c r="J453" i="2"/>
  <c r="G453" i="2" s="1"/>
  <c r="H453" i="2" s="1"/>
  <c r="J437" i="2"/>
  <c r="G437" i="2" s="1"/>
  <c r="H437" i="2" s="1"/>
  <c r="J421" i="2"/>
  <c r="G421" i="2" s="1"/>
  <c r="H421" i="2" s="1"/>
  <c r="J546" i="2"/>
  <c r="G546" i="2" s="1"/>
  <c r="H546" i="2" s="1"/>
  <c r="J497" i="2"/>
  <c r="G497" i="2" s="1"/>
  <c r="H497" i="2" s="1"/>
  <c r="J414" i="2"/>
  <c r="G414" i="2" s="1"/>
  <c r="H414" i="2" s="1"/>
  <c r="J398" i="2"/>
  <c r="G398" i="2" s="1"/>
  <c r="H398" i="2" s="1"/>
  <c r="J382" i="2"/>
  <c r="G382" i="2" s="1"/>
  <c r="H382" i="2" s="1"/>
  <c r="J541" i="2"/>
  <c r="G541" i="2" s="1"/>
  <c r="H541" i="2" s="1"/>
  <c r="J122" i="2"/>
  <c r="G122" i="2" s="1"/>
  <c r="H122" i="2" s="1"/>
  <c r="J106" i="2"/>
  <c r="G106" i="2" s="1"/>
  <c r="H106" i="2" s="1"/>
  <c r="J90" i="2"/>
  <c r="G90" i="2" s="1"/>
  <c r="H90" i="2" s="1"/>
  <c r="J180" i="2"/>
  <c r="G180" i="2" s="1"/>
  <c r="H180" i="2" s="1"/>
  <c r="J225" i="2"/>
  <c r="G225" i="2" s="1"/>
  <c r="H225" i="2" s="1"/>
  <c r="J50" i="2"/>
  <c r="G50" i="2" s="1"/>
  <c r="H50" i="2" s="1"/>
  <c r="J342" i="2"/>
  <c r="G342" i="2" s="1"/>
  <c r="H342" i="2" s="1"/>
  <c r="I342" i="2" s="1"/>
  <c r="J165" i="2"/>
  <c r="G165" i="2" s="1"/>
  <c r="H165" i="2" s="1"/>
  <c r="J48" i="2"/>
  <c r="G48" i="2" s="1"/>
  <c r="H48" i="2" s="1"/>
  <c r="J32" i="2"/>
  <c r="G32" i="2" s="1"/>
  <c r="H32" i="2" s="1"/>
  <c r="J18" i="2"/>
  <c r="G18" i="2" s="1"/>
  <c r="H18" i="2" s="1"/>
  <c r="J5" i="2"/>
  <c r="G5" i="2" s="1"/>
  <c r="H5" i="2" s="1"/>
  <c r="J295" i="2"/>
  <c r="G295" i="2" s="1"/>
  <c r="H295" i="2" s="1"/>
  <c r="J153" i="2"/>
  <c r="G153" i="2" s="1"/>
  <c r="H153" i="2" s="1"/>
  <c r="J9" i="2"/>
  <c r="G9" i="2" s="1"/>
  <c r="H9" i="2" s="1"/>
  <c r="J162" i="2"/>
  <c r="G162" i="2" s="1"/>
  <c r="H162" i="2" s="1"/>
  <c r="J276" i="2"/>
  <c r="G276" i="2" s="1"/>
  <c r="H276" i="2" s="1"/>
  <c r="E276" i="2" s="1"/>
  <c r="J522" i="2"/>
  <c r="G522" i="2" s="1"/>
  <c r="H522" i="2" s="1"/>
  <c r="J589" i="2"/>
  <c r="G589" i="2" s="1"/>
  <c r="H589" i="2" s="1"/>
  <c r="J614" i="2"/>
  <c r="G614" i="2" s="1"/>
  <c r="H614" i="2" s="1"/>
  <c r="J590" i="2"/>
  <c r="G590" i="2" s="1"/>
  <c r="H590" i="2" s="1"/>
  <c r="J568" i="2"/>
  <c r="G568" i="2" s="1"/>
  <c r="H568" i="2" s="1"/>
  <c r="J560" i="2"/>
  <c r="G560" i="2" s="1"/>
  <c r="H560" i="2" s="1"/>
  <c r="J591" i="2"/>
  <c r="G591" i="2" s="1"/>
  <c r="H591" i="2" s="1"/>
  <c r="J465" i="2"/>
  <c r="G465" i="2" s="1"/>
  <c r="H465" i="2" s="1"/>
  <c r="J449" i="2"/>
  <c r="G449" i="2" s="1"/>
  <c r="H449" i="2" s="1"/>
  <c r="J433" i="2"/>
  <c r="G433" i="2" s="1"/>
  <c r="H433" i="2" s="1"/>
  <c r="J481" i="2"/>
  <c r="G481" i="2" s="1"/>
  <c r="H481" i="2" s="1"/>
  <c r="E481" i="2" s="1"/>
  <c r="J563" i="2"/>
  <c r="G563" i="2" s="1"/>
  <c r="H563" i="2" s="1"/>
  <c r="J410" i="2"/>
  <c r="G410" i="2" s="1"/>
  <c r="H410" i="2" s="1"/>
  <c r="J394" i="2"/>
  <c r="G394" i="2" s="1"/>
  <c r="H394" i="2" s="1"/>
  <c r="J378" i="2"/>
  <c r="G378" i="2" s="1"/>
  <c r="H378" i="2" s="1"/>
  <c r="J626" i="2"/>
  <c r="G626" i="2" s="1"/>
  <c r="H626" i="2" s="1"/>
  <c r="J572" i="2"/>
  <c r="G572" i="2" s="1"/>
  <c r="H572" i="2" s="1"/>
  <c r="J134" i="2"/>
  <c r="G134" i="2" s="1"/>
  <c r="H134" i="2" s="1"/>
  <c r="J118" i="2"/>
  <c r="G118" i="2" s="1"/>
  <c r="H118" i="2" s="1"/>
  <c r="J102" i="2"/>
  <c r="G102" i="2" s="1"/>
  <c r="H102" i="2" s="1"/>
  <c r="J86" i="2"/>
  <c r="G86" i="2" s="1"/>
  <c r="H86" i="2" s="1"/>
  <c r="J212" i="2"/>
  <c r="G212" i="2" s="1"/>
  <c r="H212" i="2" s="1"/>
  <c r="J24" i="2"/>
  <c r="G24" i="2" s="1"/>
  <c r="H24" i="2" s="1"/>
  <c r="J74" i="2"/>
  <c r="G74" i="2" s="1"/>
  <c r="H74" i="2" s="1"/>
  <c r="I74" i="2" s="1"/>
  <c r="J303" i="2"/>
  <c r="G303" i="2" s="1"/>
  <c r="H303" i="2" s="1"/>
  <c r="I303" i="2" s="1"/>
  <c r="J191" i="2"/>
  <c r="G191" i="2" s="1"/>
  <c r="H191" i="2" s="1"/>
  <c r="J249" i="2"/>
  <c r="G249" i="2" s="1"/>
  <c r="H249" i="2" s="1"/>
  <c r="J155" i="2"/>
  <c r="G155" i="2" s="1"/>
  <c r="H155" i="2" s="1"/>
  <c r="J254" i="2"/>
  <c r="G254" i="2" s="1"/>
  <c r="H254" i="2" s="1"/>
  <c r="G442" i="1"/>
  <c r="G314" i="1"/>
  <c r="G250" i="1"/>
  <c r="G461" i="1"/>
  <c r="G333" i="1"/>
  <c r="G269" i="1"/>
  <c r="G205" i="1"/>
  <c r="G264" i="1"/>
  <c r="G200" i="1"/>
  <c r="G88" i="1"/>
  <c r="G24" i="1"/>
  <c r="G98" i="1"/>
  <c r="G474" i="1"/>
  <c r="G410" i="1"/>
  <c r="G346" i="1"/>
  <c r="G282" i="1"/>
  <c r="G218" i="1"/>
  <c r="G493" i="1"/>
  <c r="G429" i="1"/>
  <c r="G365" i="1"/>
  <c r="G301" i="1"/>
  <c r="G237" i="1"/>
  <c r="G173" i="1"/>
  <c r="G109" i="1"/>
  <c r="G467" i="1"/>
  <c r="G456" i="1"/>
  <c r="G360" i="1"/>
  <c r="G307" i="1"/>
  <c r="G232" i="1"/>
  <c r="G187" i="1"/>
  <c r="G32" i="1"/>
  <c r="G17" i="1"/>
  <c r="G135" i="1"/>
  <c r="G378" i="1"/>
  <c r="G186" i="1"/>
  <c r="G397" i="1"/>
  <c r="G141" i="1"/>
  <c r="G77" i="1"/>
  <c r="G499" i="1"/>
  <c r="G488" i="1"/>
  <c r="G339" i="1"/>
  <c r="G328" i="1"/>
  <c r="G16" i="1"/>
  <c r="G490" i="1"/>
  <c r="G426" i="1"/>
  <c r="G362" i="1"/>
  <c r="G298" i="1"/>
  <c r="G234" i="1"/>
  <c r="G170" i="1"/>
  <c r="G445" i="1"/>
  <c r="G381" i="1"/>
  <c r="G317" i="1"/>
  <c r="G253" i="1"/>
  <c r="G189" i="1"/>
  <c r="G125" i="1"/>
  <c r="G61" i="1"/>
  <c r="G403" i="1"/>
  <c r="G392" i="1"/>
  <c r="G296" i="1"/>
  <c r="G275" i="1"/>
  <c r="G152" i="1"/>
  <c r="G56" i="1"/>
  <c r="G28" i="1"/>
  <c r="V31" i="2"/>
  <c r="Z29" i="2" s="1"/>
  <c r="AA29" i="2" s="1"/>
  <c r="J628" i="2"/>
  <c r="G628" i="2" s="1"/>
  <c r="H628" i="2" s="1"/>
  <c r="J538" i="2"/>
  <c r="G538" i="2" s="1"/>
  <c r="H538" i="2" s="1"/>
  <c r="J588" i="2"/>
  <c r="G588" i="2" s="1"/>
  <c r="H588" i="2" s="1"/>
  <c r="J531" i="2"/>
  <c r="G531" i="2" s="1"/>
  <c r="H531" i="2" s="1"/>
  <c r="J356" i="2"/>
  <c r="G356" i="2" s="1"/>
  <c r="H356" i="2" s="1"/>
  <c r="I356" i="2" s="1"/>
  <c r="J292" i="2"/>
  <c r="G292" i="2" s="1"/>
  <c r="H292" i="2" s="1"/>
  <c r="I292" i="2" s="1"/>
  <c r="J317" i="2"/>
  <c r="G317" i="2" s="1"/>
  <c r="H317" i="2" s="1"/>
  <c r="J305" i="2"/>
  <c r="G305" i="2" s="1"/>
  <c r="H305" i="2" s="1"/>
  <c r="J202" i="2"/>
  <c r="G202" i="2" s="1"/>
  <c r="H202" i="2" s="1"/>
  <c r="J49" i="2"/>
  <c r="G49" i="2" s="1"/>
  <c r="H49" i="2" s="1"/>
  <c r="J370" i="2"/>
  <c r="G370" i="2" s="1"/>
  <c r="H370" i="2" s="1"/>
  <c r="J247" i="2"/>
  <c r="G247" i="2" s="1"/>
  <c r="H247" i="2" s="1"/>
  <c r="J26" i="2"/>
  <c r="G26" i="2" s="1"/>
  <c r="H26" i="2" s="1"/>
  <c r="J25" i="2"/>
  <c r="G25" i="2" s="1"/>
  <c r="H25" i="2" s="1"/>
  <c r="J160" i="2"/>
  <c r="G160" i="2" s="1"/>
  <c r="H160" i="2" s="1"/>
  <c r="J255" i="2"/>
  <c r="G255" i="2" s="1"/>
  <c r="H255" i="2" s="1"/>
  <c r="J259" i="2"/>
  <c r="G259" i="2" s="1"/>
  <c r="H259" i="2" s="1"/>
  <c r="J311" i="2"/>
  <c r="G311" i="2" s="1"/>
  <c r="H311" i="2" s="1"/>
  <c r="J334" i="2"/>
  <c r="G334" i="2" s="1"/>
  <c r="H334" i="2" s="1"/>
  <c r="J176" i="2"/>
  <c r="G176" i="2" s="1"/>
  <c r="H176" i="2" s="1"/>
  <c r="J233" i="2"/>
  <c r="G233" i="2" s="1"/>
  <c r="H233" i="2" s="1"/>
  <c r="J549" i="2"/>
  <c r="G549" i="2" s="1"/>
  <c r="H549" i="2" s="1"/>
  <c r="J197" i="2"/>
  <c r="G197" i="2" s="1"/>
  <c r="H197" i="2" s="1"/>
  <c r="J223" i="2"/>
  <c r="G223" i="2" s="1"/>
  <c r="H223" i="2" s="1"/>
  <c r="J47" i="2"/>
  <c r="G47" i="2" s="1"/>
  <c r="H47" i="2" s="1"/>
  <c r="J149" i="2"/>
  <c r="G149" i="2" s="1"/>
  <c r="H149" i="2" s="1"/>
  <c r="J181" i="2"/>
  <c r="G181" i="2" s="1"/>
  <c r="H181" i="2" s="1"/>
  <c r="J239" i="2"/>
  <c r="G239" i="2" s="1"/>
  <c r="H239" i="2" s="1"/>
  <c r="J294" i="2"/>
  <c r="G294" i="2" s="1"/>
  <c r="H294" i="2" s="1"/>
  <c r="J358" i="2"/>
  <c r="G358" i="2" s="1"/>
  <c r="H358" i="2" s="1"/>
  <c r="J4" i="2"/>
  <c r="G4" i="2" s="1"/>
  <c r="H4" i="2" s="1"/>
  <c r="J35" i="2"/>
  <c r="G35" i="2" s="1"/>
  <c r="H35" i="2" s="1"/>
  <c r="J54" i="2"/>
  <c r="G54" i="2" s="1"/>
  <c r="H54" i="2" s="1"/>
  <c r="J70" i="2"/>
  <c r="G70" i="2" s="1"/>
  <c r="H70" i="2" s="1"/>
  <c r="J145" i="2"/>
  <c r="G145" i="2" s="1"/>
  <c r="H145" i="2" s="1"/>
  <c r="J184" i="2"/>
  <c r="G184" i="2" s="1"/>
  <c r="H184" i="2" s="1"/>
  <c r="J209" i="2"/>
  <c r="G209" i="2" s="1"/>
  <c r="H209" i="2" s="1"/>
  <c r="J248" i="2"/>
  <c r="G248" i="2" s="1"/>
  <c r="H248" i="2" s="1"/>
  <c r="J22" i="2"/>
  <c r="G22" i="2" s="1"/>
  <c r="H22" i="2" s="1"/>
  <c r="J80" i="2"/>
  <c r="G80" i="2" s="1"/>
  <c r="H80" i="2" s="1"/>
  <c r="J88" i="2"/>
  <c r="G88" i="2" s="1"/>
  <c r="H88" i="2" s="1"/>
  <c r="J96" i="2"/>
  <c r="G96" i="2" s="1"/>
  <c r="H96" i="2" s="1"/>
  <c r="J104" i="2"/>
  <c r="G104" i="2" s="1"/>
  <c r="H104" i="2" s="1"/>
  <c r="J112" i="2"/>
  <c r="G112" i="2" s="1"/>
  <c r="H112" i="2" s="1"/>
  <c r="J120" i="2"/>
  <c r="G120" i="2" s="1"/>
  <c r="H120" i="2" s="1"/>
  <c r="J128" i="2"/>
  <c r="G128" i="2" s="1"/>
  <c r="H128" i="2" s="1"/>
  <c r="J550" i="2"/>
  <c r="G550" i="2" s="1"/>
  <c r="H550" i="2" s="1"/>
  <c r="I550" i="2" s="1"/>
  <c r="J380" i="2"/>
  <c r="G380" i="2" s="1"/>
  <c r="H380" i="2" s="1"/>
  <c r="J388" i="2"/>
  <c r="G388" i="2" s="1"/>
  <c r="H388" i="2" s="1"/>
  <c r="J396" i="2"/>
  <c r="G396" i="2" s="1"/>
  <c r="H396" i="2" s="1"/>
  <c r="J404" i="2"/>
  <c r="G404" i="2" s="1"/>
  <c r="H404" i="2" s="1"/>
  <c r="J412" i="2"/>
  <c r="G412" i="2" s="1"/>
  <c r="H412" i="2" s="1"/>
  <c r="J505" i="2"/>
  <c r="G505" i="2" s="1"/>
  <c r="H505" i="2" s="1"/>
  <c r="E505" i="2" s="1"/>
  <c r="J537" i="2"/>
  <c r="G537" i="2" s="1"/>
  <c r="H537" i="2" s="1"/>
  <c r="E537" i="2" s="1"/>
  <c r="J427" i="2"/>
  <c r="G427" i="2" s="1"/>
  <c r="H427" i="2" s="1"/>
  <c r="J435" i="2"/>
  <c r="G435" i="2" s="1"/>
  <c r="H435" i="2" s="1"/>
  <c r="J443" i="2"/>
  <c r="G443" i="2" s="1"/>
  <c r="H443" i="2" s="1"/>
  <c r="J451" i="2"/>
  <c r="G451" i="2" s="1"/>
  <c r="H451" i="2" s="1"/>
  <c r="J459" i="2"/>
  <c r="G459" i="2" s="1"/>
  <c r="H459" i="2" s="1"/>
  <c r="J467" i="2"/>
  <c r="G467" i="2" s="1"/>
  <c r="H467" i="2" s="1"/>
  <c r="J475" i="2"/>
  <c r="G475" i="2" s="1"/>
  <c r="H475" i="2" s="1"/>
  <c r="J579" i="2"/>
  <c r="G579" i="2" s="1"/>
  <c r="H579" i="2" s="1"/>
  <c r="J602" i="2"/>
  <c r="G602" i="2" s="1"/>
  <c r="H602" i="2" s="1"/>
  <c r="J547" i="2"/>
  <c r="G547" i="2" s="1"/>
  <c r="H547" i="2" s="1"/>
  <c r="J581" i="2"/>
  <c r="G581" i="2" s="1"/>
  <c r="H581" i="2" s="1"/>
  <c r="J597" i="2"/>
  <c r="G597" i="2" s="1"/>
  <c r="H597" i="2" s="1"/>
  <c r="J570" i="2"/>
  <c r="G570" i="2" s="1"/>
  <c r="H570" i="2" s="1"/>
  <c r="J593" i="2"/>
  <c r="G593" i="2" s="1"/>
  <c r="H593" i="2" s="1"/>
  <c r="J629" i="2"/>
  <c r="G629" i="2" s="1"/>
  <c r="H629" i="2" s="1"/>
  <c r="J645" i="2"/>
  <c r="G645" i="2" s="1"/>
  <c r="H645" i="2" s="1"/>
  <c r="J644" i="2"/>
  <c r="G644" i="2" s="1"/>
  <c r="H644" i="2" s="1"/>
  <c r="J604" i="2"/>
  <c r="G604" i="2" s="1"/>
  <c r="H604" i="2" s="1"/>
  <c r="J506" i="2"/>
  <c r="G506" i="2" s="1"/>
  <c r="H506" i="2" s="1"/>
  <c r="J484" i="2"/>
  <c r="G484" i="2" s="1"/>
  <c r="H484" i="2" s="1"/>
  <c r="E484" i="2" s="1"/>
  <c r="J504" i="2"/>
  <c r="G504" i="2" s="1"/>
  <c r="H504" i="2" s="1"/>
  <c r="J324" i="2"/>
  <c r="G324" i="2" s="1"/>
  <c r="H324" i="2" s="1"/>
  <c r="I324" i="2" s="1"/>
  <c r="J483" i="2"/>
  <c r="G483" i="2" s="1"/>
  <c r="H483" i="2" s="1"/>
  <c r="J369" i="2"/>
  <c r="G369" i="2" s="1"/>
  <c r="H369" i="2" s="1"/>
  <c r="J214" i="2"/>
  <c r="G214" i="2" s="1"/>
  <c r="H214" i="2" s="1"/>
  <c r="J178" i="2"/>
  <c r="G178" i="2" s="1"/>
  <c r="H178" i="2" s="1"/>
  <c r="J238" i="2"/>
  <c r="G238" i="2" s="1"/>
  <c r="H238" i="2" s="1"/>
  <c r="J346" i="2"/>
  <c r="G346" i="2" s="1"/>
  <c r="H346" i="2" s="1"/>
  <c r="J52" i="2"/>
  <c r="G52" i="2" s="1"/>
  <c r="H52" i="2" s="1"/>
  <c r="J279" i="2"/>
  <c r="G279" i="2" s="1"/>
  <c r="H279" i="2" s="1"/>
  <c r="J375" i="2"/>
  <c r="G375" i="2" s="1"/>
  <c r="H375" i="2" s="1"/>
  <c r="E375" i="2" s="1"/>
  <c r="J517" i="2"/>
  <c r="G517" i="2" s="1"/>
  <c r="H517" i="2" s="1"/>
  <c r="J137" i="2"/>
  <c r="G137" i="2" s="1"/>
  <c r="H137" i="2" s="1"/>
  <c r="J139" i="2"/>
  <c r="G139" i="2" s="1"/>
  <c r="H139" i="2" s="1"/>
  <c r="J256" i="2"/>
  <c r="G256" i="2" s="1"/>
  <c r="H256" i="2" s="1"/>
  <c r="J67" i="2"/>
  <c r="G67" i="2" s="1"/>
  <c r="H67" i="2" s="1"/>
  <c r="J172" i="2"/>
  <c r="G172" i="2" s="1"/>
  <c r="H172" i="2" s="1"/>
  <c r="J359" i="2"/>
  <c r="G359" i="2" s="1"/>
  <c r="H359" i="2" s="1"/>
  <c r="J156" i="2"/>
  <c r="G156" i="2" s="1"/>
  <c r="H156" i="2" s="1"/>
  <c r="J207" i="2"/>
  <c r="G207" i="2" s="1"/>
  <c r="H207" i="2" s="1"/>
  <c r="J252" i="2"/>
  <c r="G252" i="2" s="1"/>
  <c r="H252" i="2" s="1"/>
  <c r="J257" i="2"/>
  <c r="G257" i="2" s="1"/>
  <c r="H257" i="2" s="1"/>
  <c r="J319" i="2"/>
  <c r="G319" i="2" s="1"/>
  <c r="H319" i="2" s="1"/>
  <c r="J11" i="2"/>
  <c r="G11" i="2" s="1"/>
  <c r="H11" i="2" s="1"/>
  <c r="J19" i="2"/>
  <c r="G19" i="2" s="1"/>
  <c r="H19" i="2" s="1"/>
  <c r="J27" i="2"/>
  <c r="G27" i="2" s="1"/>
  <c r="H27" i="2" s="1"/>
  <c r="J46" i="2"/>
  <c r="G46" i="2" s="1"/>
  <c r="H46" i="2" s="1"/>
  <c r="J62" i="2"/>
  <c r="G62" i="2" s="1"/>
  <c r="H62" i="2" s="1"/>
  <c r="J8" i="2"/>
  <c r="G8" i="2" s="1"/>
  <c r="H8" i="2" s="1"/>
  <c r="J36" i="2"/>
  <c r="G36" i="2" s="1"/>
  <c r="H36" i="2" s="1"/>
  <c r="J157" i="2"/>
  <c r="G157" i="2" s="1"/>
  <c r="H157" i="2" s="1"/>
  <c r="J189" i="2"/>
  <c r="G189" i="2" s="1"/>
  <c r="H189" i="2" s="1"/>
  <c r="J221" i="2"/>
  <c r="G221" i="2" s="1"/>
  <c r="H221" i="2" s="1"/>
  <c r="J253" i="2"/>
  <c r="G253" i="2" s="1"/>
  <c r="H253" i="2" s="1"/>
  <c r="J258" i="2"/>
  <c r="G258" i="2" s="1"/>
  <c r="H258" i="2" s="1"/>
  <c r="J260" i="2"/>
  <c r="G260" i="2" s="1"/>
  <c r="H260" i="2" s="1"/>
  <c r="J542" i="2"/>
  <c r="G542" i="2" s="1"/>
  <c r="H542" i="2" s="1"/>
  <c r="E542" i="2" s="1"/>
  <c r="J556" i="2"/>
  <c r="G556" i="2" s="1"/>
  <c r="H556" i="2" s="1"/>
  <c r="I556" i="2" s="1"/>
  <c r="J76" i="2"/>
  <c r="G76" i="2" s="1"/>
  <c r="H76" i="2" s="1"/>
  <c r="J84" i="2"/>
  <c r="G84" i="2" s="1"/>
  <c r="H84" i="2" s="1"/>
  <c r="J92" i="2"/>
  <c r="G92" i="2" s="1"/>
  <c r="H92" i="2" s="1"/>
  <c r="J100" i="2"/>
  <c r="G100" i="2" s="1"/>
  <c r="H100" i="2" s="1"/>
  <c r="J108" i="2"/>
  <c r="G108" i="2" s="1"/>
  <c r="H108" i="2" s="1"/>
  <c r="J116" i="2"/>
  <c r="G116" i="2" s="1"/>
  <c r="H116" i="2" s="1"/>
  <c r="J124" i="2"/>
  <c r="G124" i="2" s="1"/>
  <c r="H124" i="2" s="1"/>
  <c r="J132" i="2"/>
  <c r="G132" i="2" s="1"/>
  <c r="H132" i="2" s="1"/>
  <c r="J525" i="2"/>
  <c r="G525" i="2" s="1"/>
  <c r="H525" i="2" s="1"/>
  <c r="I525" i="2" s="1"/>
  <c r="J384" i="2"/>
  <c r="G384" i="2" s="1"/>
  <c r="H384" i="2" s="1"/>
  <c r="J392" i="2"/>
  <c r="G392" i="2" s="1"/>
  <c r="H392" i="2" s="1"/>
  <c r="J400" i="2"/>
  <c r="G400" i="2" s="1"/>
  <c r="H400" i="2" s="1"/>
  <c r="J408" i="2"/>
  <c r="G408" i="2" s="1"/>
  <c r="H408" i="2" s="1"/>
  <c r="J416" i="2"/>
  <c r="G416" i="2" s="1"/>
  <c r="H416" i="2" s="1"/>
  <c r="J489" i="2"/>
  <c r="G489" i="2" s="1"/>
  <c r="H489" i="2" s="1"/>
  <c r="E489" i="2" s="1"/>
  <c r="J521" i="2"/>
  <c r="G521" i="2" s="1"/>
  <c r="H521" i="2" s="1"/>
  <c r="E521" i="2" s="1"/>
  <c r="J545" i="2"/>
  <c r="G545" i="2" s="1"/>
  <c r="H545" i="2" s="1"/>
  <c r="J423" i="2"/>
  <c r="G423" i="2" s="1"/>
  <c r="H423" i="2" s="1"/>
  <c r="J431" i="2"/>
  <c r="G431" i="2" s="1"/>
  <c r="H431" i="2" s="1"/>
  <c r="J439" i="2"/>
  <c r="G439" i="2" s="1"/>
  <c r="H439" i="2" s="1"/>
  <c r="J447" i="2"/>
  <c r="G447" i="2" s="1"/>
  <c r="H447" i="2" s="1"/>
  <c r="J455" i="2"/>
  <c r="G455" i="2" s="1"/>
  <c r="H455" i="2" s="1"/>
  <c r="J463" i="2"/>
  <c r="G463" i="2" s="1"/>
  <c r="H463" i="2" s="1"/>
  <c r="J471" i="2"/>
  <c r="G471" i="2" s="1"/>
  <c r="H471" i="2" s="1"/>
  <c r="J479" i="2"/>
  <c r="G479" i="2" s="1"/>
  <c r="H479" i="2" s="1"/>
  <c r="J544" i="2"/>
  <c r="G544" i="2" s="1"/>
  <c r="H544" i="2" s="1"/>
  <c r="J569" i="2"/>
  <c r="G569" i="2" s="1"/>
  <c r="H569" i="2" s="1"/>
  <c r="J554" i="2"/>
  <c r="G554" i="2" s="1"/>
  <c r="H554" i="2" s="1"/>
  <c r="J580" i="2"/>
  <c r="G580" i="2" s="1"/>
  <c r="H580" i="2" s="1"/>
  <c r="I580" i="2" s="1"/>
  <c r="J585" i="2"/>
  <c r="G585" i="2" s="1"/>
  <c r="H585" i="2" s="1"/>
  <c r="J587" i="2"/>
  <c r="G587" i="2" s="1"/>
  <c r="H587" i="2" s="1"/>
  <c r="I587" i="2" s="1"/>
  <c r="J594" i="2"/>
  <c r="G594" i="2" s="1"/>
  <c r="H594" i="2" s="1"/>
  <c r="J617" i="2"/>
  <c r="G617" i="2" s="1"/>
  <c r="H617" i="2" s="1"/>
  <c r="J637" i="2"/>
  <c r="G637" i="2" s="1"/>
  <c r="H637" i="2" s="1"/>
  <c r="J636" i="2"/>
  <c r="G636" i="2" s="1"/>
  <c r="H636" i="2" s="1"/>
  <c r="J608" i="2"/>
  <c r="G608" i="2" s="1"/>
  <c r="H608" i="2" s="1"/>
  <c r="J490" i="2"/>
  <c r="G490" i="2" s="1"/>
  <c r="H490" i="2" s="1"/>
  <c r="J511" i="2"/>
  <c r="G511" i="2" s="1"/>
  <c r="H511" i="2" s="1"/>
  <c r="J372" i="2"/>
  <c r="G372" i="2" s="1"/>
  <c r="H372" i="2" s="1"/>
  <c r="I372" i="2" s="1"/>
  <c r="J308" i="2"/>
  <c r="G308" i="2" s="1"/>
  <c r="H308" i="2" s="1"/>
  <c r="I308" i="2" s="1"/>
  <c r="J349" i="2"/>
  <c r="G349" i="2" s="1"/>
  <c r="H349" i="2" s="1"/>
  <c r="J337" i="2"/>
  <c r="G337" i="2" s="1"/>
  <c r="H337" i="2" s="1"/>
  <c r="J61" i="2"/>
  <c r="G61" i="2" s="1"/>
  <c r="H61" i="2" s="1"/>
  <c r="J3" i="2"/>
  <c r="G3" i="2" s="1"/>
  <c r="H3" i="2" s="1"/>
  <c r="J150" i="2"/>
  <c r="G150" i="2" s="1"/>
  <c r="H150" i="2" s="1"/>
  <c r="J340" i="2"/>
  <c r="G340" i="2" s="1"/>
  <c r="H340" i="2" s="1"/>
  <c r="I340" i="2" s="1"/>
  <c r="J603" i="2"/>
  <c r="G603" i="2" s="1"/>
  <c r="H603" i="2" s="1"/>
  <c r="J306" i="2"/>
  <c r="G306" i="2" s="1"/>
  <c r="H306" i="2" s="1"/>
  <c r="J285" i="2"/>
  <c r="G285" i="2" s="1"/>
  <c r="H285" i="2" s="1"/>
  <c r="J516" i="2"/>
  <c r="G516" i="2" s="1"/>
  <c r="H516" i="2" s="1"/>
  <c r="G435" i="1"/>
  <c r="G371" i="1"/>
  <c r="G243" i="1"/>
  <c r="G211" i="1"/>
  <c r="G120" i="1"/>
  <c r="G87" i="1"/>
  <c r="G171" i="1"/>
  <c r="G92" i="1"/>
  <c r="G78" i="1"/>
  <c r="F689" i="2"/>
  <c r="Q689" i="2" s="1"/>
  <c r="L689" i="2"/>
  <c r="M689" i="2" s="1"/>
  <c r="F684" i="2"/>
  <c r="Q684" i="2" s="1"/>
  <c r="F680" i="2"/>
  <c r="Q680" i="2" s="1"/>
  <c r="F661" i="2"/>
  <c r="Q661" i="2" s="1"/>
  <c r="F676" i="2"/>
  <c r="Q676" i="2" s="1"/>
  <c r="F659" i="2"/>
  <c r="Q659" i="2" s="1"/>
  <c r="F675" i="2"/>
  <c r="Q675" i="2" s="1"/>
  <c r="L675" i="2"/>
  <c r="M675" i="2" s="1"/>
  <c r="AA30" i="2"/>
  <c r="I655" i="2"/>
  <c r="O655" i="2" s="1"/>
  <c r="E655" i="2"/>
  <c r="L678" i="2"/>
  <c r="M678" i="2" s="1"/>
  <c r="F700" i="2"/>
  <c r="Q700" i="2" s="1"/>
  <c r="F667" i="2"/>
  <c r="Q667" i="2" s="1"/>
  <c r="L667" i="2"/>
  <c r="M667" i="2" s="1"/>
  <c r="I698" i="2"/>
  <c r="E698" i="2"/>
  <c r="L685" i="2"/>
  <c r="M685" i="2" s="1"/>
  <c r="O669" i="2"/>
  <c r="F654" i="2"/>
  <c r="Q654" i="2" s="1"/>
  <c r="L654" i="2"/>
  <c r="M654" i="2" s="1"/>
  <c r="F699" i="2"/>
  <c r="Q699" i="2" s="1"/>
  <c r="L699" i="2"/>
  <c r="M699" i="2" s="1"/>
  <c r="L696" i="2"/>
  <c r="M696" i="2" s="1"/>
  <c r="F649" i="2"/>
  <c r="Q649" i="2" s="1"/>
  <c r="F666" i="2"/>
  <c r="Q666" i="2" s="1"/>
  <c r="L666" i="2"/>
  <c r="M666" i="2" s="1"/>
  <c r="F658" i="2"/>
  <c r="Q658" i="2" s="1"/>
  <c r="F650" i="2"/>
  <c r="Q650" i="2" s="1"/>
  <c r="L650" i="2"/>
  <c r="M650" i="2" s="1"/>
  <c r="O662" i="2"/>
  <c r="O677" i="2"/>
  <c r="F663" i="2"/>
  <c r="Q663" i="2" s="1"/>
  <c r="O698" i="2"/>
  <c r="F665" i="2"/>
  <c r="Q665" i="2" s="1"/>
  <c r="F657" i="2"/>
  <c r="Q657" i="2" s="1"/>
  <c r="I690" i="2"/>
  <c r="E690" i="2"/>
  <c r="L697" i="2"/>
  <c r="M697" i="2" s="1"/>
  <c r="F653" i="2"/>
  <c r="Q653" i="2" s="1"/>
  <c r="L688" i="2"/>
  <c r="M688" i="2" s="1"/>
  <c r="L652" i="2"/>
  <c r="M652" i="2" s="1"/>
  <c r="F683" i="2"/>
  <c r="Q683" i="2" s="1"/>
  <c r="E620" i="2"/>
  <c r="F620" i="2" s="1"/>
  <c r="Q620" i="2" s="1"/>
  <c r="F692" i="2"/>
  <c r="Q692" i="2" s="1"/>
  <c r="I674" i="2"/>
  <c r="O674" i="2" s="1"/>
  <c r="E674" i="2"/>
  <c r="I682" i="2"/>
  <c r="O682" i="2" s="1"/>
  <c r="E682" i="2"/>
  <c r="O690" i="2"/>
  <c r="O648" i="2"/>
  <c r="F668" i="2"/>
  <c r="Q668" i="2" s="1"/>
  <c r="F691" i="2"/>
  <c r="Q691" i="2" s="1"/>
  <c r="L691" i="2"/>
  <c r="M691" i="2" s="1"/>
  <c r="F648" i="2"/>
  <c r="Q648" i="2" s="1"/>
  <c r="F662" i="2"/>
  <c r="Q662" i="2" s="1"/>
  <c r="L662" i="2"/>
  <c r="M662" i="2" s="1"/>
  <c r="L695" i="2"/>
  <c r="M695" i="2" s="1"/>
  <c r="L651" i="2"/>
  <c r="M651" i="2" s="1"/>
  <c r="F651" i="2"/>
  <c r="Q651" i="2" s="1"/>
  <c r="U43" i="2"/>
  <c r="Y5" i="2"/>
  <c r="AA5" i="2"/>
  <c r="AE2" i="2"/>
  <c r="AD2" i="2" s="1"/>
  <c r="Y12" i="2"/>
  <c r="AA12" i="2"/>
  <c r="S25" i="2"/>
  <c r="S35" i="2"/>
  <c r="T35" i="2" s="1"/>
  <c r="G62" i="1"/>
  <c r="G99" i="1"/>
  <c r="G126" i="1"/>
  <c r="G486" i="1"/>
  <c r="G454" i="1"/>
  <c r="G422" i="1"/>
  <c r="G390" i="1"/>
  <c r="G358" i="1"/>
  <c r="G326" i="1"/>
  <c r="G294" i="1"/>
  <c r="G246" i="1"/>
  <c r="G214" i="1"/>
  <c r="G182" i="1"/>
  <c r="G481" i="1"/>
  <c r="G449" i="1"/>
  <c r="G417" i="1"/>
  <c r="G385" i="1"/>
  <c r="G337" i="1"/>
  <c r="G321" i="1"/>
  <c r="G289" i="1"/>
  <c r="G209" i="1"/>
  <c r="G193" i="1"/>
  <c r="G153" i="1"/>
  <c r="G121" i="1"/>
  <c r="G89" i="1"/>
  <c r="G57" i="1"/>
  <c r="G496" i="1"/>
  <c r="G475" i="1"/>
  <c r="G411" i="1"/>
  <c r="G400" i="1"/>
  <c r="G379" i="1"/>
  <c r="G347" i="1"/>
  <c r="G272" i="1"/>
  <c r="G240" i="1"/>
  <c r="G42" i="1"/>
  <c r="G25" i="1"/>
  <c r="G96" i="1"/>
  <c r="AE6" i="2"/>
  <c r="AD6" i="2" s="1"/>
  <c r="AA21" i="2"/>
  <c r="Y21" i="2"/>
  <c r="G132" i="1"/>
  <c r="G116" i="1"/>
  <c r="G84" i="1"/>
  <c r="G68" i="1"/>
  <c r="G8" i="1"/>
  <c r="G184" i="1"/>
  <c r="G146" i="1"/>
  <c r="G108" i="1"/>
  <c r="G50" i="1"/>
  <c r="J34" i="2"/>
  <c r="G34" i="2" s="1"/>
  <c r="H34" i="2" s="1"/>
  <c r="J362" i="2"/>
  <c r="J135" i="2"/>
  <c r="G135" i="2" s="1"/>
  <c r="H135" i="2" s="1"/>
  <c r="J243" i="2"/>
  <c r="G243" i="2" s="1"/>
  <c r="H243" i="2" s="1"/>
  <c r="J158" i="2"/>
  <c r="G158" i="2" s="1"/>
  <c r="H158" i="2" s="1"/>
  <c r="J183" i="2"/>
  <c r="G183" i="2" s="1"/>
  <c r="H183" i="2" s="1"/>
  <c r="J57" i="2"/>
  <c r="G57" i="2" s="1"/>
  <c r="H57" i="2" s="1"/>
  <c r="J154" i="2"/>
  <c r="G154" i="2" s="1"/>
  <c r="H154" i="2" s="1"/>
  <c r="J166" i="2"/>
  <c r="G166" i="2" s="1"/>
  <c r="H166" i="2" s="1"/>
  <c r="J281" i="2"/>
  <c r="G281" i="2" s="1"/>
  <c r="H281" i="2" s="1"/>
  <c r="J345" i="2"/>
  <c r="G345" i="2" s="1"/>
  <c r="H345" i="2" s="1"/>
  <c r="J293" i="2"/>
  <c r="G293" i="2" s="1"/>
  <c r="H293" i="2" s="1"/>
  <c r="J357" i="2"/>
  <c r="G357" i="2" s="1"/>
  <c r="H357" i="2" s="1"/>
  <c r="J280" i="2"/>
  <c r="G280" i="2" s="1"/>
  <c r="H280" i="2" s="1"/>
  <c r="J312" i="2"/>
  <c r="G312" i="2" s="1"/>
  <c r="H312" i="2" s="1"/>
  <c r="J344" i="2"/>
  <c r="G344" i="2" s="1"/>
  <c r="H344" i="2" s="1"/>
  <c r="J376" i="2"/>
  <c r="G376" i="2" s="1"/>
  <c r="H376" i="2" s="1"/>
  <c r="J539" i="2"/>
  <c r="G539" i="2" s="1"/>
  <c r="H539" i="2" s="1"/>
  <c r="J519" i="2"/>
  <c r="G519" i="2" s="1"/>
  <c r="H519" i="2" s="1"/>
  <c r="J524" i="2"/>
  <c r="G524" i="2" s="1"/>
  <c r="H524" i="2" s="1"/>
  <c r="J494" i="2"/>
  <c r="G494" i="2" s="1"/>
  <c r="H494" i="2" s="1"/>
  <c r="J526" i="2"/>
  <c r="G526" i="2" s="1"/>
  <c r="H526" i="2" s="1"/>
  <c r="J613" i="2"/>
  <c r="G613" i="2" s="1"/>
  <c r="H613" i="2" s="1"/>
  <c r="J607" i="2"/>
  <c r="G607" i="2" s="1"/>
  <c r="H607" i="2" s="1"/>
  <c r="J638" i="2"/>
  <c r="G638" i="2" s="1"/>
  <c r="H638" i="2" s="1"/>
  <c r="G110" i="1"/>
  <c r="G160" i="1"/>
  <c r="G51" i="1"/>
  <c r="G2" i="1"/>
  <c r="J643" i="2"/>
  <c r="G643" i="2" s="1"/>
  <c r="H643" i="2" s="1"/>
  <c r="J635" i="2"/>
  <c r="G635" i="2" s="1"/>
  <c r="H635" i="2" s="1"/>
  <c r="J627" i="2"/>
  <c r="G627" i="2" s="1"/>
  <c r="H627" i="2" s="1"/>
  <c r="J621" i="2"/>
  <c r="J598" i="2"/>
  <c r="G598" i="2" s="1"/>
  <c r="H598" i="2" s="1"/>
  <c r="J576" i="2"/>
  <c r="G576" i="2" s="1"/>
  <c r="H576" i="2" s="1"/>
  <c r="J566" i="2"/>
  <c r="G566" i="2" s="1"/>
  <c r="H566" i="2" s="1"/>
  <c r="G507" i="2"/>
  <c r="H507" i="2" s="1"/>
  <c r="J478" i="2"/>
  <c r="G478" i="2" s="1"/>
  <c r="H478" i="2" s="1"/>
  <c r="J476" i="2"/>
  <c r="J474" i="2"/>
  <c r="G474" i="2" s="1"/>
  <c r="H474" i="2" s="1"/>
  <c r="J472" i="2"/>
  <c r="J470" i="2"/>
  <c r="G470" i="2" s="1"/>
  <c r="H470" i="2" s="1"/>
  <c r="J468" i="2"/>
  <c r="J466" i="2"/>
  <c r="G466" i="2" s="1"/>
  <c r="H466" i="2" s="1"/>
  <c r="J464" i="2"/>
  <c r="G464" i="2" s="1"/>
  <c r="H464" i="2" s="1"/>
  <c r="J462" i="2"/>
  <c r="G462" i="2" s="1"/>
  <c r="H462" i="2" s="1"/>
  <c r="J460" i="2"/>
  <c r="G460" i="2" s="1"/>
  <c r="H460" i="2" s="1"/>
  <c r="J458" i="2"/>
  <c r="J456" i="2"/>
  <c r="J454" i="2"/>
  <c r="G454" i="2" s="1"/>
  <c r="H454" i="2" s="1"/>
  <c r="J452" i="2"/>
  <c r="G452" i="2" s="1"/>
  <c r="H452" i="2" s="1"/>
  <c r="J450" i="2"/>
  <c r="G450" i="2" s="1"/>
  <c r="H450" i="2" s="1"/>
  <c r="J448" i="2"/>
  <c r="J446" i="2"/>
  <c r="G446" i="2" s="1"/>
  <c r="H446" i="2" s="1"/>
  <c r="J444" i="2"/>
  <c r="G444" i="2" s="1"/>
  <c r="H444" i="2" s="1"/>
  <c r="J442" i="2"/>
  <c r="J440" i="2"/>
  <c r="J438" i="2"/>
  <c r="G438" i="2" s="1"/>
  <c r="H438" i="2" s="1"/>
  <c r="J436" i="2"/>
  <c r="G436" i="2" s="1"/>
  <c r="H436" i="2" s="1"/>
  <c r="J434" i="2"/>
  <c r="G434" i="2" s="1"/>
  <c r="H434" i="2" s="1"/>
  <c r="J432" i="2"/>
  <c r="G432" i="2" s="1"/>
  <c r="H432" i="2" s="1"/>
  <c r="J430" i="2"/>
  <c r="G430" i="2" s="1"/>
  <c r="H430" i="2" s="1"/>
  <c r="J428" i="2"/>
  <c r="G428" i="2" s="1"/>
  <c r="H428" i="2" s="1"/>
  <c r="J426" i="2"/>
  <c r="G426" i="2" s="1"/>
  <c r="H426" i="2" s="1"/>
  <c r="J424" i="2"/>
  <c r="G424" i="2" s="1"/>
  <c r="H424" i="2" s="1"/>
  <c r="J422" i="2"/>
  <c r="G422" i="2" s="1"/>
  <c r="H422" i="2" s="1"/>
  <c r="J619" i="2"/>
  <c r="J553" i="2"/>
  <c r="G553" i="2" s="1"/>
  <c r="H553" i="2" s="1"/>
  <c r="J609" i="2"/>
  <c r="G609" i="2" s="1"/>
  <c r="H609" i="2" s="1"/>
  <c r="J574" i="2"/>
  <c r="G574" i="2" s="1"/>
  <c r="H574" i="2" s="1"/>
  <c r="J419" i="2"/>
  <c r="G419" i="2" s="1"/>
  <c r="H419" i="2" s="1"/>
  <c r="J417" i="2"/>
  <c r="G417" i="2" s="1"/>
  <c r="H417" i="2" s="1"/>
  <c r="J415" i="2"/>
  <c r="G415" i="2" s="1"/>
  <c r="H415" i="2" s="1"/>
  <c r="J413" i="2"/>
  <c r="G413" i="2" s="1"/>
  <c r="H413" i="2" s="1"/>
  <c r="J411" i="2"/>
  <c r="G411" i="2" s="1"/>
  <c r="H411" i="2" s="1"/>
  <c r="J409" i="2"/>
  <c r="J407" i="2"/>
  <c r="G407" i="2" s="1"/>
  <c r="H407" i="2" s="1"/>
  <c r="J405" i="2"/>
  <c r="G405" i="2" s="1"/>
  <c r="H405" i="2" s="1"/>
  <c r="J403" i="2"/>
  <c r="G403" i="2" s="1"/>
  <c r="H403" i="2" s="1"/>
  <c r="J401" i="2"/>
  <c r="G401" i="2" s="1"/>
  <c r="H401" i="2" s="1"/>
  <c r="J399" i="2"/>
  <c r="G399" i="2" s="1"/>
  <c r="H399" i="2" s="1"/>
  <c r="J397" i="2"/>
  <c r="G397" i="2" s="1"/>
  <c r="H397" i="2" s="1"/>
  <c r="J395" i="2"/>
  <c r="G395" i="2" s="1"/>
  <c r="H395" i="2" s="1"/>
  <c r="J393" i="2"/>
  <c r="G393" i="2" s="1"/>
  <c r="H393" i="2" s="1"/>
  <c r="J391" i="2"/>
  <c r="G391" i="2" s="1"/>
  <c r="H391" i="2" s="1"/>
  <c r="J389" i="2"/>
  <c r="J387" i="2"/>
  <c r="G387" i="2" s="1"/>
  <c r="H387" i="2" s="1"/>
  <c r="J385" i="2"/>
  <c r="G385" i="2" s="1"/>
  <c r="H385" i="2" s="1"/>
  <c r="J383" i="2"/>
  <c r="G383" i="2" s="1"/>
  <c r="H383" i="2" s="1"/>
  <c r="J381" i="2"/>
  <c r="G381" i="2" s="1"/>
  <c r="H381" i="2" s="1"/>
  <c r="J379" i="2"/>
  <c r="J377" i="2"/>
  <c r="J555" i="2"/>
  <c r="G555" i="2" s="1"/>
  <c r="H555" i="2" s="1"/>
  <c r="J509" i="2"/>
  <c r="G509" i="2" s="1"/>
  <c r="H509" i="2" s="1"/>
  <c r="J493" i="2"/>
  <c r="G493" i="2" s="1"/>
  <c r="H493" i="2" s="1"/>
  <c r="J262" i="2"/>
  <c r="G262" i="2" s="1"/>
  <c r="H262" i="2" s="1"/>
  <c r="J237" i="2"/>
  <c r="G237" i="2" s="1"/>
  <c r="H237" i="2" s="1"/>
  <c r="J205" i="2"/>
  <c r="J173" i="2"/>
  <c r="J141" i="2"/>
  <c r="G141" i="2" s="1"/>
  <c r="H141" i="2" s="1"/>
  <c r="J40" i="2"/>
  <c r="G40" i="2" s="1"/>
  <c r="H40" i="2" s="1"/>
  <c r="J28" i="2"/>
  <c r="G28" i="2" s="1"/>
  <c r="H28" i="2" s="1"/>
  <c r="J23" i="2"/>
  <c r="J17" i="2"/>
  <c r="G17" i="2" s="1"/>
  <c r="H17" i="2" s="1"/>
  <c r="J12" i="2"/>
  <c r="G12" i="2" s="1"/>
  <c r="H12" i="2" s="1"/>
  <c r="G498" i="1"/>
  <c r="G482" i="1"/>
  <c r="G466" i="1"/>
  <c r="G450" i="1"/>
  <c r="G434" i="1"/>
  <c r="G418" i="1"/>
  <c r="G402" i="1"/>
  <c r="G386" i="1"/>
  <c r="G370" i="1"/>
  <c r="G354" i="1"/>
  <c r="G338" i="1"/>
  <c r="G322" i="1"/>
  <c r="G306" i="1"/>
  <c r="G290" i="1"/>
  <c r="G274" i="1"/>
  <c r="G258" i="1"/>
  <c r="G242" i="1"/>
  <c r="G226" i="1"/>
  <c r="G210" i="1"/>
  <c r="G194" i="1"/>
  <c r="G178" i="1"/>
  <c r="G162" i="1"/>
  <c r="J241" i="2"/>
  <c r="G241" i="2" s="1"/>
  <c r="H241" i="2" s="1"/>
  <c r="J216" i="2"/>
  <c r="J177" i="2"/>
  <c r="J152" i="2"/>
  <c r="G152" i="2" s="1"/>
  <c r="H152" i="2" s="1"/>
  <c r="G485" i="1"/>
  <c r="G469" i="1"/>
  <c r="G453" i="1"/>
  <c r="G437" i="1"/>
  <c r="G421" i="1"/>
  <c r="G405" i="1"/>
  <c r="G389" i="1"/>
  <c r="G373" i="1"/>
  <c r="G357" i="1"/>
  <c r="G341" i="1"/>
  <c r="G325" i="1"/>
  <c r="G309" i="1"/>
  <c r="G293" i="1"/>
  <c r="G277" i="1"/>
  <c r="G261" i="1"/>
  <c r="G245" i="1"/>
  <c r="G229" i="1"/>
  <c r="G213" i="1"/>
  <c r="G197" i="1"/>
  <c r="G181" i="1"/>
  <c r="G165" i="1"/>
  <c r="G149" i="1"/>
  <c r="G133" i="1"/>
  <c r="G117" i="1"/>
  <c r="G101" i="1"/>
  <c r="G85" i="1"/>
  <c r="G69" i="1"/>
  <c r="G53" i="1"/>
  <c r="J351" i="2"/>
  <c r="J326" i="2"/>
  <c r="G326" i="2" s="1"/>
  <c r="H326" i="2" s="1"/>
  <c r="J287" i="2"/>
  <c r="J245" i="2"/>
  <c r="G245" i="2" s="1"/>
  <c r="H245" i="2" s="1"/>
  <c r="J231" i="2"/>
  <c r="G231" i="2" s="1"/>
  <c r="H231" i="2" s="1"/>
  <c r="J220" i="2"/>
  <c r="G220" i="2" s="1"/>
  <c r="H220" i="2" s="1"/>
  <c r="J175" i="2"/>
  <c r="G175" i="2" s="1"/>
  <c r="H175" i="2" s="1"/>
  <c r="J42" i="2"/>
  <c r="G42" i="2" s="1"/>
  <c r="H42" i="2" s="1"/>
  <c r="G483" i="1"/>
  <c r="G472" i="1"/>
  <c r="G451" i="1"/>
  <c r="G440" i="1"/>
  <c r="G419" i="1"/>
  <c r="G408" i="1"/>
  <c r="G387" i="1"/>
  <c r="G376" i="1"/>
  <c r="G355" i="1"/>
  <c r="G344" i="1"/>
  <c r="G323" i="1"/>
  <c r="G312" i="1"/>
  <c r="G291" i="1"/>
  <c r="G280" i="1"/>
  <c r="G259" i="1"/>
  <c r="G248" i="1"/>
  <c r="G227" i="1"/>
  <c r="G216" i="1"/>
  <c r="G195" i="1"/>
  <c r="G179" i="1"/>
  <c r="G163" i="1"/>
  <c r="G136" i="1"/>
  <c r="G104" i="1"/>
  <c r="G72" i="1"/>
  <c r="J343" i="2"/>
  <c r="J318" i="2"/>
  <c r="J159" i="2"/>
  <c r="G159" i="2" s="1"/>
  <c r="H159" i="2" s="1"/>
  <c r="J140" i="2"/>
  <c r="G140" i="2" s="1"/>
  <c r="H140" i="2" s="1"/>
  <c r="J51" i="2"/>
  <c r="G51" i="2" s="1"/>
  <c r="H51" i="2" s="1"/>
  <c r="G80" i="1"/>
  <c r="G23" i="1"/>
  <c r="G7" i="1"/>
  <c r="J224" i="2"/>
  <c r="G224" i="2" s="1"/>
  <c r="H224" i="2" s="1"/>
  <c r="J217" i="2"/>
  <c r="G217" i="2" s="1"/>
  <c r="H217" i="2" s="1"/>
  <c r="J68" i="2"/>
  <c r="G68" i="2" s="1"/>
  <c r="H68" i="2" s="1"/>
  <c r="J485" i="2"/>
  <c r="G485" i="2" s="1"/>
  <c r="H485" i="2" s="1"/>
  <c r="J240" i="2"/>
  <c r="G240" i="2" s="1"/>
  <c r="H240" i="2" s="1"/>
  <c r="J171" i="2"/>
  <c r="G171" i="2" s="1"/>
  <c r="H171" i="2" s="1"/>
  <c r="J64" i="2"/>
  <c r="G64" i="2" s="1"/>
  <c r="H64" i="2" s="1"/>
  <c r="J56" i="2"/>
  <c r="G56" i="2" s="1"/>
  <c r="H56" i="2" s="1"/>
  <c r="AA20" i="2"/>
  <c r="Y20" i="2"/>
  <c r="AA11" i="2"/>
  <c r="Y11" i="2"/>
  <c r="Y4" i="2"/>
  <c r="AA4" i="2"/>
  <c r="G100" i="1"/>
  <c r="J488" i="2"/>
  <c r="G488" i="2" s="1"/>
  <c r="H488" i="2" s="1"/>
  <c r="J350" i="2"/>
  <c r="J327" i="2"/>
  <c r="G327" i="2" s="1"/>
  <c r="H327" i="2" s="1"/>
  <c r="J302" i="2"/>
  <c r="J286" i="2"/>
  <c r="J270" i="2"/>
  <c r="J13" i="2"/>
  <c r="G48" i="1"/>
  <c r="G31" i="1"/>
  <c r="J251" i="2"/>
  <c r="G251" i="2" s="1"/>
  <c r="H251" i="2" s="1"/>
  <c r="J192" i="2"/>
  <c r="AE18" i="2"/>
  <c r="AD18" i="2" s="1"/>
  <c r="AB18" i="2" s="1"/>
  <c r="G156" i="1"/>
  <c r="G151" i="1"/>
  <c r="G114" i="1"/>
  <c r="G66" i="1"/>
  <c r="G60" i="1"/>
  <c r="G55" i="1"/>
  <c r="Q34" i="1"/>
  <c r="O23" i="1" s="1"/>
  <c r="H309" i="1" s="1"/>
  <c r="J195" i="2"/>
  <c r="G195" i="2" s="1"/>
  <c r="H195" i="2" s="1"/>
  <c r="J298" i="2"/>
  <c r="G298" i="2" s="1"/>
  <c r="H298" i="2" s="1"/>
  <c r="J45" i="2"/>
  <c r="G45" i="2" s="1"/>
  <c r="H45" i="2" s="1"/>
  <c r="J151" i="2"/>
  <c r="G151" i="2" s="1"/>
  <c r="H151" i="2" s="1"/>
  <c r="J142" i="2"/>
  <c r="J206" i="2"/>
  <c r="G206" i="2" s="1"/>
  <c r="H206" i="2" s="1"/>
  <c r="J274" i="2"/>
  <c r="G274" i="2" s="1"/>
  <c r="H274" i="2" s="1"/>
  <c r="J338" i="2"/>
  <c r="G338" i="2" s="1"/>
  <c r="H338" i="2" s="1"/>
  <c r="J163" i="2"/>
  <c r="G163" i="2" s="1"/>
  <c r="H163" i="2" s="1"/>
  <c r="J330" i="2"/>
  <c r="G330" i="2" s="1"/>
  <c r="H330" i="2" s="1"/>
  <c r="J210" i="2"/>
  <c r="G210" i="2" s="1"/>
  <c r="H210" i="2" s="1"/>
  <c r="J33" i="2"/>
  <c r="G33" i="2" s="1"/>
  <c r="H33" i="2" s="1"/>
  <c r="J65" i="2"/>
  <c r="G65" i="2" s="1"/>
  <c r="H65" i="2" s="1"/>
  <c r="J226" i="2"/>
  <c r="G226" i="2" s="1"/>
  <c r="H226" i="2" s="1"/>
  <c r="J170" i="2"/>
  <c r="G170" i="2" s="1"/>
  <c r="H170" i="2" s="1"/>
  <c r="J234" i="2"/>
  <c r="G234" i="2" s="1"/>
  <c r="H234" i="2" s="1"/>
  <c r="J182" i="2"/>
  <c r="G182" i="2" s="1"/>
  <c r="H182" i="2" s="1"/>
  <c r="J246" i="2"/>
  <c r="G246" i="2" s="1"/>
  <c r="H246" i="2" s="1"/>
  <c r="J289" i="2"/>
  <c r="G289" i="2" s="1"/>
  <c r="H289" i="2" s="1"/>
  <c r="J321" i="2"/>
  <c r="G321" i="2" s="1"/>
  <c r="H321" i="2" s="1"/>
  <c r="J353" i="2"/>
  <c r="J269" i="2"/>
  <c r="G269" i="2" s="1"/>
  <c r="H269" i="2" s="1"/>
  <c r="J301" i="2"/>
  <c r="G301" i="2" s="1"/>
  <c r="H301" i="2" s="1"/>
  <c r="J333" i="2"/>
  <c r="J365" i="2"/>
  <c r="G365" i="2" s="1"/>
  <c r="H365" i="2" s="1"/>
  <c r="J268" i="2"/>
  <c r="G268" i="2" s="1"/>
  <c r="H268" i="2" s="1"/>
  <c r="J284" i="2"/>
  <c r="G284" i="2" s="1"/>
  <c r="H284" i="2" s="1"/>
  <c r="J300" i="2"/>
  <c r="G300" i="2" s="1"/>
  <c r="H300" i="2" s="1"/>
  <c r="J316" i="2"/>
  <c r="G316" i="2" s="1"/>
  <c r="H316" i="2" s="1"/>
  <c r="J332" i="2"/>
  <c r="G332" i="2" s="1"/>
  <c r="H332" i="2" s="1"/>
  <c r="J348" i="2"/>
  <c r="G348" i="2" s="1"/>
  <c r="H348" i="2" s="1"/>
  <c r="J364" i="2"/>
  <c r="G364" i="2" s="1"/>
  <c r="H364" i="2" s="1"/>
  <c r="J491" i="2"/>
  <c r="G491" i="2" s="1"/>
  <c r="H491" i="2" s="1"/>
  <c r="J528" i="2"/>
  <c r="G528" i="2" s="1"/>
  <c r="H528" i="2" s="1"/>
  <c r="J480" i="2"/>
  <c r="G480" i="2" s="1"/>
  <c r="H480" i="2" s="1"/>
  <c r="J495" i="2"/>
  <c r="G495" i="2" s="1"/>
  <c r="H495" i="2" s="1"/>
  <c r="J527" i="2"/>
  <c r="G527" i="2" s="1"/>
  <c r="H527" i="2" s="1"/>
  <c r="J500" i="2"/>
  <c r="G500" i="2" s="1"/>
  <c r="H500" i="2" s="1"/>
  <c r="J532" i="2"/>
  <c r="G532" i="2" s="1"/>
  <c r="H532" i="2" s="1"/>
  <c r="J482" i="2"/>
  <c r="G482" i="2" s="1"/>
  <c r="H482" i="2" s="1"/>
  <c r="J498" i="2"/>
  <c r="G498" i="2" s="1"/>
  <c r="H498" i="2" s="1"/>
  <c r="J514" i="2"/>
  <c r="G514" i="2" s="1"/>
  <c r="H514" i="2" s="1"/>
  <c r="J530" i="2"/>
  <c r="G530" i="2" s="1"/>
  <c r="H530" i="2" s="1"/>
  <c r="J586" i="2"/>
  <c r="G586" i="2" s="1"/>
  <c r="H586" i="2" s="1"/>
  <c r="J592" i="2"/>
  <c r="G592" i="2" s="1"/>
  <c r="H592" i="2" s="1"/>
  <c r="J595" i="2"/>
  <c r="G595" i="2" s="1"/>
  <c r="H595" i="2" s="1"/>
  <c r="J611" i="2"/>
  <c r="G611" i="2" s="1"/>
  <c r="H611" i="2" s="1"/>
  <c r="J632" i="2"/>
  <c r="G632" i="2" s="1"/>
  <c r="H632" i="2" s="1"/>
  <c r="J640" i="2"/>
  <c r="G640" i="2" s="1"/>
  <c r="H640" i="2" s="1"/>
  <c r="G131" i="1"/>
  <c r="G67" i="1"/>
  <c r="AE13" i="2"/>
  <c r="AD13" i="2" s="1"/>
  <c r="AB13" i="2" s="1"/>
  <c r="G168" i="1"/>
  <c r="G142" i="1"/>
  <c r="AA16" i="2"/>
  <c r="Y16" i="2"/>
  <c r="G492" i="1"/>
  <c r="G484" i="1"/>
  <c r="G476" i="1"/>
  <c r="G471" i="1"/>
  <c r="G460" i="1"/>
  <c r="G455" i="1"/>
  <c r="G447" i="1"/>
  <c r="G439" i="1"/>
  <c r="G431" i="1"/>
  <c r="G423" i="1"/>
  <c r="G412" i="1"/>
  <c r="G404" i="1"/>
  <c r="G396" i="1"/>
  <c r="G388" i="1"/>
  <c r="G383" i="1"/>
  <c r="G375" i="1"/>
  <c r="G364" i="1"/>
  <c r="G356" i="1"/>
  <c r="G348" i="1"/>
  <c r="G343" i="1"/>
  <c r="G332" i="1"/>
  <c r="G324" i="1"/>
  <c r="G316" i="1"/>
  <c r="G308" i="1"/>
  <c r="G287" i="1"/>
  <c r="G284" i="1"/>
  <c r="G252" i="1"/>
  <c r="G247" i="1"/>
  <c r="G231" i="1"/>
  <c r="G228" i="1"/>
  <c r="G199" i="1"/>
  <c r="G196" i="1"/>
  <c r="G175" i="1"/>
  <c r="G172" i="1"/>
  <c r="G167" i="1"/>
  <c r="G164" i="1"/>
  <c r="G159" i="1"/>
  <c r="G154" i="1"/>
  <c r="G143" i="1"/>
  <c r="G138" i="1"/>
  <c r="G111" i="1"/>
  <c r="G106" i="1"/>
  <c r="G74" i="1"/>
  <c r="G500" i="1"/>
  <c r="G495" i="1"/>
  <c r="G487" i="1"/>
  <c r="G479" i="1"/>
  <c r="G468" i="1"/>
  <c r="G463" i="1"/>
  <c r="G452" i="1"/>
  <c r="G444" i="1"/>
  <c r="G436" i="1"/>
  <c r="G428" i="1"/>
  <c r="G420" i="1"/>
  <c r="G415" i="1"/>
  <c r="G407" i="1"/>
  <c r="G399" i="1"/>
  <c r="G391" i="1"/>
  <c r="G380" i="1"/>
  <c r="G372" i="1"/>
  <c r="G367" i="1"/>
  <c r="G359" i="1"/>
  <c r="G351" i="1"/>
  <c r="G340" i="1"/>
  <c r="G335" i="1"/>
  <c r="G327" i="1"/>
  <c r="G319" i="1"/>
  <c r="G311" i="1"/>
  <c r="G303" i="1"/>
  <c r="G300" i="1"/>
  <c r="G295" i="1"/>
  <c r="G292" i="1"/>
  <c r="G279" i="1"/>
  <c r="G276" i="1"/>
  <c r="G271" i="1"/>
  <c r="G268" i="1"/>
  <c r="G263" i="1"/>
  <c r="G260" i="1"/>
  <c r="G255" i="1"/>
  <c r="G244" i="1"/>
  <c r="G239" i="1"/>
  <c r="G236" i="1"/>
  <c r="G223" i="1"/>
  <c r="G220" i="1"/>
  <c r="G215" i="1"/>
  <c r="G212" i="1"/>
  <c r="G207" i="1"/>
  <c r="G204" i="1"/>
  <c r="G191" i="1"/>
  <c r="G188" i="1"/>
  <c r="G183" i="1"/>
  <c r="G180" i="1"/>
  <c r="G127" i="1"/>
  <c r="G122" i="1"/>
  <c r="G95" i="1"/>
  <c r="G90" i="1"/>
  <c r="G79" i="1"/>
  <c r="G63" i="1"/>
  <c r="G58" i="1"/>
  <c r="G47" i="1"/>
  <c r="G30" i="1"/>
  <c r="G15" i="1"/>
  <c r="G155" i="1"/>
  <c r="G139" i="1"/>
  <c r="G123" i="1"/>
  <c r="G91" i="1"/>
  <c r="G75" i="1"/>
  <c r="G59" i="1"/>
  <c r="G35" i="1"/>
  <c r="G22" i="1"/>
  <c r="G10" i="1"/>
  <c r="G150" i="1"/>
  <c r="G134" i="1"/>
  <c r="G118" i="1"/>
  <c r="G102" i="1"/>
  <c r="G86" i="1"/>
  <c r="G70" i="1"/>
  <c r="G54" i="1"/>
  <c r="G107" i="1"/>
  <c r="G43" i="1"/>
  <c r="G26" i="1"/>
  <c r="G176" i="1"/>
  <c r="AE19" i="2"/>
  <c r="AD19" i="2" s="1"/>
  <c r="G470" i="1"/>
  <c r="G438" i="1"/>
  <c r="G406" i="1"/>
  <c r="G374" i="1"/>
  <c r="G342" i="1"/>
  <c r="G310" i="1"/>
  <c r="G278" i="1"/>
  <c r="G262" i="1"/>
  <c r="G230" i="1"/>
  <c r="G198" i="1"/>
  <c r="G166" i="1"/>
  <c r="G497" i="1"/>
  <c r="G465" i="1"/>
  <c r="G433" i="1"/>
  <c r="G401" i="1"/>
  <c r="G369" i="1"/>
  <c r="G353" i="1"/>
  <c r="G305" i="1"/>
  <c r="G273" i="1"/>
  <c r="G257" i="1"/>
  <c r="G241" i="1"/>
  <c r="G225" i="1"/>
  <c r="G177" i="1"/>
  <c r="G161" i="1"/>
  <c r="G137" i="1"/>
  <c r="G105" i="1"/>
  <c r="G73" i="1"/>
  <c r="AE14" i="2"/>
  <c r="AD14" i="2" s="1"/>
  <c r="G464" i="1"/>
  <c r="G443" i="1"/>
  <c r="G432" i="1"/>
  <c r="G368" i="1"/>
  <c r="G336" i="1"/>
  <c r="G315" i="1"/>
  <c r="G304" i="1"/>
  <c r="G283" i="1"/>
  <c r="G251" i="1"/>
  <c r="G219" i="1"/>
  <c r="G208" i="1"/>
  <c r="G34" i="1"/>
  <c r="G18" i="1"/>
  <c r="G9" i="1"/>
  <c r="G40" i="1"/>
  <c r="G27" i="1"/>
  <c r="AA7" i="2"/>
  <c r="Y7" i="2"/>
  <c r="Y17" i="2"/>
  <c r="AA17" i="2"/>
  <c r="G52" i="1"/>
  <c r="G12" i="1"/>
  <c r="G4" i="1"/>
  <c r="G144" i="1"/>
  <c r="G11" i="1"/>
  <c r="G103" i="1"/>
  <c r="J266" i="2"/>
  <c r="J146" i="2"/>
  <c r="G146" i="2" s="1"/>
  <c r="H146" i="2" s="1"/>
  <c r="J179" i="2"/>
  <c r="G179" i="2" s="1"/>
  <c r="H179" i="2" s="1"/>
  <c r="J322" i="2"/>
  <c r="G322" i="2" s="1"/>
  <c r="H322" i="2" s="1"/>
  <c r="J282" i="2"/>
  <c r="G282" i="2" s="1"/>
  <c r="H282" i="2" s="1"/>
  <c r="J14" i="2"/>
  <c r="G14" i="2" s="1"/>
  <c r="H14" i="2" s="1"/>
  <c r="J194" i="2"/>
  <c r="G194" i="2" s="1"/>
  <c r="H194" i="2" s="1"/>
  <c r="J218" i="2"/>
  <c r="G218" i="2" s="1"/>
  <c r="H218" i="2" s="1"/>
  <c r="J230" i="2"/>
  <c r="G230" i="2" s="1"/>
  <c r="H230" i="2" s="1"/>
  <c r="J313" i="2"/>
  <c r="G313" i="2" s="1"/>
  <c r="H313" i="2" s="1"/>
  <c r="J136" i="2"/>
  <c r="G136" i="2" s="1"/>
  <c r="H136" i="2" s="1"/>
  <c r="J325" i="2"/>
  <c r="G325" i="2" s="1"/>
  <c r="H325" i="2" s="1"/>
  <c r="J515" i="2"/>
  <c r="J296" i="2"/>
  <c r="J328" i="2"/>
  <c r="G328" i="2" s="1"/>
  <c r="H328" i="2" s="1"/>
  <c r="J360" i="2"/>
  <c r="J523" i="2"/>
  <c r="G523" i="2" s="1"/>
  <c r="H523" i="2" s="1"/>
  <c r="J487" i="2"/>
  <c r="G487" i="2" s="1"/>
  <c r="H487" i="2" s="1"/>
  <c r="J492" i="2"/>
  <c r="G492" i="2" s="1"/>
  <c r="H492" i="2" s="1"/>
  <c r="J582" i="2"/>
  <c r="G582" i="2" s="1"/>
  <c r="H582" i="2" s="1"/>
  <c r="J510" i="2"/>
  <c r="G510" i="2" s="1"/>
  <c r="H510" i="2" s="1"/>
  <c r="J600" i="2"/>
  <c r="G600" i="2" s="1"/>
  <c r="H600" i="2" s="1"/>
  <c r="J612" i="2"/>
  <c r="J630" i="2"/>
  <c r="G630" i="2" s="1"/>
  <c r="H630" i="2" s="1"/>
  <c r="J646" i="2"/>
  <c r="G646" i="2" s="1"/>
  <c r="H646" i="2" s="1"/>
  <c r="AE9" i="2"/>
  <c r="AD9" i="2" s="1"/>
  <c r="G115" i="1"/>
  <c r="J641" i="2"/>
  <c r="G641" i="2" s="1"/>
  <c r="H641" i="2" s="1"/>
  <c r="J633" i="2"/>
  <c r="G633" i="2" s="1"/>
  <c r="H633" i="2" s="1"/>
  <c r="J625" i="2"/>
  <c r="G625" i="2" s="1"/>
  <c r="H625" i="2" s="1"/>
  <c r="J624" i="2"/>
  <c r="G624" i="2" s="1"/>
  <c r="H624" i="2" s="1"/>
  <c r="J616" i="2"/>
  <c r="J623" i="2"/>
  <c r="J622" i="2"/>
  <c r="J606" i="2"/>
  <c r="J601" i="2"/>
  <c r="G601" i="2" s="1"/>
  <c r="H601" i="2" s="1"/>
  <c r="J562" i="2"/>
  <c r="G562" i="2" s="1"/>
  <c r="H562" i="2" s="1"/>
  <c r="J583" i="2"/>
  <c r="G583" i="2" s="1"/>
  <c r="H583" i="2" s="1"/>
  <c r="J577" i="2"/>
  <c r="J565" i="2"/>
  <c r="G565" i="2" s="1"/>
  <c r="H565" i="2" s="1"/>
  <c r="J557" i="2"/>
  <c r="G557" i="2" s="1"/>
  <c r="H557" i="2" s="1"/>
  <c r="J551" i="2"/>
  <c r="G551" i="2" s="1"/>
  <c r="H551" i="2" s="1"/>
  <c r="J543" i="2"/>
  <c r="G543" i="2" s="1"/>
  <c r="H543" i="2" s="1"/>
  <c r="J567" i="2"/>
  <c r="G567" i="2" s="1"/>
  <c r="H567" i="2" s="1"/>
  <c r="J559" i="2"/>
  <c r="G559" i="2" s="1"/>
  <c r="H559" i="2" s="1"/>
  <c r="J548" i="2"/>
  <c r="G548" i="2" s="1"/>
  <c r="H548" i="2" s="1"/>
  <c r="J420" i="2"/>
  <c r="G420" i="2" s="1"/>
  <c r="H420" i="2" s="1"/>
  <c r="J501" i="2"/>
  <c r="J575" i="2"/>
  <c r="G575" i="2" s="1"/>
  <c r="H575" i="2" s="1"/>
  <c r="J571" i="2"/>
  <c r="G571" i="2" s="1"/>
  <c r="H571" i="2" s="1"/>
  <c r="J133" i="2"/>
  <c r="G133" i="2" s="1"/>
  <c r="H133" i="2" s="1"/>
  <c r="J131" i="2"/>
  <c r="G131" i="2" s="1"/>
  <c r="H131" i="2" s="1"/>
  <c r="J129" i="2"/>
  <c r="G129" i="2" s="1"/>
  <c r="H129" i="2" s="1"/>
  <c r="J127" i="2"/>
  <c r="J125" i="2"/>
  <c r="J123" i="2"/>
  <c r="G123" i="2" s="1"/>
  <c r="H123" i="2" s="1"/>
  <c r="J121" i="2"/>
  <c r="G121" i="2" s="1"/>
  <c r="H121" i="2" s="1"/>
  <c r="J119" i="2"/>
  <c r="G119" i="2" s="1"/>
  <c r="H119" i="2" s="1"/>
  <c r="J117" i="2"/>
  <c r="J115" i="2"/>
  <c r="G115" i="2" s="1"/>
  <c r="H115" i="2" s="1"/>
  <c r="J113" i="2"/>
  <c r="J111" i="2"/>
  <c r="J109" i="2"/>
  <c r="G109" i="2" s="1"/>
  <c r="H109" i="2" s="1"/>
  <c r="J107" i="2"/>
  <c r="G107" i="2" s="1"/>
  <c r="H107" i="2" s="1"/>
  <c r="J105" i="2"/>
  <c r="G105" i="2" s="1"/>
  <c r="H105" i="2" s="1"/>
  <c r="J103" i="2"/>
  <c r="G103" i="2" s="1"/>
  <c r="H103" i="2" s="1"/>
  <c r="J101" i="2"/>
  <c r="G101" i="2" s="1"/>
  <c r="H101" i="2" s="1"/>
  <c r="J99" i="2"/>
  <c r="G99" i="2" s="1"/>
  <c r="H99" i="2" s="1"/>
  <c r="J97" i="2"/>
  <c r="G97" i="2" s="1"/>
  <c r="H97" i="2" s="1"/>
  <c r="J95" i="2"/>
  <c r="J93" i="2"/>
  <c r="J91" i="2"/>
  <c r="G91" i="2" s="1"/>
  <c r="H91" i="2" s="1"/>
  <c r="J89" i="2"/>
  <c r="G89" i="2" s="1"/>
  <c r="H89" i="2" s="1"/>
  <c r="J87" i="2"/>
  <c r="G87" i="2" s="1"/>
  <c r="H87" i="2" s="1"/>
  <c r="J85" i="2"/>
  <c r="G85" i="2" s="1"/>
  <c r="H85" i="2" s="1"/>
  <c r="J83" i="2"/>
  <c r="G83" i="2" s="1"/>
  <c r="H83" i="2" s="1"/>
  <c r="J81" i="2"/>
  <c r="G81" i="2" s="1"/>
  <c r="H81" i="2" s="1"/>
  <c r="J79" i="2"/>
  <c r="J77" i="2"/>
  <c r="G77" i="2" s="1"/>
  <c r="H77" i="2" s="1"/>
  <c r="J75" i="2"/>
  <c r="G75" i="2" s="1"/>
  <c r="H75" i="2" s="1"/>
  <c r="J371" i="2"/>
  <c r="G371" i="2" s="1"/>
  <c r="H371" i="2" s="1"/>
  <c r="J363" i="2"/>
  <c r="G363" i="2" s="1"/>
  <c r="H363" i="2" s="1"/>
  <c r="J355" i="2"/>
  <c r="G355" i="2" s="1"/>
  <c r="H355" i="2" s="1"/>
  <c r="J347" i="2"/>
  <c r="G347" i="2" s="1"/>
  <c r="H347" i="2" s="1"/>
  <c r="J339" i="2"/>
  <c r="G339" i="2" s="1"/>
  <c r="H339" i="2" s="1"/>
  <c r="J331" i="2"/>
  <c r="G331" i="2" s="1"/>
  <c r="H331" i="2" s="1"/>
  <c r="J323" i="2"/>
  <c r="J315" i="2"/>
  <c r="G315" i="2" s="1"/>
  <c r="H315" i="2" s="1"/>
  <c r="J307" i="2"/>
  <c r="G307" i="2" s="1"/>
  <c r="H307" i="2" s="1"/>
  <c r="J299" i="2"/>
  <c r="G299" i="2" s="1"/>
  <c r="H299" i="2" s="1"/>
  <c r="J291" i="2"/>
  <c r="J283" i="2"/>
  <c r="G283" i="2" s="1"/>
  <c r="H283" i="2" s="1"/>
  <c r="J275" i="2"/>
  <c r="G275" i="2" s="1"/>
  <c r="H275" i="2" s="1"/>
  <c r="J267" i="2"/>
  <c r="G267" i="2" s="1"/>
  <c r="H267" i="2" s="1"/>
  <c r="J264" i="2"/>
  <c r="G264" i="2" s="1"/>
  <c r="H264" i="2" s="1"/>
  <c r="J228" i="2"/>
  <c r="J196" i="2"/>
  <c r="J164" i="2"/>
  <c r="J41" i="2"/>
  <c r="G41" i="2" s="1"/>
  <c r="H41" i="2" s="1"/>
  <c r="G494" i="1"/>
  <c r="G478" i="1"/>
  <c r="G462" i="1"/>
  <c r="G446" i="1"/>
  <c r="G430" i="1"/>
  <c r="G414" i="1"/>
  <c r="G398" i="1"/>
  <c r="G382" i="1"/>
  <c r="G366" i="1"/>
  <c r="G350" i="1"/>
  <c r="G334" i="1"/>
  <c r="G318" i="1"/>
  <c r="G302" i="1"/>
  <c r="G286" i="1"/>
  <c r="G270" i="1"/>
  <c r="G254" i="1"/>
  <c r="G238" i="1"/>
  <c r="G222" i="1"/>
  <c r="G206" i="1"/>
  <c r="G190" i="1"/>
  <c r="G174" i="1"/>
  <c r="G158" i="1"/>
  <c r="J232" i="2"/>
  <c r="J193" i="2"/>
  <c r="G193" i="2" s="1"/>
  <c r="H193" i="2" s="1"/>
  <c r="J168" i="2"/>
  <c r="J39" i="2"/>
  <c r="G39" i="2" s="1"/>
  <c r="H39" i="2" s="1"/>
  <c r="J31" i="2"/>
  <c r="G31" i="2" s="1"/>
  <c r="H31" i="2" s="1"/>
  <c r="J21" i="2"/>
  <c r="G21" i="2" s="1"/>
  <c r="H21" i="2" s="1"/>
  <c r="J15" i="2"/>
  <c r="G15" i="2" s="1"/>
  <c r="H15" i="2" s="1"/>
  <c r="J7" i="2"/>
  <c r="G7" i="2" s="1"/>
  <c r="H7" i="2" s="1"/>
  <c r="G489" i="1"/>
  <c r="G473" i="1"/>
  <c r="G457" i="1"/>
  <c r="G441" i="1"/>
  <c r="G425" i="1"/>
  <c r="G409" i="1"/>
  <c r="G393" i="1"/>
  <c r="G377" i="1"/>
  <c r="G361" i="1"/>
  <c r="G345" i="1"/>
  <c r="G329" i="1"/>
  <c r="G313" i="1"/>
  <c r="G297" i="1"/>
  <c r="G281" i="1"/>
  <c r="G265" i="1"/>
  <c r="G249" i="1"/>
  <c r="G233" i="1"/>
  <c r="G217" i="1"/>
  <c r="G201" i="1"/>
  <c r="G185" i="1"/>
  <c r="G169" i="1"/>
  <c r="G145" i="1"/>
  <c r="G129" i="1"/>
  <c r="G113" i="1"/>
  <c r="G97" i="1"/>
  <c r="G81" i="1"/>
  <c r="G65" i="1"/>
  <c r="G49" i="1"/>
  <c r="J374" i="2"/>
  <c r="T43" i="2"/>
  <c r="J335" i="2"/>
  <c r="J310" i="2"/>
  <c r="G310" i="2" s="1"/>
  <c r="H310" i="2" s="1"/>
  <c r="J271" i="2"/>
  <c r="G271" i="2" s="1"/>
  <c r="H271" i="2" s="1"/>
  <c r="J261" i="2"/>
  <c r="G261" i="2" s="1"/>
  <c r="H261" i="2" s="1"/>
  <c r="J213" i="2"/>
  <c r="J199" i="2"/>
  <c r="G199" i="2" s="1"/>
  <c r="H199" i="2" s="1"/>
  <c r="J188" i="2"/>
  <c r="G188" i="2" s="1"/>
  <c r="H188" i="2" s="1"/>
  <c r="J143" i="2"/>
  <c r="J71" i="2"/>
  <c r="G71" i="2" s="1"/>
  <c r="H71" i="2" s="1"/>
  <c r="J55" i="2"/>
  <c r="G55" i="2" s="1"/>
  <c r="H55" i="2" s="1"/>
  <c r="AE3" i="2"/>
  <c r="AD3" i="2" s="1"/>
  <c r="AB3" i="2" s="1"/>
  <c r="G491" i="1"/>
  <c r="G480" i="1"/>
  <c r="G459" i="1"/>
  <c r="G448" i="1"/>
  <c r="G427" i="1"/>
  <c r="G416" i="1"/>
  <c r="G395" i="1"/>
  <c r="G384" i="1"/>
  <c r="G363" i="1"/>
  <c r="G352" i="1"/>
  <c r="G331" i="1"/>
  <c r="G320" i="1"/>
  <c r="G299" i="1"/>
  <c r="G288" i="1"/>
  <c r="G267" i="1"/>
  <c r="G256" i="1"/>
  <c r="G235" i="1"/>
  <c r="G224" i="1"/>
  <c r="G203" i="1"/>
  <c r="G46" i="1"/>
  <c r="G38" i="1"/>
  <c r="G29" i="1"/>
  <c r="G21" i="1"/>
  <c r="G14" i="1"/>
  <c r="G5" i="1"/>
  <c r="J263" i="2"/>
  <c r="G263" i="2" s="1"/>
  <c r="H263" i="2" s="1"/>
  <c r="J236" i="2"/>
  <c r="G236" i="2" s="1"/>
  <c r="H236" i="2" s="1"/>
  <c r="J229" i="2"/>
  <c r="G229" i="2" s="1"/>
  <c r="H229" i="2" s="1"/>
  <c r="J59" i="2"/>
  <c r="G59" i="2" s="1"/>
  <c r="H59" i="2" s="1"/>
  <c r="G128" i="1"/>
  <c r="G44" i="1"/>
  <c r="J185" i="2"/>
  <c r="G185" i="2" s="1"/>
  <c r="H185" i="2" s="1"/>
  <c r="J60" i="2"/>
  <c r="G60" i="2" s="1"/>
  <c r="H60" i="2" s="1"/>
  <c r="J37" i="2"/>
  <c r="G37" i="2" s="1"/>
  <c r="H37" i="2" s="1"/>
  <c r="J29" i="2"/>
  <c r="G29" i="2" s="1"/>
  <c r="H29" i="2" s="1"/>
  <c r="J235" i="2"/>
  <c r="J208" i="2"/>
  <c r="G208" i="2" s="1"/>
  <c r="H208" i="2" s="1"/>
  <c r="J169" i="2"/>
  <c r="G169" i="2" s="1"/>
  <c r="H169" i="2" s="1"/>
  <c r="J144" i="2"/>
  <c r="G144" i="2" s="1"/>
  <c r="H144" i="2" s="1"/>
  <c r="J72" i="2"/>
  <c r="J43" i="2"/>
  <c r="AA10" i="2"/>
  <c r="Y10" i="2"/>
  <c r="AA15" i="2"/>
  <c r="Y15" i="2"/>
  <c r="Y8" i="2"/>
  <c r="AA8" i="2"/>
  <c r="G148" i="1"/>
  <c r="G45" i="1"/>
  <c r="G41" i="1"/>
  <c r="G37" i="1"/>
  <c r="G33" i="1"/>
  <c r="J366" i="2"/>
  <c r="G366" i="2" s="1"/>
  <c r="H366" i="2" s="1"/>
  <c r="G112" i="1"/>
  <c r="G36" i="1"/>
  <c r="G19" i="1"/>
  <c r="G3" i="1"/>
  <c r="J187" i="2"/>
  <c r="G130" i="1"/>
  <c r="G124" i="1"/>
  <c r="G119" i="1"/>
  <c r="G82" i="1"/>
  <c r="G76" i="1"/>
  <c r="G71" i="1"/>
  <c r="G39" i="1"/>
  <c r="G6" i="1"/>
  <c r="J6" i="2"/>
  <c r="G6" i="2" s="1"/>
  <c r="H6" i="2" s="1"/>
  <c r="J222" i="2"/>
  <c r="G222" i="2" s="1"/>
  <c r="H222" i="2" s="1"/>
  <c r="J314" i="2"/>
  <c r="J53" i="2"/>
  <c r="G53" i="2" s="1"/>
  <c r="H53" i="2" s="1"/>
  <c r="J242" i="2"/>
  <c r="G242" i="2" s="1"/>
  <c r="H242" i="2" s="1"/>
  <c r="J147" i="2"/>
  <c r="G147" i="2" s="1"/>
  <c r="H147" i="2" s="1"/>
  <c r="J211" i="2"/>
  <c r="J290" i="2"/>
  <c r="J354" i="2"/>
  <c r="G354" i="2" s="1"/>
  <c r="H354" i="2" s="1"/>
  <c r="J190" i="2"/>
  <c r="G190" i="2" s="1"/>
  <c r="H190" i="2" s="1"/>
  <c r="J69" i="2"/>
  <c r="J215" i="2"/>
  <c r="G215" i="2" s="1"/>
  <c r="H215" i="2" s="1"/>
  <c r="J38" i="2"/>
  <c r="G38" i="2" s="1"/>
  <c r="H38" i="2" s="1"/>
  <c r="J73" i="2"/>
  <c r="J186" i="2"/>
  <c r="G186" i="2" s="1"/>
  <c r="H186" i="2" s="1"/>
  <c r="J250" i="2"/>
  <c r="J198" i="2"/>
  <c r="G198" i="2" s="1"/>
  <c r="H198" i="2" s="1"/>
  <c r="J265" i="2"/>
  <c r="G265" i="2" s="1"/>
  <c r="H265" i="2" s="1"/>
  <c r="J297" i="2"/>
  <c r="G297" i="2" s="1"/>
  <c r="H297" i="2" s="1"/>
  <c r="J329" i="2"/>
  <c r="G329" i="2" s="1"/>
  <c r="H329" i="2" s="1"/>
  <c r="J361" i="2"/>
  <c r="G361" i="2" s="1"/>
  <c r="H361" i="2" s="1"/>
  <c r="J277" i="2"/>
  <c r="G277" i="2" s="1"/>
  <c r="H277" i="2" s="1"/>
  <c r="J309" i="2"/>
  <c r="J341" i="2"/>
  <c r="G341" i="2" s="1"/>
  <c r="H341" i="2" s="1"/>
  <c r="J373" i="2"/>
  <c r="G373" i="2" s="1"/>
  <c r="H373" i="2" s="1"/>
  <c r="J272" i="2"/>
  <c r="G272" i="2" s="1"/>
  <c r="H272" i="2" s="1"/>
  <c r="J288" i="2"/>
  <c r="J304" i="2"/>
  <c r="J320" i="2"/>
  <c r="G320" i="2" s="1"/>
  <c r="H320" i="2" s="1"/>
  <c r="J336" i="2"/>
  <c r="G336" i="2" s="1"/>
  <c r="H336" i="2" s="1"/>
  <c r="J352" i="2"/>
  <c r="J368" i="2"/>
  <c r="J496" i="2"/>
  <c r="J536" i="2"/>
  <c r="G536" i="2" s="1"/>
  <c r="H536" i="2" s="1"/>
  <c r="J499" i="2"/>
  <c r="G499" i="2" s="1"/>
  <c r="H499" i="2" s="1"/>
  <c r="J503" i="2"/>
  <c r="G503" i="2" s="1"/>
  <c r="H503" i="2" s="1"/>
  <c r="J535" i="2"/>
  <c r="G535" i="2" s="1"/>
  <c r="H535" i="2" s="1"/>
  <c r="J508" i="2"/>
  <c r="G508" i="2" s="1"/>
  <c r="H508" i="2" s="1"/>
  <c r="J540" i="2"/>
  <c r="G540" i="2" s="1"/>
  <c r="H540" i="2" s="1"/>
  <c r="J486" i="2"/>
  <c r="G486" i="2" s="1"/>
  <c r="H486" i="2" s="1"/>
  <c r="J502" i="2"/>
  <c r="G502" i="2" s="1"/>
  <c r="H502" i="2" s="1"/>
  <c r="J518" i="2"/>
  <c r="G518" i="2" s="1"/>
  <c r="H518" i="2" s="1"/>
  <c r="J534" i="2"/>
  <c r="G534" i="2" s="1"/>
  <c r="H534" i="2" s="1"/>
  <c r="J584" i="2"/>
  <c r="J596" i="2"/>
  <c r="G596" i="2" s="1"/>
  <c r="H596" i="2" s="1"/>
  <c r="J599" i="2"/>
  <c r="G599" i="2" s="1"/>
  <c r="H599" i="2" s="1"/>
  <c r="J615" i="2"/>
  <c r="J634" i="2"/>
  <c r="G634" i="2" s="1"/>
  <c r="H634" i="2" s="1"/>
  <c r="J642" i="2"/>
  <c r="G642" i="2" s="1"/>
  <c r="H642" i="2" s="1"/>
  <c r="G192" i="1"/>
  <c r="G147" i="1"/>
  <c r="G83" i="1"/>
  <c r="J20" i="2"/>
  <c r="G20" i="2" s="1"/>
  <c r="H20" i="2" s="1"/>
  <c r="G94" i="1"/>
  <c r="AF30" i="2"/>
  <c r="AG30" i="2"/>
  <c r="I505" i="2" l="1"/>
  <c r="E605" i="2"/>
  <c r="F605" i="2" s="1"/>
  <c r="Q605" i="2" s="1"/>
  <c r="E525" i="2"/>
  <c r="F525" i="2" s="1"/>
  <c r="Q525" i="2" s="1"/>
  <c r="E529" i="2"/>
  <c r="F529" i="2" s="1"/>
  <c r="Q529" i="2" s="1"/>
  <c r="I278" i="2"/>
  <c r="E167" i="2"/>
  <c r="F167" i="2" s="1"/>
  <c r="Q167" i="2" s="1"/>
  <c r="E342" i="2"/>
  <c r="F342" i="2" s="1"/>
  <c r="Q342" i="2" s="1"/>
  <c r="E367" i="2"/>
  <c r="F367" i="2" s="1"/>
  <c r="Q367" i="2" s="1"/>
  <c r="I375" i="2"/>
  <c r="I520" i="2"/>
  <c r="I30" i="2"/>
  <c r="E356" i="2"/>
  <c r="F356" i="2" s="1"/>
  <c r="Q356" i="2" s="1"/>
  <c r="E580" i="2"/>
  <c r="F580" i="2" s="1"/>
  <c r="Q580" i="2" s="1"/>
  <c r="H168" i="1"/>
  <c r="I33" i="1"/>
  <c r="K33" i="1" s="1"/>
  <c r="H58" i="1"/>
  <c r="H88" i="1"/>
  <c r="I493" i="1"/>
  <c r="H93" i="1"/>
  <c r="I481" i="2"/>
  <c r="I276" i="2"/>
  <c r="Q36" i="1"/>
  <c r="H424" i="1"/>
  <c r="I36" i="1"/>
  <c r="K36" i="1" s="1"/>
  <c r="H314" i="1"/>
  <c r="E303" i="2"/>
  <c r="F303" i="2" s="1"/>
  <c r="Q303" i="2" s="1"/>
  <c r="E74" i="2"/>
  <c r="F74" i="2" s="1"/>
  <c r="Q74" i="2" s="1"/>
  <c r="H288" i="1"/>
  <c r="H176" i="1"/>
  <c r="H476" i="1"/>
  <c r="H56" i="1"/>
  <c r="I251" i="1"/>
  <c r="K251" i="1" s="1"/>
  <c r="I137" i="1"/>
  <c r="K137" i="1" s="1"/>
  <c r="I465" i="1"/>
  <c r="I198" i="1"/>
  <c r="K198" i="1" s="1"/>
  <c r="I310" i="1"/>
  <c r="H247" i="1"/>
  <c r="I43" i="1"/>
  <c r="K43" i="1" s="1"/>
  <c r="H373" i="1"/>
  <c r="E513" i="2"/>
  <c r="F513" i="2" s="1"/>
  <c r="Q513" i="2" s="1"/>
  <c r="E58" i="2"/>
  <c r="F58" i="2" s="1"/>
  <c r="Q58" i="2" s="1"/>
  <c r="H359" i="1"/>
  <c r="H276" i="1"/>
  <c r="H448" i="1"/>
  <c r="H80" i="1"/>
  <c r="I14" i="1"/>
  <c r="K14" i="1" s="1"/>
  <c r="H29" i="1"/>
  <c r="I86" i="1"/>
  <c r="K86" i="1" s="1"/>
  <c r="H34" i="1"/>
  <c r="H187" i="1"/>
  <c r="H71" i="1"/>
  <c r="H222" i="1"/>
  <c r="H442" i="1"/>
  <c r="I189" i="1"/>
  <c r="K189" i="1" s="1"/>
  <c r="H199" i="1"/>
  <c r="H155" i="1"/>
  <c r="H452" i="1"/>
  <c r="H464" i="1"/>
  <c r="H86" i="1"/>
  <c r="I21" i="1"/>
  <c r="K21" i="1" s="1"/>
  <c r="H72" i="1"/>
  <c r="H231" i="1"/>
  <c r="H172" i="1"/>
  <c r="H46" i="1"/>
  <c r="H171" i="1"/>
  <c r="H18" i="1"/>
  <c r="H443" i="1"/>
  <c r="H32" i="1"/>
  <c r="I484" i="2"/>
  <c r="E372" i="2"/>
  <c r="F372" i="2" s="1"/>
  <c r="Q372" i="2" s="1"/>
  <c r="I489" i="2"/>
  <c r="H200" i="1"/>
  <c r="H396" i="1"/>
  <c r="H22" i="1"/>
  <c r="H375" i="1"/>
  <c r="H271" i="1"/>
  <c r="H489" i="1"/>
  <c r="H473" i="1"/>
  <c r="H457" i="1"/>
  <c r="H441" i="1"/>
  <c r="H425" i="1"/>
  <c r="H409" i="1"/>
  <c r="H393" i="1"/>
  <c r="H377" i="1"/>
  <c r="H361" i="1"/>
  <c r="H345" i="1"/>
  <c r="H329" i="1"/>
  <c r="H313" i="1"/>
  <c r="H297" i="1"/>
  <c r="H281" i="1"/>
  <c r="H265" i="1"/>
  <c r="H249" i="1"/>
  <c r="H233" i="1"/>
  <c r="H217" i="1"/>
  <c r="H201" i="1"/>
  <c r="H185" i="1"/>
  <c r="H169" i="1"/>
  <c r="Z36" i="2"/>
  <c r="AB36" i="2" s="1"/>
  <c r="H482" i="1"/>
  <c r="H450" i="1"/>
  <c r="H418" i="1"/>
  <c r="H386" i="1"/>
  <c r="H354" i="1"/>
  <c r="H322" i="1"/>
  <c r="H290" i="1"/>
  <c r="H258" i="1"/>
  <c r="H226" i="1"/>
  <c r="H194" i="1"/>
  <c r="H162" i="1"/>
  <c r="H105" i="1"/>
  <c r="H45" i="1"/>
  <c r="H33" i="1"/>
  <c r="H20" i="1"/>
  <c r="H8" i="1"/>
  <c r="H326" i="1"/>
  <c r="H310" i="1"/>
  <c r="H238" i="1"/>
  <c r="H97" i="1"/>
  <c r="H499" i="1"/>
  <c r="H459" i="1"/>
  <c r="H403" i="1"/>
  <c r="H291" i="1"/>
  <c r="H243" i="1"/>
  <c r="H211" i="1"/>
  <c r="H133" i="1"/>
  <c r="H69" i="1"/>
  <c r="I455" i="1"/>
  <c r="H320" i="1"/>
  <c r="H484" i="1"/>
  <c r="H59" i="1"/>
  <c r="H416" i="1"/>
  <c r="H30" i="1"/>
  <c r="H223" i="1"/>
  <c r="H35" i="1"/>
  <c r="I354" i="1"/>
  <c r="H497" i="1"/>
  <c r="H481" i="1"/>
  <c r="H465" i="1"/>
  <c r="H449" i="1"/>
  <c r="H433" i="1"/>
  <c r="H417" i="1"/>
  <c r="H401" i="1"/>
  <c r="H385" i="1"/>
  <c r="H369" i="1"/>
  <c r="H353" i="1"/>
  <c r="H337" i="1"/>
  <c r="H321" i="1"/>
  <c r="H305" i="1"/>
  <c r="H289" i="1"/>
  <c r="H273" i="1"/>
  <c r="H257" i="1"/>
  <c r="H241" i="1"/>
  <c r="H225" i="1"/>
  <c r="H209" i="1"/>
  <c r="H193" i="1"/>
  <c r="H177" i="1"/>
  <c r="H161" i="1"/>
  <c r="H498" i="1"/>
  <c r="H466" i="1"/>
  <c r="H434" i="1"/>
  <c r="H402" i="1"/>
  <c r="H370" i="1"/>
  <c r="H338" i="1"/>
  <c r="H306" i="1"/>
  <c r="H274" i="1"/>
  <c r="H242" i="1"/>
  <c r="H210" i="1"/>
  <c r="H178" i="1"/>
  <c r="H137" i="1"/>
  <c r="H73" i="1"/>
  <c r="H37" i="1"/>
  <c r="H28" i="1"/>
  <c r="H13" i="1"/>
  <c r="Z39" i="2"/>
  <c r="AB39" i="2" s="1"/>
  <c r="H462" i="1"/>
  <c r="H334" i="1"/>
  <c r="H318" i="1"/>
  <c r="H294" i="1"/>
  <c r="H475" i="1"/>
  <c r="H435" i="1"/>
  <c r="H315" i="1"/>
  <c r="H259" i="1"/>
  <c r="H227" i="1"/>
  <c r="Z35" i="2"/>
  <c r="AB35" i="2" s="1"/>
  <c r="H101" i="1"/>
  <c r="H470" i="1"/>
  <c r="H439" i="1"/>
  <c r="I490" i="1"/>
  <c r="H351" i="1"/>
  <c r="H423" i="1"/>
  <c r="H493" i="1"/>
  <c r="H461" i="1"/>
  <c r="H429" i="1"/>
  <c r="H397" i="1"/>
  <c r="H365" i="1"/>
  <c r="H333" i="1"/>
  <c r="H301" i="1"/>
  <c r="H269" i="1"/>
  <c r="H237" i="1"/>
  <c r="H205" i="1"/>
  <c r="H173" i="1"/>
  <c r="H490" i="1"/>
  <c r="H426" i="1"/>
  <c r="H362" i="1"/>
  <c r="H298" i="1"/>
  <c r="H234" i="1"/>
  <c r="H170" i="1"/>
  <c r="H57" i="1"/>
  <c r="H24" i="1"/>
  <c r="H494" i="1"/>
  <c r="H478" i="1"/>
  <c r="H254" i="1"/>
  <c r="H65" i="1"/>
  <c r="H427" i="1"/>
  <c r="H251" i="1"/>
  <c r="H149" i="1"/>
  <c r="H446" i="1"/>
  <c r="H430" i="1"/>
  <c r="H382" i="1"/>
  <c r="H278" i="1"/>
  <c r="H166" i="1"/>
  <c r="H113" i="1"/>
  <c r="H483" i="1"/>
  <c r="H387" i="1"/>
  <c r="H355" i="1"/>
  <c r="H323" i="1"/>
  <c r="H203" i="1"/>
  <c r="H125" i="1"/>
  <c r="H61" i="1"/>
  <c r="H146" i="1"/>
  <c r="H98" i="1"/>
  <c r="H9" i="1"/>
  <c r="H38" i="1"/>
  <c r="H14" i="1"/>
  <c r="H87" i="1"/>
  <c r="H42" i="1"/>
  <c r="H343" i="1"/>
  <c r="H255" i="1"/>
  <c r="H62" i="1"/>
  <c r="H296" i="1"/>
  <c r="H300" i="1"/>
  <c r="H111" i="1"/>
  <c r="H27" i="1"/>
  <c r="H280" i="1"/>
  <c r="I73" i="1"/>
  <c r="K73" i="1" s="1"/>
  <c r="H104" i="1"/>
  <c r="H304" i="1"/>
  <c r="H340" i="1"/>
  <c r="H252" i="1"/>
  <c r="H122" i="1"/>
  <c r="H134" i="1"/>
  <c r="H48" i="1"/>
  <c r="H312" i="1"/>
  <c r="I413" i="1"/>
  <c r="H167" i="1"/>
  <c r="H39" i="1"/>
  <c r="H279" i="1"/>
  <c r="H108" i="1"/>
  <c r="H420" i="1"/>
  <c r="H287" i="1"/>
  <c r="H26" i="1"/>
  <c r="H311" i="1"/>
  <c r="H485" i="1"/>
  <c r="H453" i="1"/>
  <c r="H421" i="1"/>
  <c r="H389" i="1"/>
  <c r="H357" i="1"/>
  <c r="H325" i="1"/>
  <c r="H293" i="1"/>
  <c r="H261" i="1"/>
  <c r="H229" i="1"/>
  <c r="H197" i="1"/>
  <c r="H165" i="1"/>
  <c r="H474" i="1"/>
  <c r="H410" i="1"/>
  <c r="H346" i="1"/>
  <c r="H282" i="1"/>
  <c r="H218" i="1"/>
  <c r="H153" i="1"/>
  <c r="H41" i="1"/>
  <c r="H17" i="1"/>
  <c r="H414" i="1"/>
  <c r="H398" i="1"/>
  <c r="H358" i="1"/>
  <c r="H206" i="1"/>
  <c r="H190" i="1"/>
  <c r="H491" i="1"/>
  <c r="H395" i="1"/>
  <c r="H235" i="1"/>
  <c r="H117" i="1"/>
  <c r="H246" i="1"/>
  <c r="H230" i="1"/>
  <c r="H182" i="1"/>
  <c r="H145" i="1"/>
  <c r="H451" i="1"/>
  <c r="H379" i="1"/>
  <c r="H347" i="1"/>
  <c r="H307" i="1"/>
  <c r="H195" i="1"/>
  <c r="H10" i="1"/>
  <c r="H477" i="1"/>
  <c r="H413" i="1"/>
  <c r="H349" i="1"/>
  <c r="H285" i="1"/>
  <c r="H221" i="1"/>
  <c r="H157" i="1"/>
  <c r="H394" i="1"/>
  <c r="H266" i="1"/>
  <c r="H121" i="1"/>
  <c r="H12" i="1"/>
  <c r="H350" i="1"/>
  <c r="H81" i="1"/>
  <c r="H299" i="1"/>
  <c r="H85" i="1"/>
  <c r="H454" i="1"/>
  <c r="H262" i="1"/>
  <c r="H419" i="1"/>
  <c r="H339" i="1"/>
  <c r="H163" i="1"/>
  <c r="H77" i="1"/>
  <c r="H119" i="1"/>
  <c r="H66" i="1"/>
  <c r="H21" i="1"/>
  <c r="H179" i="1"/>
  <c r="H55" i="1"/>
  <c r="H192" i="1"/>
  <c r="H70" i="1"/>
  <c r="H308" i="1"/>
  <c r="H106" i="1"/>
  <c r="H110" i="1"/>
  <c r="H272" i="1"/>
  <c r="H500" i="1"/>
  <c r="H268" i="1"/>
  <c r="H138" i="1"/>
  <c r="H123" i="1"/>
  <c r="H392" i="1"/>
  <c r="I477" i="1"/>
  <c r="H487" i="1"/>
  <c r="I285" i="1"/>
  <c r="K285" i="1" s="1"/>
  <c r="H140" i="1"/>
  <c r="H381" i="1"/>
  <c r="H253" i="1"/>
  <c r="H458" i="1"/>
  <c r="H202" i="1"/>
  <c r="H406" i="1"/>
  <c r="H219" i="1"/>
  <c r="H174" i="1"/>
  <c r="H371" i="1"/>
  <c r="H109" i="1"/>
  <c r="H160" i="1"/>
  <c r="H469" i="1"/>
  <c r="H405" i="1"/>
  <c r="H341" i="1"/>
  <c r="H277" i="1"/>
  <c r="H213" i="1"/>
  <c r="Z34" i="2"/>
  <c r="AB34" i="2" s="1"/>
  <c r="H378" i="1"/>
  <c r="H250" i="1"/>
  <c r="H89" i="1"/>
  <c r="H4" i="1"/>
  <c r="H390" i="1"/>
  <c r="H366" i="1"/>
  <c r="H158" i="1"/>
  <c r="H129" i="1"/>
  <c r="H267" i="1"/>
  <c r="H53" i="1"/>
  <c r="H374" i="1"/>
  <c r="H302" i="1"/>
  <c r="H286" i="1"/>
  <c r="H270" i="1"/>
  <c r="H411" i="1"/>
  <c r="H331" i="1"/>
  <c r="H141" i="1"/>
  <c r="P36" i="1"/>
  <c r="H114" i="1"/>
  <c r="H5" i="1"/>
  <c r="H135" i="1"/>
  <c r="H50" i="1"/>
  <c r="H76" i="1"/>
  <c r="H43" i="1"/>
  <c r="H120" i="1"/>
  <c r="H64" i="1"/>
  <c r="H496" i="1"/>
  <c r="H292" i="1"/>
  <c r="H95" i="1"/>
  <c r="H408" i="1"/>
  <c r="H215" i="1"/>
  <c r="I157" i="1"/>
  <c r="K157" i="1" s="1"/>
  <c r="H78" i="1"/>
  <c r="H256" i="1"/>
  <c r="H460" i="1"/>
  <c r="H260" i="1"/>
  <c r="H100" i="1"/>
  <c r="H328" i="1"/>
  <c r="I349" i="1"/>
  <c r="H455" i="1"/>
  <c r="I221" i="1"/>
  <c r="K221" i="1" s="1"/>
  <c r="H2" i="1"/>
  <c r="H445" i="1"/>
  <c r="H317" i="1"/>
  <c r="H189" i="1"/>
  <c r="H330" i="1"/>
  <c r="H198" i="1"/>
  <c r="H467" i="1"/>
  <c r="H422" i="1"/>
  <c r="H342" i="1"/>
  <c r="H214" i="1"/>
  <c r="H49" i="1"/>
  <c r="H283" i="1"/>
  <c r="I94" i="1"/>
  <c r="K94" i="1" s="1"/>
  <c r="H183" i="1"/>
  <c r="I39" i="1"/>
  <c r="K39" i="1" s="1"/>
  <c r="H263" i="1"/>
  <c r="H54" i="1"/>
  <c r="H143" i="1"/>
  <c r="H136" i="1"/>
  <c r="I299" i="1"/>
  <c r="K299" i="1" s="1"/>
  <c r="I491" i="1"/>
  <c r="I382" i="1"/>
  <c r="H92" i="1"/>
  <c r="H180" i="1"/>
  <c r="I27" i="1"/>
  <c r="K27" i="1" s="1"/>
  <c r="H82" i="1"/>
  <c r="H25" i="1"/>
  <c r="H103" i="1"/>
  <c r="H275" i="1"/>
  <c r="H438" i="1"/>
  <c r="H181" i="1"/>
  <c r="H437" i="1"/>
  <c r="H191" i="1"/>
  <c r="H248" i="1"/>
  <c r="H142" i="1"/>
  <c r="I384" i="1"/>
  <c r="H19" i="1"/>
  <c r="H316" i="1"/>
  <c r="I406" i="1"/>
  <c r="H130" i="1"/>
  <c r="I22" i="1"/>
  <c r="K22" i="1" s="1"/>
  <c r="I75" i="1"/>
  <c r="K75" i="1" s="1"/>
  <c r="H151" i="1"/>
  <c r="H363" i="1"/>
  <c r="I79" i="1"/>
  <c r="K79" i="1" s="1"/>
  <c r="I127" i="1"/>
  <c r="K127" i="1" s="1"/>
  <c r="Z38" i="2"/>
  <c r="AB38" i="2" s="1"/>
  <c r="I460" i="1"/>
  <c r="H486" i="1"/>
  <c r="H186" i="1"/>
  <c r="H245" i="1"/>
  <c r="Z37" i="2"/>
  <c r="AB37" i="2" s="1"/>
  <c r="H6" i="1"/>
  <c r="I191" i="1"/>
  <c r="K191" i="1" s="1"/>
  <c r="I471" i="1"/>
  <c r="I71" i="1"/>
  <c r="K71" i="1" s="1"/>
  <c r="I37" i="1"/>
  <c r="K37" i="1" s="1"/>
  <c r="I217" i="1"/>
  <c r="K217" i="1" s="1"/>
  <c r="I345" i="1"/>
  <c r="I286" i="1"/>
  <c r="K286" i="1" s="1"/>
  <c r="I478" i="1"/>
  <c r="I4" i="1"/>
  <c r="K4" i="1" s="1"/>
  <c r="I18" i="1"/>
  <c r="K18" i="1" s="1"/>
  <c r="I283" i="1"/>
  <c r="K283" i="1" s="1"/>
  <c r="I368" i="1"/>
  <c r="I497" i="1"/>
  <c r="I54" i="1"/>
  <c r="K54" i="1" s="1"/>
  <c r="I118" i="1"/>
  <c r="K118" i="1" s="1"/>
  <c r="I47" i="1"/>
  <c r="K47" i="1" s="1"/>
  <c r="I180" i="1"/>
  <c r="K180" i="1" s="1"/>
  <c r="I327" i="1"/>
  <c r="I351" i="1"/>
  <c r="I479" i="1"/>
  <c r="I172" i="1"/>
  <c r="K172" i="1" s="1"/>
  <c r="E516" i="2"/>
  <c r="F516" i="2" s="1"/>
  <c r="Q516" i="2" s="1"/>
  <c r="I516" i="2"/>
  <c r="I597" i="2"/>
  <c r="E597" i="2"/>
  <c r="F597" i="2" s="1"/>
  <c r="Q597" i="2" s="1"/>
  <c r="I445" i="1"/>
  <c r="I88" i="1"/>
  <c r="K88" i="1" s="1"/>
  <c r="I591" i="2"/>
  <c r="E591" i="2"/>
  <c r="F591" i="2" s="1"/>
  <c r="Q591" i="2" s="1"/>
  <c r="E497" i="2"/>
  <c r="F497" i="2" s="1"/>
  <c r="Q497" i="2" s="1"/>
  <c r="I497" i="2"/>
  <c r="I10" i="2"/>
  <c r="E10" i="2"/>
  <c r="F10" i="2" s="1"/>
  <c r="Q10" i="2" s="1"/>
  <c r="I223" i="1"/>
  <c r="K223" i="1" s="1"/>
  <c r="I247" i="1"/>
  <c r="K247" i="1" s="1"/>
  <c r="I130" i="1"/>
  <c r="K130" i="1" s="1"/>
  <c r="I224" i="1"/>
  <c r="K224" i="1" s="1"/>
  <c r="I288" i="1"/>
  <c r="K288" i="1" s="1"/>
  <c r="I302" i="1"/>
  <c r="K302" i="1" s="1"/>
  <c r="I366" i="1"/>
  <c r="I304" i="1"/>
  <c r="K304" i="1" s="1"/>
  <c r="I432" i="1"/>
  <c r="I26" i="1"/>
  <c r="K26" i="1" s="1"/>
  <c r="I59" i="1"/>
  <c r="K59" i="1" s="1"/>
  <c r="I259" i="1"/>
  <c r="K259" i="1" s="1"/>
  <c r="I121" i="1"/>
  <c r="K121" i="1" s="1"/>
  <c r="I215" i="1"/>
  <c r="K215" i="1" s="1"/>
  <c r="I276" i="1"/>
  <c r="K276" i="1" s="1"/>
  <c r="I292" i="1"/>
  <c r="K292" i="1" s="1"/>
  <c r="I303" i="1"/>
  <c r="K303" i="1" s="1"/>
  <c r="I335" i="1"/>
  <c r="I495" i="1"/>
  <c r="I308" i="1"/>
  <c r="K308" i="1" s="1"/>
  <c r="I343" i="1"/>
  <c r="I447" i="1"/>
  <c r="I242" i="1"/>
  <c r="K242" i="1" s="1"/>
  <c r="I370" i="1"/>
  <c r="I498" i="1"/>
  <c r="I317" i="1"/>
  <c r="I365" i="1"/>
  <c r="I82" i="1"/>
  <c r="K82" i="1" s="1"/>
  <c r="I41" i="1"/>
  <c r="K41" i="1" s="1"/>
  <c r="I44" i="1"/>
  <c r="K44" i="1" s="1"/>
  <c r="I395" i="1"/>
  <c r="I459" i="1"/>
  <c r="I398" i="1"/>
  <c r="I9" i="1"/>
  <c r="K9" i="1" s="1"/>
  <c r="I219" i="1"/>
  <c r="K219" i="1" s="1"/>
  <c r="I315" i="1"/>
  <c r="I443" i="1"/>
  <c r="I374" i="1"/>
  <c r="I207" i="1"/>
  <c r="K207" i="1" s="1"/>
  <c r="I220" i="1"/>
  <c r="K220" i="1" s="1"/>
  <c r="I236" i="1"/>
  <c r="K236" i="1" s="1"/>
  <c r="I295" i="1"/>
  <c r="K295" i="1" s="1"/>
  <c r="I367" i="1"/>
  <c r="I142" i="1"/>
  <c r="K142" i="1" s="1"/>
  <c r="I184" i="1"/>
  <c r="K184" i="1" s="1"/>
  <c r="I521" i="2"/>
  <c r="I372" i="1"/>
  <c r="I196" i="1"/>
  <c r="K196" i="1" s="1"/>
  <c r="I228" i="1"/>
  <c r="K228" i="1" s="1"/>
  <c r="I356" i="1"/>
  <c r="I439" i="1"/>
  <c r="I484" i="1"/>
  <c r="I25" i="1"/>
  <c r="K25" i="1" s="1"/>
  <c r="I120" i="1"/>
  <c r="K120" i="1" s="1"/>
  <c r="I381" i="1"/>
  <c r="I298" i="1"/>
  <c r="K298" i="1" s="1"/>
  <c r="I32" i="1"/>
  <c r="K32" i="1" s="1"/>
  <c r="I429" i="1"/>
  <c r="I463" i="1"/>
  <c r="I199" i="1"/>
  <c r="K199" i="1" s="1"/>
  <c r="I364" i="1"/>
  <c r="I423" i="1"/>
  <c r="I131" i="1"/>
  <c r="K131" i="1" s="1"/>
  <c r="I72" i="1"/>
  <c r="K72" i="1" s="1"/>
  <c r="I261" i="1"/>
  <c r="K261" i="1" s="1"/>
  <c r="I194" i="1"/>
  <c r="K194" i="1" s="1"/>
  <c r="I322" i="1"/>
  <c r="I450" i="1"/>
  <c r="I452" i="1"/>
  <c r="H3" i="1"/>
  <c r="E324" i="2"/>
  <c r="F324" i="2" s="1"/>
  <c r="Q324" i="2" s="1"/>
  <c r="I119" i="1"/>
  <c r="K119" i="1" s="1"/>
  <c r="E308" i="2"/>
  <c r="F308" i="2" s="1"/>
  <c r="Q308" i="2" s="1"/>
  <c r="H156" i="1"/>
  <c r="H184" i="1"/>
  <c r="I234" i="1"/>
  <c r="K234" i="1" s="1"/>
  <c r="I293" i="1"/>
  <c r="K293" i="1" s="1"/>
  <c r="H188" i="1"/>
  <c r="I272" i="1"/>
  <c r="K272" i="1" s="1"/>
  <c r="I411" i="1"/>
  <c r="I57" i="1"/>
  <c r="K57" i="1" s="1"/>
  <c r="I390" i="1"/>
  <c r="E550" i="2"/>
  <c r="F550" i="2" s="1"/>
  <c r="Q550" i="2" s="1"/>
  <c r="I175" i="1"/>
  <c r="K175" i="1" s="1"/>
  <c r="H352" i="1"/>
  <c r="H68" i="1"/>
  <c r="H332" i="1"/>
  <c r="H232" i="1"/>
  <c r="H102" i="1"/>
  <c r="H51" i="1"/>
  <c r="I163" i="1"/>
  <c r="K163" i="1" s="1"/>
  <c r="I355" i="1"/>
  <c r="I419" i="1"/>
  <c r="I170" i="1"/>
  <c r="K170" i="1" s="1"/>
  <c r="I426" i="1"/>
  <c r="H23" i="1"/>
  <c r="H94" i="1"/>
  <c r="I379" i="1"/>
  <c r="I496" i="1"/>
  <c r="I141" i="1"/>
  <c r="K141" i="1" s="1"/>
  <c r="I403" i="1"/>
  <c r="H75" i="1"/>
  <c r="H367" i="1"/>
  <c r="I542" i="2"/>
  <c r="E587" i="2"/>
  <c r="F587" i="2" s="1"/>
  <c r="Q587" i="2" s="1"/>
  <c r="H447" i="1"/>
  <c r="I31" i="1"/>
  <c r="K31" i="1" s="1"/>
  <c r="H11" i="1"/>
  <c r="H284" i="1"/>
  <c r="H436" i="1"/>
  <c r="I362" i="1"/>
  <c r="I274" i="1"/>
  <c r="K274" i="1" s="1"/>
  <c r="I402" i="1"/>
  <c r="I160" i="1"/>
  <c r="K160" i="1" s="1"/>
  <c r="H407" i="1"/>
  <c r="I92" i="1"/>
  <c r="K92" i="1" s="1"/>
  <c r="I456" i="1"/>
  <c r="H91" i="1"/>
  <c r="E292" i="2"/>
  <c r="F292" i="2" s="1"/>
  <c r="Q292" i="2" s="1"/>
  <c r="I67" i="1"/>
  <c r="K67" i="1" s="1"/>
  <c r="I135" i="1"/>
  <c r="K135" i="1" s="1"/>
  <c r="E340" i="2"/>
  <c r="F340" i="2" s="1"/>
  <c r="Q340" i="2" s="1"/>
  <c r="I537" i="2"/>
  <c r="I171" i="1"/>
  <c r="K171" i="1" s="1"/>
  <c r="H47" i="1"/>
  <c r="H319" i="1"/>
  <c r="H479" i="1"/>
  <c r="H150" i="1"/>
  <c r="I56" i="1"/>
  <c r="K56" i="1" s="1"/>
  <c r="H116" i="1"/>
  <c r="H324" i="1"/>
  <c r="H404" i="1"/>
  <c r="H376" i="1"/>
  <c r="H96" i="1"/>
  <c r="I104" i="1"/>
  <c r="K104" i="1" s="1"/>
  <c r="I248" i="1"/>
  <c r="K248" i="1" s="1"/>
  <c r="I312" i="1"/>
  <c r="I181" i="1"/>
  <c r="K181" i="1" s="1"/>
  <c r="I266" i="1"/>
  <c r="K266" i="1" s="1"/>
  <c r="I394" i="1"/>
  <c r="I162" i="1"/>
  <c r="K162" i="1" s="1"/>
  <c r="I226" i="1"/>
  <c r="K226" i="1" s="1"/>
  <c r="I290" i="1"/>
  <c r="K290" i="1" s="1"/>
  <c r="I418" i="1"/>
  <c r="I482" i="1"/>
  <c r="I333" i="1"/>
  <c r="H16" i="1"/>
  <c r="H372" i="1"/>
  <c r="I347" i="1"/>
  <c r="I89" i="1"/>
  <c r="K89" i="1" s="1"/>
  <c r="I209" i="1"/>
  <c r="K209" i="1" s="1"/>
  <c r="I422" i="1"/>
  <c r="I78" i="1"/>
  <c r="K78" i="1" s="1"/>
  <c r="I273" i="1"/>
  <c r="K273" i="1" s="1"/>
  <c r="I212" i="1"/>
  <c r="K212" i="1" s="1"/>
  <c r="I190" i="1"/>
  <c r="K190" i="1" s="1"/>
  <c r="I93" i="1"/>
  <c r="K93" i="1" s="1"/>
  <c r="I296" i="1"/>
  <c r="K296" i="1" s="1"/>
  <c r="H399" i="1"/>
  <c r="I140" i="1"/>
  <c r="K140" i="1" s="1"/>
  <c r="I211" i="1"/>
  <c r="K211" i="1" s="1"/>
  <c r="E556" i="2"/>
  <c r="F556" i="2" s="1"/>
  <c r="Q556" i="2" s="1"/>
  <c r="H327" i="1"/>
  <c r="H383" i="1"/>
  <c r="H384" i="1"/>
  <c r="H7" i="1"/>
  <c r="H84" i="1"/>
  <c r="H132" i="1"/>
  <c r="H388" i="1"/>
  <c r="H428" i="1"/>
  <c r="H216" i="1"/>
  <c r="I23" i="1"/>
  <c r="K23" i="1" s="1"/>
  <c r="I62" i="1"/>
  <c r="K62" i="1" s="1"/>
  <c r="H147" i="1"/>
  <c r="I408" i="1"/>
  <c r="I472" i="1"/>
  <c r="I202" i="1"/>
  <c r="K202" i="1" s="1"/>
  <c r="I330" i="1"/>
  <c r="I458" i="1"/>
  <c r="I258" i="1"/>
  <c r="K258" i="1" s="1"/>
  <c r="I386" i="1"/>
  <c r="H303" i="1"/>
  <c r="I110" i="1"/>
  <c r="K110" i="1" s="1"/>
  <c r="H440" i="1"/>
  <c r="H164" i="1"/>
  <c r="H264" i="1"/>
  <c r="I240" i="1"/>
  <c r="K240" i="1" s="1"/>
  <c r="I153" i="1"/>
  <c r="K153" i="1" s="1"/>
  <c r="I486" i="1"/>
  <c r="H60" i="1"/>
  <c r="H44" i="1"/>
  <c r="I77" i="1"/>
  <c r="K77" i="1" s="1"/>
  <c r="I307" i="1"/>
  <c r="K307" i="1" s="1"/>
  <c r="I328" i="1"/>
  <c r="I230" i="1"/>
  <c r="K230" i="1" s="1"/>
  <c r="I435" i="1"/>
  <c r="H295" i="1"/>
  <c r="I260" i="1"/>
  <c r="K260" i="1" s="1"/>
  <c r="I144" i="1"/>
  <c r="K144" i="1" s="1"/>
  <c r="H495" i="1"/>
  <c r="I319" i="1"/>
  <c r="AB2" i="2"/>
  <c r="AC2" i="2" s="1"/>
  <c r="F682" i="2"/>
  <c r="Q682" i="2" s="1"/>
  <c r="L698" i="2"/>
  <c r="M698" i="2" s="1"/>
  <c r="F698" i="2"/>
  <c r="Q698" i="2" s="1"/>
  <c r="L684" i="2"/>
  <c r="M684" i="2" s="1"/>
  <c r="L620" i="2"/>
  <c r="M620" i="2" s="1"/>
  <c r="L674" i="2"/>
  <c r="M674" i="2" s="1"/>
  <c r="F674" i="2"/>
  <c r="Q674" i="2" s="1"/>
  <c r="F690" i="2"/>
  <c r="Q690" i="2" s="1"/>
  <c r="L663" i="2"/>
  <c r="M663" i="2" s="1"/>
  <c r="L648" i="2"/>
  <c r="M648" i="2" s="1"/>
  <c r="L668" i="2"/>
  <c r="M668" i="2" s="1"/>
  <c r="L692" i="2"/>
  <c r="M692" i="2" s="1"/>
  <c r="L657" i="2"/>
  <c r="M657" i="2" s="1"/>
  <c r="L700" i="2"/>
  <c r="M700" i="2" s="1"/>
  <c r="L659" i="2"/>
  <c r="M659" i="2" s="1"/>
  <c r="L661" i="2"/>
  <c r="M661" i="2" s="1"/>
  <c r="AC3" i="2"/>
  <c r="AF3" i="2" s="1"/>
  <c r="AG3" i="2" s="1"/>
  <c r="L683" i="2"/>
  <c r="M683" i="2" s="1"/>
  <c r="L653" i="2"/>
  <c r="M653" i="2" s="1"/>
  <c r="L665" i="2"/>
  <c r="M665" i="2" s="1"/>
  <c r="L658" i="2"/>
  <c r="M658" i="2" s="1"/>
  <c r="L649" i="2"/>
  <c r="M649" i="2" s="1"/>
  <c r="L655" i="2"/>
  <c r="M655" i="2" s="1"/>
  <c r="F655" i="2"/>
  <c r="Q655" i="2" s="1"/>
  <c r="L676" i="2"/>
  <c r="M676" i="2" s="1"/>
  <c r="L680" i="2"/>
  <c r="M680" i="2" s="1"/>
  <c r="I297" i="2"/>
  <c r="E297" i="2"/>
  <c r="I264" i="2"/>
  <c r="E264" i="2"/>
  <c r="I77" i="2"/>
  <c r="E77" i="2"/>
  <c r="I101" i="2"/>
  <c r="E101" i="2"/>
  <c r="I133" i="2"/>
  <c r="E133" i="2"/>
  <c r="I543" i="2"/>
  <c r="E543" i="2"/>
  <c r="I630" i="2"/>
  <c r="E630" i="2"/>
  <c r="I530" i="2"/>
  <c r="E530" i="2"/>
  <c r="I210" i="2"/>
  <c r="E210" i="2"/>
  <c r="I159" i="2"/>
  <c r="E159" i="2"/>
  <c r="E12" i="2"/>
  <c r="I12" i="2"/>
  <c r="I262" i="2"/>
  <c r="E262" i="2"/>
  <c r="E553" i="2"/>
  <c r="I553" i="2"/>
  <c r="I434" i="2"/>
  <c r="E434" i="2"/>
  <c r="E166" i="2"/>
  <c r="I166" i="2"/>
  <c r="I265" i="2"/>
  <c r="E265" i="2"/>
  <c r="I147" i="2"/>
  <c r="E147" i="2"/>
  <c r="I55" i="2"/>
  <c r="E55" i="2"/>
  <c r="I21" i="2"/>
  <c r="E21" i="2"/>
  <c r="I299" i="2"/>
  <c r="E299" i="2"/>
  <c r="I363" i="2"/>
  <c r="E363" i="2"/>
  <c r="I328" i="2"/>
  <c r="E328" i="2"/>
  <c r="E269" i="2"/>
  <c r="I269" i="2"/>
  <c r="E226" i="2"/>
  <c r="I226" i="2"/>
  <c r="E237" i="2"/>
  <c r="I237" i="2"/>
  <c r="E535" i="2"/>
  <c r="I535" i="2"/>
  <c r="E320" i="2"/>
  <c r="I320" i="2"/>
  <c r="I361" i="2"/>
  <c r="E361" i="2"/>
  <c r="E198" i="2"/>
  <c r="I198" i="2"/>
  <c r="E242" i="2"/>
  <c r="I242" i="2"/>
  <c r="E6" i="2"/>
  <c r="I6" i="2"/>
  <c r="E229" i="2"/>
  <c r="I229" i="2"/>
  <c r="E199" i="2"/>
  <c r="I199" i="2"/>
  <c r="I31" i="2"/>
  <c r="E31" i="2"/>
  <c r="I81" i="2"/>
  <c r="E81" i="2"/>
  <c r="I97" i="2"/>
  <c r="E97" i="2"/>
  <c r="I129" i="2"/>
  <c r="E129" i="2"/>
  <c r="E487" i="2"/>
  <c r="I487" i="2"/>
  <c r="I313" i="2"/>
  <c r="E313" i="2"/>
  <c r="E14" i="2"/>
  <c r="I14" i="2"/>
  <c r="E146" i="2"/>
  <c r="I146" i="2"/>
  <c r="I592" i="2"/>
  <c r="E592" i="2"/>
  <c r="I498" i="2"/>
  <c r="E498" i="2"/>
  <c r="E527" i="2"/>
  <c r="I527" i="2"/>
  <c r="E491" i="2"/>
  <c r="I491" i="2"/>
  <c r="E365" i="2"/>
  <c r="I365" i="2"/>
  <c r="I182" i="2"/>
  <c r="E182" i="2"/>
  <c r="I163" i="2"/>
  <c r="E163" i="2"/>
  <c r="E245" i="2"/>
  <c r="I245" i="2"/>
  <c r="I385" i="2"/>
  <c r="E385" i="2"/>
  <c r="I393" i="2"/>
  <c r="E393" i="2"/>
  <c r="I401" i="2"/>
  <c r="E401" i="2"/>
  <c r="I417" i="2"/>
  <c r="E417" i="2"/>
  <c r="I609" i="2"/>
  <c r="E609" i="2"/>
  <c r="I430" i="2"/>
  <c r="E430" i="2"/>
  <c r="I446" i="2"/>
  <c r="E446" i="2"/>
  <c r="E613" i="2"/>
  <c r="I613" i="2"/>
  <c r="E519" i="2"/>
  <c r="I519" i="2"/>
  <c r="E499" i="2"/>
  <c r="I499" i="2"/>
  <c r="E15" i="2"/>
  <c r="I15" i="2"/>
  <c r="I41" i="2"/>
  <c r="E41" i="2"/>
  <c r="I355" i="2"/>
  <c r="E355" i="2"/>
  <c r="I85" i="2"/>
  <c r="E85" i="2"/>
  <c r="I109" i="2"/>
  <c r="E109" i="2"/>
  <c r="I420" i="2"/>
  <c r="E420" i="2"/>
  <c r="I565" i="2"/>
  <c r="E565" i="2"/>
  <c r="E633" i="2"/>
  <c r="I633" i="2"/>
  <c r="E325" i="2"/>
  <c r="I325" i="2"/>
  <c r="AB19" i="2"/>
  <c r="AC19" i="2" s="1"/>
  <c r="E301" i="2"/>
  <c r="I301" i="2"/>
  <c r="E485" i="2"/>
  <c r="I485" i="2"/>
  <c r="E40" i="2"/>
  <c r="I40" i="2"/>
  <c r="I555" i="2"/>
  <c r="E555" i="2"/>
  <c r="I426" i="2"/>
  <c r="E426" i="2"/>
  <c r="I450" i="2"/>
  <c r="E450" i="2"/>
  <c r="I638" i="2"/>
  <c r="E638" i="2"/>
  <c r="E34" i="2"/>
  <c r="I34" i="2"/>
  <c r="E310" i="2"/>
  <c r="I310" i="2"/>
  <c r="I267" i="2"/>
  <c r="E267" i="2"/>
  <c r="I331" i="2"/>
  <c r="E331" i="2"/>
  <c r="E641" i="2"/>
  <c r="I641" i="2"/>
  <c r="E194" i="2"/>
  <c r="I194" i="2"/>
  <c r="AB14" i="2"/>
  <c r="AC14" i="2" s="1"/>
  <c r="I246" i="2"/>
  <c r="E246" i="2"/>
  <c r="I383" i="2"/>
  <c r="E383" i="2"/>
  <c r="I399" i="2"/>
  <c r="E399" i="2"/>
  <c r="I643" i="2"/>
  <c r="E643" i="2"/>
  <c r="I634" i="2"/>
  <c r="E634" i="2"/>
  <c r="I503" i="2"/>
  <c r="E503" i="2"/>
  <c r="E341" i="2"/>
  <c r="I341" i="2"/>
  <c r="I329" i="2"/>
  <c r="E329" i="2"/>
  <c r="E53" i="2"/>
  <c r="I53" i="2"/>
  <c r="E185" i="2"/>
  <c r="I185" i="2"/>
  <c r="I7" i="2"/>
  <c r="E7" i="2"/>
  <c r="E193" i="2"/>
  <c r="I193" i="2"/>
  <c r="I283" i="2"/>
  <c r="E283" i="2"/>
  <c r="I315" i="2"/>
  <c r="E315" i="2"/>
  <c r="I347" i="2"/>
  <c r="E347" i="2"/>
  <c r="I575" i="2"/>
  <c r="E575" i="2"/>
  <c r="I625" i="2"/>
  <c r="E625" i="2"/>
  <c r="I646" i="2"/>
  <c r="E646" i="2"/>
  <c r="E523" i="2"/>
  <c r="I523" i="2"/>
  <c r="E230" i="2"/>
  <c r="I230" i="2"/>
  <c r="I282" i="2"/>
  <c r="E282" i="2"/>
  <c r="I586" i="2"/>
  <c r="E586" i="2"/>
  <c r="E33" i="2"/>
  <c r="I33" i="2"/>
  <c r="I240" i="2"/>
  <c r="E240" i="2"/>
  <c r="I224" i="2"/>
  <c r="E224" i="2"/>
  <c r="I175" i="2"/>
  <c r="E175" i="2"/>
  <c r="E28" i="2"/>
  <c r="I28" i="2"/>
  <c r="E141" i="2"/>
  <c r="I141" i="2"/>
  <c r="I395" i="2"/>
  <c r="E395" i="2"/>
  <c r="I411" i="2"/>
  <c r="E411" i="2"/>
  <c r="I419" i="2"/>
  <c r="E419" i="2"/>
  <c r="I424" i="2"/>
  <c r="E424" i="2"/>
  <c r="I432" i="2"/>
  <c r="E432" i="2"/>
  <c r="I464" i="2"/>
  <c r="E464" i="2"/>
  <c r="E539" i="2"/>
  <c r="I539" i="2"/>
  <c r="I280" i="2"/>
  <c r="E280" i="2"/>
  <c r="I281" i="2"/>
  <c r="E281" i="2"/>
  <c r="E183" i="2"/>
  <c r="I183" i="2"/>
  <c r="AB6" i="2"/>
  <c r="I486" i="2"/>
  <c r="E486" i="2"/>
  <c r="E215" i="2"/>
  <c r="I215" i="2"/>
  <c r="E295" i="2"/>
  <c r="I295" i="2"/>
  <c r="AE10" i="2"/>
  <c r="AD10" i="2" s="1"/>
  <c r="AB10" i="2" s="1"/>
  <c r="I551" i="2"/>
  <c r="E551" i="2"/>
  <c r="I60" i="2"/>
  <c r="E60" i="2"/>
  <c r="E155" i="2"/>
  <c r="I155" i="2"/>
  <c r="I140" i="2"/>
  <c r="E140" i="2"/>
  <c r="E359" i="2"/>
  <c r="I359" i="2"/>
  <c r="I25" i="2"/>
  <c r="E25" i="2"/>
  <c r="E47" i="2"/>
  <c r="I47" i="2"/>
  <c r="I261" i="2"/>
  <c r="E261" i="2"/>
  <c r="G143" i="2"/>
  <c r="H143" i="2" s="1"/>
  <c r="I90" i="2"/>
  <c r="E90" i="2"/>
  <c r="I122" i="2"/>
  <c r="E122" i="2"/>
  <c r="I83" i="2"/>
  <c r="E83" i="2"/>
  <c r="I99" i="2"/>
  <c r="E99" i="2"/>
  <c r="I115" i="2"/>
  <c r="E115" i="2"/>
  <c r="I131" i="2"/>
  <c r="E131" i="2"/>
  <c r="E564" i="2"/>
  <c r="I564" i="2"/>
  <c r="E259" i="2"/>
  <c r="I259" i="2"/>
  <c r="I59" i="2"/>
  <c r="E59" i="2"/>
  <c r="I71" i="2"/>
  <c r="E71" i="2"/>
  <c r="E65" i="2"/>
  <c r="I65" i="2"/>
  <c r="I92" i="2"/>
  <c r="E92" i="2"/>
  <c r="E145" i="2"/>
  <c r="I145" i="2"/>
  <c r="E225" i="2"/>
  <c r="I225" i="2"/>
  <c r="I322" i="2"/>
  <c r="E322" i="2"/>
  <c r="E595" i="2"/>
  <c r="I595" i="2"/>
  <c r="I632" i="2"/>
  <c r="E632" i="2"/>
  <c r="I316" i="2"/>
  <c r="E316" i="2"/>
  <c r="I195" i="2"/>
  <c r="E195" i="2"/>
  <c r="E176" i="2"/>
  <c r="I176" i="2"/>
  <c r="E9" i="2"/>
  <c r="I9" i="2"/>
  <c r="E151" i="2"/>
  <c r="I151" i="2"/>
  <c r="I271" i="2"/>
  <c r="E271" i="2"/>
  <c r="I89" i="2"/>
  <c r="E89" i="2"/>
  <c r="I121" i="2"/>
  <c r="E121" i="2"/>
  <c r="E154" i="2"/>
  <c r="I154" i="2"/>
  <c r="E186" i="2"/>
  <c r="I186" i="2"/>
  <c r="E234" i="2"/>
  <c r="I234" i="2"/>
  <c r="E272" i="2"/>
  <c r="I272" i="2"/>
  <c r="G304" i="2"/>
  <c r="H304" i="2" s="1"/>
  <c r="G368" i="2"/>
  <c r="H368" i="2" s="1"/>
  <c r="E289" i="2"/>
  <c r="I289" i="2"/>
  <c r="E321" i="2"/>
  <c r="I321" i="2"/>
  <c r="I369" i="2"/>
  <c r="E369" i="2"/>
  <c r="I514" i="2"/>
  <c r="E514" i="2"/>
  <c r="E495" i="2"/>
  <c r="I495" i="2"/>
  <c r="E610" i="2"/>
  <c r="I610" i="2"/>
  <c r="I593" i="2"/>
  <c r="E593" i="2"/>
  <c r="I526" i="2"/>
  <c r="E526" i="2"/>
  <c r="G302" i="2"/>
  <c r="H302" i="2" s="1"/>
  <c r="AE21" i="2"/>
  <c r="AD21" i="2" s="1"/>
  <c r="AB21" i="2" s="1"/>
  <c r="I84" i="2"/>
  <c r="E84" i="2"/>
  <c r="E137" i="2"/>
  <c r="I137" i="2"/>
  <c r="E197" i="2"/>
  <c r="I197" i="2"/>
  <c r="G213" i="2"/>
  <c r="H213" i="2" s="1"/>
  <c r="I338" i="2"/>
  <c r="E338" i="2"/>
  <c r="I541" i="2"/>
  <c r="E541" i="2"/>
  <c r="I562" i="2"/>
  <c r="E562" i="2"/>
  <c r="E596" i="2"/>
  <c r="I596" i="2"/>
  <c r="I22" i="2"/>
  <c r="E22" i="2"/>
  <c r="I428" i="2"/>
  <c r="E428" i="2"/>
  <c r="I39" i="2"/>
  <c r="E39" i="2"/>
  <c r="I397" i="2"/>
  <c r="E397" i="2"/>
  <c r="I436" i="2"/>
  <c r="E436" i="2"/>
  <c r="I415" i="2"/>
  <c r="E415" i="2"/>
  <c r="I387" i="2"/>
  <c r="E387" i="2"/>
  <c r="G440" i="2"/>
  <c r="H440" i="2" s="1"/>
  <c r="I392" i="2"/>
  <c r="E392" i="2"/>
  <c r="I416" i="2"/>
  <c r="E416" i="2"/>
  <c r="I422" i="2"/>
  <c r="E422" i="2"/>
  <c r="I454" i="2"/>
  <c r="E454" i="2"/>
  <c r="I445" i="2"/>
  <c r="E445" i="2"/>
  <c r="I462" i="2"/>
  <c r="E462" i="2"/>
  <c r="I470" i="2"/>
  <c r="E470" i="2"/>
  <c r="I478" i="2"/>
  <c r="E478" i="2"/>
  <c r="G622" i="2"/>
  <c r="H622" i="2" s="1"/>
  <c r="I647" i="2"/>
  <c r="E647" i="2"/>
  <c r="I637" i="2"/>
  <c r="E637" i="2"/>
  <c r="I540" i="2"/>
  <c r="E540" i="2"/>
  <c r="I517" i="2"/>
  <c r="E517" i="2"/>
  <c r="E48" i="2"/>
  <c r="I48" i="2"/>
  <c r="AC18" i="2"/>
  <c r="AF18" i="2" s="1"/>
  <c r="AG18" i="2" s="1"/>
  <c r="E26" i="2"/>
  <c r="I26" i="2"/>
  <c r="I220" i="2"/>
  <c r="E220" i="2"/>
  <c r="G232" i="2"/>
  <c r="H232" i="2" s="1"/>
  <c r="G228" i="2"/>
  <c r="H228" i="2" s="1"/>
  <c r="I94" i="2"/>
  <c r="E94" i="2"/>
  <c r="I126" i="2"/>
  <c r="E126" i="2"/>
  <c r="I559" i="2"/>
  <c r="E559" i="2"/>
  <c r="I566" i="2"/>
  <c r="E566" i="2"/>
  <c r="I585" i="2"/>
  <c r="E585" i="2"/>
  <c r="E45" i="2"/>
  <c r="I45" i="2"/>
  <c r="G69" i="2"/>
  <c r="H69" i="2" s="1"/>
  <c r="I255" i="2"/>
  <c r="E255" i="2"/>
  <c r="E249" i="2"/>
  <c r="I249" i="2"/>
  <c r="G290" i="2"/>
  <c r="H290" i="2" s="1"/>
  <c r="I546" i="2"/>
  <c r="E546" i="2"/>
  <c r="E608" i="2"/>
  <c r="I608" i="2"/>
  <c r="I642" i="2"/>
  <c r="E642" i="2"/>
  <c r="AE16" i="2"/>
  <c r="AD16" i="2" s="1"/>
  <c r="I300" i="2"/>
  <c r="E300" i="2"/>
  <c r="E32" i="2"/>
  <c r="I32" i="2"/>
  <c r="E366" i="2"/>
  <c r="I366" i="2"/>
  <c r="AE11" i="2"/>
  <c r="AD11" i="2" s="1"/>
  <c r="AB11" i="2" s="1"/>
  <c r="E42" i="2"/>
  <c r="I42" i="2"/>
  <c r="I227" i="2"/>
  <c r="E227" i="2"/>
  <c r="E148" i="2"/>
  <c r="I148" i="2"/>
  <c r="E212" i="2"/>
  <c r="I212" i="2"/>
  <c r="G125" i="2"/>
  <c r="H125" i="2" s="1"/>
  <c r="G142" i="2"/>
  <c r="H142" i="2" s="1"/>
  <c r="E174" i="2"/>
  <c r="I174" i="2"/>
  <c r="E206" i="2"/>
  <c r="I206" i="2"/>
  <c r="E238" i="2"/>
  <c r="I238" i="2"/>
  <c r="I275" i="2"/>
  <c r="E275" i="2"/>
  <c r="G291" i="2"/>
  <c r="H291" i="2" s="1"/>
  <c r="G323" i="2"/>
  <c r="H323" i="2" s="1"/>
  <c r="I371" i="2"/>
  <c r="E371" i="2"/>
  <c r="I312" i="2"/>
  <c r="E312" i="2"/>
  <c r="E376" i="2"/>
  <c r="I376" i="2"/>
  <c r="E277" i="2"/>
  <c r="I277" i="2"/>
  <c r="G309" i="2"/>
  <c r="H309" i="2" s="1"/>
  <c r="E373" i="2"/>
  <c r="I373" i="2"/>
  <c r="I490" i="2"/>
  <c r="E490" i="2"/>
  <c r="E483" i="2"/>
  <c r="I483" i="2"/>
  <c r="G515" i="2"/>
  <c r="H515" i="2" s="1"/>
  <c r="I590" i="2"/>
  <c r="E590" i="2"/>
  <c r="E599" i="2"/>
  <c r="I599" i="2"/>
  <c r="I494" i="2"/>
  <c r="E494" i="2"/>
  <c r="I128" i="2"/>
  <c r="E128" i="2"/>
  <c r="E149" i="2"/>
  <c r="I149" i="2"/>
  <c r="G173" i="2"/>
  <c r="H173" i="2" s="1"/>
  <c r="I354" i="2"/>
  <c r="E354" i="2"/>
  <c r="I8" i="2"/>
  <c r="E8" i="2"/>
  <c r="I381" i="2"/>
  <c r="E381" i="2"/>
  <c r="E27" i="2"/>
  <c r="I27" i="2"/>
  <c r="I460" i="2"/>
  <c r="E460" i="2"/>
  <c r="I413" i="2"/>
  <c r="E413" i="2"/>
  <c r="I452" i="2"/>
  <c r="E452" i="2"/>
  <c r="I391" i="2"/>
  <c r="E391" i="2"/>
  <c r="I380" i="2"/>
  <c r="E380" i="2"/>
  <c r="I410" i="2"/>
  <c r="E410" i="2"/>
  <c r="I443" i="2"/>
  <c r="E443" i="2"/>
  <c r="G458" i="2"/>
  <c r="H458" i="2" s="1"/>
  <c r="I449" i="2"/>
  <c r="E449" i="2"/>
  <c r="I557" i="2"/>
  <c r="E557" i="2"/>
  <c r="I463" i="2"/>
  <c r="E463" i="2"/>
  <c r="I471" i="2"/>
  <c r="E471" i="2"/>
  <c r="I479" i="2"/>
  <c r="E479" i="2"/>
  <c r="I645" i="2"/>
  <c r="E645" i="2"/>
  <c r="F30" i="2"/>
  <c r="E20" i="2"/>
  <c r="I20" i="2"/>
  <c r="I518" i="2"/>
  <c r="E518" i="2"/>
  <c r="I508" i="2"/>
  <c r="E508" i="2"/>
  <c r="I334" i="2"/>
  <c r="E334" i="2"/>
  <c r="AE8" i="2"/>
  <c r="AD8" i="2" s="1"/>
  <c r="AB8" i="2" s="1"/>
  <c r="E144" i="2"/>
  <c r="I144" i="2"/>
  <c r="I29" i="2"/>
  <c r="E29" i="2"/>
  <c r="I236" i="2"/>
  <c r="E236" i="2"/>
  <c r="I63" i="2"/>
  <c r="E63" i="2"/>
  <c r="I188" i="2"/>
  <c r="E188" i="2"/>
  <c r="I247" i="2"/>
  <c r="E247" i="2"/>
  <c r="G216" i="2"/>
  <c r="H216" i="2" s="1"/>
  <c r="I243" i="2"/>
  <c r="E243" i="2"/>
  <c r="I46" i="2"/>
  <c r="E46" i="2"/>
  <c r="I239" i="2"/>
  <c r="E239" i="2"/>
  <c r="I82" i="2"/>
  <c r="E82" i="2"/>
  <c r="I98" i="2"/>
  <c r="E98" i="2"/>
  <c r="I114" i="2"/>
  <c r="E114" i="2"/>
  <c r="I130" i="2"/>
  <c r="E130" i="2"/>
  <c r="G79" i="2"/>
  <c r="H79" i="2" s="1"/>
  <c r="I87" i="2"/>
  <c r="E87" i="2"/>
  <c r="G95" i="2"/>
  <c r="H95" i="2" s="1"/>
  <c r="I103" i="2"/>
  <c r="E103" i="2"/>
  <c r="G111" i="2"/>
  <c r="H111" i="2" s="1"/>
  <c r="I119" i="2"/>
  <c r="E119" i="2"/>
  <c r="G127" i="2"/>
  <c r="H127" i="2" s="1"/>
  <c r="G496" i="2"/>
  <c r="H496" i="2" s="1"/>
  <c r="E533" i="2"/>
  <c r="I533" i="2"/>
  <c r="E576" i="2"/>
  <c r="I576" i="2"/>
  <c r="I567" i="2"/>
  <c r="E567" i="2"/>
  <c r="G616" i="2"/>
  <c r="H616" i="2" s="1"/>
  <c r="I492" i="2"/>
  <c r="E492" i="2"/>
  <c r="E327" i="2"/>
  <c r="I327" i="2"/>
  <c r="G351" i="2"/>
  <c r="H351" i="2" s="1"/>
  <c r="I49" i="2"/>
  <c r="E49" i="2"/>
  <c r="G73" i="2"/>
  <c r="H73" i="2" s="1"/>
  <c r="G211" i="2"/>
  <c r="H211" i="2" s="1"/>
  <c r="I116" i="2"/>
  <c r="E116" i="2"/>
  <c r="E165" i="2"/>
  <c r="I165" i="2"/>
  <c r="E217" i="2"/>
  <c r="I217" i="2"/>
  <c r="E253" i="2"/>
  <c r="I253" i="2"/>
  <c r="I298" i="2"/>
  <c r="E298" i="2"/>
  <c r="I346" i="2"/>
  <c r="E346" i="2"/>
  <c r="E509" i="2"/>
  <c r="I509" i="2"/>
  <c r="I570" i="2"/>
  <c r="E570" i="2"/>
  <c r="I614" i="2"/>
  <c r="E614" i="2"/>
  <c r="G612" i="2"/>
  <c r="H612" i="2" s="1"/>
  <c r="I628" i="2"/>
  <c r="E628" i="2"/>
  <c r="I636" i="2"/>
  <c r="E636" i="2"/>
  <c r="I644" i="2"/>
  <c r="E644" i="2"/>
  <c r="AC13" i="2"/>
  <c r="AF13" i="2" s="1"/>
  <c r="AG13" i="2" s="1"/>
  <c r="I532" i="2"/>
  <c r="E532" i="2"/>
  <c r="I348" i="2"/>
  <c r="E348" i="2"/>
  <c r="I284" i="2"/>
  <c r="E284" i="2"/>
  <c r="AA34" i="2"/>
  <c r="AC34" i="2" s="1"/>
  <c r="I24" i="1"/>
  <c r="K24" i="1" s="1"/>
  <c r="I20" i="1"/>
  <c r="K20" i="1" s="1"/>
  <c r="I8" i="1"/>
  <c r="K8" i="1" s="1"/>
  <c r="I28" i="1"/>
  <c r="K28" i="1" s="1"/>
  <c r="I269" i="1"/>
  <c r="K269" i="1" s="1"/>
  <c r="I373" i="1"/>
  <c r="I421" i="1"/>
  <c r="I237" i="1"/>
  <c r="K237" i="1" s="1"/>
  <c r="I309" i="1"/>
  <c r="K309" i="1" s="1"/>
  <c r="AA36" i="2"/>
  <c r="AC36" i="2" s="1"/>
  <c r="AA35" i="2"/>
  <c r="AC35" i="2" s="1"/>
  <c r="I49" i="1"/>
  <c r="K49" i="1" s="1"/>
  <c r="I65" i="1"/>
  <c r="K65" i="1" s="1"/>
  <c r="I81" i="1"/>
  <c r="K81" i="1" s="1"/>
  <c r="I113" i="1"/>
  <c r="K113" i="1" s="1"/>
  <c r="I129" i="1"/>
  <c r="K129" i="1" s="1"/>
  <c r="I201" i="1"/>
  <c r="K201" i="1" s="1"/>
  <c r="I225" i="1"/>
  <c r="K225" i="1" s="1"/>
  <c r="I233" i="1"/>
  <c r="K233" i="1" s="1"/>
  <c r="I353" i="1"/>
  <c r="I29" i="1"/>
  <c r="K29" i="1" s="1"/>
  <c r="I68" i="1"/>
  <c r="K68" i="1" s="1"/>
  <c r="I100" i="1"/>
  <c r="K100" i="1" s="1"/>
  <c r="I132" i="1"/>
  <c r="K132" i="1" s="1"/>
  <c r="AA38" i="2"/>
  <c r="AC38" i="2" s="1"/>
  <c r="I40" i="1"/>
  <c r="K40" i="1" s="1"/>
  <c r="I245" i="1"/>
  <c r="K245" i="1" s="1"/>
  <c r="I325" i="1"/>
  <c r="I405" i="1"/>
  <c r="I114" i="1"/>
  <c r="K114" i="1" s="1"/>
  <c r="AA39" i="2"/>
  <c r="AC39" i="2" s="1"/>
  <c r="I42" i="1"/>
  <c r="K42" i="1" s="1"/>
  <c r="I145" i="1"/>
  <c r="K145" i="1" s="1"/>
  <c r="I222" i="1"/>
  <c r="K222" i="1" s="1"/>
  <c r="I321" i="1"/>
  <c r="I329" i="1"/>
  <c r="I385" i="1"/>
  <c r="I393" i="1"/>
  <c r="I401" i="1"/>
  <c r="I409" i="1"/>
  <c r="I109" i="1"/>
  <c r="K109" i="1" s="1"/>
  <c r="I148" i="1"/>
  <c r="K148" i="1" s="1"/>
  <c r="I17" i="1"/>
  <c r="K17" i="1" s="1"/>
  <c r="I357" i="1"/>
  <c r="I453" i="1"/>
  <c r="I437" i="1"/>
  <c r="I16" i="1"/>
  <c r="K16" i="1" s="1"/>
  <c r="H400" i="1"/>
  <c r="H432" i="1"/>
  <c r="I34" i="1"/>
  <c r="K34" i="1" s="1"/>
  <c r="H112" i="1"/>
  <c r="H40" i="1"/>
  <c r="H63" i="1"/>
  <c r="H74" i="1"/>
  <c r="I97" i="1"/>
  <c r="K97" i="1" s="1"/>
  <c r="I112" i="1"/>
  <c r="K112" i="1" s="1"/>
  <c r="I161" i="1"/>
  <c r="K161" i="1" s="1"/>
  <c r="I169" i="1"/>
  <c r="K169" i="1" s="1"/>
  <c r="I177" i="1"/>
  <c r="K177" i="1" s="1"/>
  <c r="I185" i="1"/>
  <c r="K185" i="1" s="1"/>
  <c r="I193" i="1"/>
  <c r="K193" i="1" s="1"/>
  <c r="H204" i="1"/>
  <c r="H212" i="1"/>
  <c r="H220" i="1"/>
  <c r="H228" i="1"/>
  <c r="H236" i="1"/>
  <c r="I254" i="1"/>
  <c r="K254" i="1" s="1"/>
  <c r="I270" i="1"/>
  <c r="K270" i="1" s="1"/>
  <c r="I305" i="1"/>
  <c r="K305" i="1" s="1"/>
  <c r="H348" i="1"/>
  <c r="H356" i="1"/>
  <c r="I396" i="1"/>
  <c r="I412" i="1"/>
  <c r="I428" i="1"/>
  <c r="I444" i="1"/>
  <c r="I454" i="1"/>
  <c r="I462" i="1"/>
  <c r="H468" i="1"/>
  <c r="I481" i="1"/>
  <c r="I492" i="1"/>
  <c r="H208" i="1"/>
  <c r="I232" i="1"/>
  <c r="K232" i="1" s="1"/>
  <c r="H240" i="1"/>
  <c r="I344" i="1"/>
  <c r="I376" i="1"/>
  <c r="H488" i="1"/>
  <c r="I53" i="1"/>
  <c r="K53" i="1" s="1"/>
  <c r="I74" i="1"/>
  <c r="K74" i="1" s="1"/>
  <c r="I83" i="1"/>
  <c r="K83" i="1" s="1"/>
  <c r="I85" i="1"/>
  <c r="K85" i="1" s="1"/>
  <c r="I138" i="1"/>
  <c r="K138" i="1" s="1"/>
  <c r="I147" i="1"/>
  <c r="K147" i="1" s="1"/>
  <c r="I149" i="1"/>
  <c r="K149" i="1" s="1"/>
  <c r="I173" i="1"/>
  <c r="K173" i="1" s="1"/>
  <c r="I12" i="1"/>
  <c r="K12" i="1" s="1"/>
  <c r="I45" i="1"/>
  <c r="K45" i="1" s="1"/>
  <c r="I205" i="1"/>
  <c r="K205" i="1" s="1"/>
  <c r="I213" i="1"/>
  <c r="K213" i="1" s="1"/>
  <c r="I301" i="1"/>
  <c r="K301" i="1" s="1"/>
  <c r="I389" i="1"/>
  <c r="I469" i="1"/>
  <c r="I257" i="1"/>
  <c r="K257" i="1" s="1"/>
  <c r="I265" i="1"/>
  <c r="K265" i="1" s="1"/>
  <c r="I449" i="1"/>
  <c r="I457" i="1"/>
  <c r="I38" i="1"/>
  <c r="K38" i="1" s="1"/>
  <c r="I61" i="1"/>
  <c r="K61" i="1" s="1"/>
  <c r="I69" i="1"/>
  <c r="K69" i="1" s="1"/>
  <c r="I101" i="1"/>
  <c r="K101" i="1" s="1"/>
  <c r="I133" i="1"/>
  <c r="K133" i="1" s="1"/>
  <c r="I154" i="1"/>
  <c r="K154" i="1" s="1"/>
  <c r="I165" i="1"/>
  <c r="K165" i="1" s="1"/>
  <c r="I7" i="1"/>
  <c r="K7" i="1" s="1"/>
  <c r="I341" i="1"/>
  <c r="I150" i="1"/>
  <c r="K150" i="1" s="1"/>
  <c r="I206" i="1"/>
  <c r="K206" i="1" s="1"/>
  <c r="I238" i="1"/>
  <c r="K238" i="1" s="1"/>
  <c r="I281" i="1"/>
  <c r="K281" i="1" s="1"/>
  <c r="I350" i="1"/>
  <c r="I417" i="1"/>
  <c r="I425" i="1"/>
  <c r="I441" i="1"/>
  <c r="I489" i="1"/>
  <c r="I125" i="1"/>
  <c r="K125" i="1" s="1"/>
  <c r="I52" i="1"/>
  <c r="K52" i="1" s="1"/>
  <c r="I84" i="1"/>
  <c r="K84" i="1" s="1"/>
  <c r="I116" i="1"/>
  <c r="K116" i="1" s="1"/>
  <c r="I13" i="1"/>
  <c r="K13" i="1" s="1"/>
  <c r="I197" i="1"/>
  <c r="K197" i="1" s="1"/>
  <c r="I124" i="1"/>
  <c r="K124" i="1" s="1"/>
  <c r="I277" i="1"/>
  <c r="K277" i="1" s="1"/>
  <c r="I485" i="1"/>
  <c r="I50" i="1"/>
  <c r="K50" i="1" s="1"/>
  <c r="I146" i="1"/>
  <c r="K146" i="1" s="1"/>
  <c r="I46" i="1"/>
  <c r="K46" i="1" s="1"/>
  <c r="H139" i="1"/>
  <c r="I48" i="1"/>
  <c r="K48" i="1" s="1"/>
  <c r="H79" i="1"/>
  <c r="H90" i="1"/>
  <c r="H127" i="1"/>
  <c r="H148" i="1"/>
  <c r="H244" i="1"/>
  <c r="I262" i="1"/>
  <c r="K262" i="1" s="1"/>
  <c r="I278" i="1"/>
  <c r="K278" i="1" s="1"/>
  <c r="I284" i="1"/>
  <c r="K284" i="1" s="1"/>
  <c r="I289" i="1"/>
  <c r="K289" i="1" s="1"/>
  <c r="I297" i="1"/>
  <c r="K297" i="1" s="1"/>
  <c r="I313" i="1"/>
  <c r="I324" i="1"/>
  <c r="I332" i="1"/>
  <c r="I342" i="1"/>
  <c r="I361" i="1"/>
  <c r="I369" i="1"/>
  <c r="I380" i="1"/>
  <c r="I388" i="1"/>
  <c r="I404" i="1"/>
  <c r="I420" i="1"/>
  <c r="I436" i="1"/>
  <c r="I473" i="1"/>
  <c r="I216" i="1"/>
  <c r="K216" i="1" s="1"/>
  <c r="H224" i="1"/>
  <c r="I360" i="1"/>
  <c r="H472" i="1"/>
  <c r="I51" i="1"/>
  <c r="K51" i="1" s="1"/>
  <c r="H67" i="1"/>
  <c r="H99" i="1"/>
  <c r="I106" i="1"/>
  <c r="K106" i="1" s="1"/>
  <c r="I115" i="1"/>
  <c r="K115" i="1" s="1"/>
  <c r="I117" i="1"/>
  <c r="K117" i="1" s="1"/>
  <c r="H131" i="1"/>
  <c r="AA37" i="2"/>
  <c r="AC37" i="2" s="1"/>
  <c r="I105" i="1"/>
  <c r="K105" i="1" s="1"/>
  <c r="I128" i="1"/>
  <c r="K128" i="1" s="1"/>
  <c r="I229" i="1"/>
  <c r="K229" i="1" s="1"/>
  <c r="H415" i="1"/>
  <c r="H368" i="1"/>
  <c r="E160" i="2"/>
  <c r="I160" i="2"/>
  <c r="E251" i="2"/>
  <c r="I251" i="2"/>
  <c r="H144" i="1"/>
  <c r="H52" i="1"/>
  <c r="I136" i="1"/>
  <c r="K136" i="1" s="1"/>
  <c r="H380" i="1"/>
  <c r="H412" i="1"/>
  <c r="H444" i="1"/>
  <c r="AE20" i="2"/>
  <c r="AD20" i="2" s="1"/>
  <c r="AB20" i="2" s="1"/>
  <c r="E64" i="2"/>
  <c r="I64" i="2"/>
  <c r="I139" i="2"/>
  <c r="E139" i="2"/>
  <c r="I203" i="2"/>
  <c r="E203" i="2"/>
  <c r="H344" i="1"/>
  <c r="H115" i="1"/>
  <c r="I252" i="2"/>
  <c r="E252" i="2"/>
  <c r="G374" i="2"/>
  <c r="H374" i="2" s="1"/>
  <c r="I186" i="1"/>
  <c r="K186" i="1" s="1"/>
  <c r="I218" i="1"/>
  <c r="K218" i="1" s="1"/>
  <c r="I250" i="1"/>
  <c r="K250" i="1" s="1"/>
  <c r="I282" i="1"/>
  <c r="K282" i="1" s="1"/>
  <c r="I314" i="1"/>
  <c r="I346" i="1"/>
  <c r="I378" i="1"/>
  <c r="I410" i="1"/>
  <c r="I442" i="1"/>
  <c r="I474" i="1"/>
  <c r="I50" i="2"/>
  <c r="E50" i="2"/>
  <c r="G113" i="2"/>
  <c r="H113" i="2" s="1"/>
  <c r="E162" i="2"/>
  <c r="I162" i="2"/>
  <c r="E178" i="2"/>
  <c r="I178" i="2"/>
  <c r="G288" i="2"/>
  <c r="H288" i="2" s="1"/>
  <c r="G352" i="2"/>
  <c r="H352" i="2" s="1"/>
  <c r="I345" i="2"/>
  <c r="E345" i="2"/>
  <c r="E504" i="2"/>
  <c r="I504" i="2"/>
  <c r="I563" i="2"/>
  <c r="E563" i="2"/>
  <c r="G619" i="2"/>
  <c r="H619" i="2" s="1"/>
  <c r="H124" i="1"/>
  <c r="I607" i="2"/>
  <c r="E607" i="2"/>
  <c r="I524" i="2"/>
  <c r="E524" i="2"/>
  <c r="H471" i="1"/>
  <c r="I397" i="1"/>
  <c r="H456" i="1"/>
  <c r="H107" i="1"/>
  <c r="H31" i="1"/>
  <c r="H196" i="1"/>
  <c r="G235" i="2"/>
  <c r="H235" i="2" s="1"/>
  <c r="H336" i="1"/>
  <c r="G343" i="2"/>
  <c r="H343" i="2" s="1"/>
  <c r="H126" i="1"/>
  <c r="I156" i="2"/>
  <c r="E156" i="2"/>
  <c r="G287" i="2"/>
  <c r="H287" i="2" s="1"/>
  <c r="E61" i="2"/>
  <c r="I61" i="2"/>
  <c r="I54" i="2"/>
  <c r="E54" i="2"/>
  <c r="I76" i="2"/>
  <c r="E76" i="2"/>
  <c r="I104" i="2"/>
  <c r="E104" i="2"/>
  <c r="I132" i="2"/>
  <c r="E132" i="2"/>
  <c r="E153" i="2"/>
  <c r="I153" i="2"/>
  <c r="G177" i="2"/>
  <c r="H177" i="2" s="1"/>
  <c r="G205" i="2"/>
  <c r="H205" i="2" s="1"/>
  <c r="E233" i="2"/>
  <c r="I233" i="2"/>
  <c r="I370" i="2"/>
  <c r="E370" i="2"/>
  <c r="E604" i="2"/>
  <c r="I604" i="2"/>
  <c r="H159" i="1"/>
  <c r="I18" i="2"/>
  <c r="E18" i="2"/>
  <c r="E24" i="2"/>
  <c r="I24" i="2"/>
  <c r="I552" i="2"/>
  <c r="E552" i="2"/>
  <c r="G13" i="2"/>
  <c r="H13" i="2" s="1"/>
  <c r="U35" i="2"/>
  <c r="V35" i="2"/>
  <c r="T39" i="2" s="1"/>
  <c r="N583" i="2" s="1"/>
  <c r="E5" i="2"/>
  <c r="I5" i="2"/>
  <c r="E4" i="2"/>
  <c r="I4" i="2"/>
  <c r="I19" i="2"/>
  <c r="E19" i="2"/>
  <c r="I439" i="2"/>
  <c r="E439" i="2"/>
  <c r="I402" i="2"/>
  <c r="E402" i="2"/>
  <c r="I431" i="2"/>
  <c r="E431" i="2"/>
  <c r="G379" i="2"/>
  <c r="H379" i="2" s="1"/>
  <c r="G456" i="2"/>
  <c r="H456" i="2" s="1"/>
  <c r="I384" i="2"/>
  <c r="E384" i="2"/>
  <c r="I400" i="2"/>
  <c r="E400" i="2"/>
  <c r="I412" i="2"/>
  <c r="E412" i="2"/>
  <c r="I451" i="2"/>
  <c r="E451" i="2"/>
  <c r="I544" i="2"/>
  <c r="E544" i="2"/>
  <c r="G577" i="2"/>
  <c r="H577" i="2" s="1"/>
  <c r="I421" i="2"/>
  <c r="E421" i="2"/>
  <c r="I437" i="2"/>
  <c r="E437" i="2"/>
  <c r="I453" i="2"/>
  <c r="E453" i="2"/>
  <c r="E560" i="2"/>
  <c r="I560" i="2"/>
  <c r="I581" i="2"/>
  <c r="E581" i="2"/>
  <c r="G468" i="2"/>
  <c r="H468" i="2" s="1"/>
  <c r="G472" i="2"/>
  <c r="H472" i="2" s="1"/>
  <c r="G476" i="2"/>
  <c r="H476" i="2" s="1"/>
  <c r="I639" i="2"/>
  <c r="E639" i="2"/>
  <c r="I617" i="2"/>
  <c r="E617" i="2"/>
  <c r="I5" i="1"/>
  <c r="K5" i="1" s="1"/>
  <c r="I152" i="1"/>
  <c r="K152" i="1" s="1"/>
  <c r="I178" i="1"/>
  <c r="K178" i="1" s="1"/>
  <c r="I306" i="1"/>
  <c r="K306" i="1" s="1"/>
  <c r="I434" i="1"/>
  <c r="I168" i="1"/>
  <c r="K168" i="1" s="1"/>
  <c r="I192" i="1"/>
  <c r="K192" i="1" s="1"/>
  <c r="I377" i="1"/>
  <c r="I433" i="1"/>
  <c r="I55" i="1"/>
  <c r="K55" i="1" s="1"/>
  <c r="I400" i="1"/>
  <c r="I475" i="1"/>
  <c r="I95" i="1"/>
  <c r="K95" i="1" s="1"/>
  <c r="I244" i="1"/>
  <c r="K244" i="1" s="1"/>
  <c r="I468" i="1"/>
  <c r="I336" i="1"/>
  <c r="I195" i="1"/>
  <c r="K195" i="1" s="1"/>
  <c r="I323" i="1"/>
  <c r="I451" i="1"/>
  <c r="I102" i="1"/>
  <c r="K102" i="1" s="1"/>
  <c r="I318" i="1"/>
  <c r="I446" i="1"/>
  <c r="I30" i="1"/>
  <c r="K30" i="1" s="1"/>
  <c r="I387" i="1"/>
  <c r="I320" i="1"/>
  <c r="I243" i="1"/>
  <c r="K243" i="1" s="1"/>
  <c r="I70" i="1"/>
  <c r="K70" i="1" s="1"/>
  <c r="I239" i="1"/>
  <c r="K239" i="1" s="1"/>
  <c r="I383" i="1"/>
  <c r="I158" i="1"/>
  <c r="K158" i="1" s="1"/>
  <c r="I358" i="1"/>
  <c r="I249" i="1"/>
  <c r="K249" i="1" s="1"/>
  <c r="I155" i="1"/>
  <c r="K155" i="1" s="1"/>
  <c r="I90" i="1"/>
  <c r="K90" i="1" s="1"/>
  <c r="I316" i="1"/>
  <c r="I488" i="1"/>
  <c r="I11" i="1"/>
  <c r="K11" i="1" s="1"/>
  <c r="I167" i="1"/>
  <c r="K167" i="1" s="1"/>
  <c r="I430" i="1"/>
  <c r="F484" i="2"/>
  <c r="Q484" i="2" s="1"/>
  <c r="I60" i="1"/>
  <c r="K60" i="1" s="1"/>
  <c r="I76" i="1"/>
  <c r="K76" i="1" s="1"/>
  <c r="I424" i="1"/>
  <c r="I203" i="1"/>
  <c r="K203" i="1" s="1"/>
  <c r="I467" i="1"/>
  <c r="I188" i="1"/>
  <c r="K188" i="1" s="1"/>
  <c r="I300" i="1"/>
  <c r="K300" i="1" s="1"/>
  <c r="I416" i="1"/>
  <c r="I500" i="1"/>
  <c r="I275" i="1"/>
  <c r="K275" i="1" s="1"/>
  <c r="I3" i="1"/>
  <c r="K3" i="1" s="1"/>
  <c r="I96" i="1"/>
  <c r="K96" i="1" s="1"/>
  <c r="I159" i="1"/>
  <c r="K159" i="1" s="1"/>
  <c r="I255" i="1"/>
  <c r="K255" i="1" s="1"/>
  <c r="H335" i="1"/>
  <c r="I391" i="1"/>
  <c r="H431" i="1"/>
  <c r="H463" i="1"/>
  <c r="I214" i="1"/>
  <c r="K214" i="1" s="1"/>
  <c r="I470" i="1"/>
  <c r="I35" i="1"/>
  <c r="K35" i="1" s="1"/>
  <c r="I151" i="1"/>
  <c r="K151" i="1" s="1"/>
  <c r="I58" i="1"/>
  <c r="K58" i="1" s="1"/>
  <c r="I480" i="1"/>
  <c r="I427" i="1"/>
  <c r="I271" i="1"/>
  <c r="K271" i="1" s="1"/>
  <c r="I375" i="1"/>
  <c r="I2" i="1"/>
  <c r="K2" i="1" s="1"/>
  <c r="I392" i="1"/>
  <c r="I63" i="1"/>
  <c r="K63" i="1" s="1"/>
  <c r="I252" i="1"/>
  <c r="K252" i="1" s="1"/>
  <c r="I476" i="1"/>
  <c r="I331" i="1"/>
  <c r="I99" i="1"/>
  <c r="K99" i="1" s="1"/>
  <c r="I263" i="1"/>
  <c r="K263" i="1" s="1"/>
  <c r="I182" i="1"/>
  <c r="K182" i="1" s="1"/>
  <c r="I438" i="1"/>
  <c r="F505" i="2"/>
  <c r="Q505" i="2" s="1"/>
  <c r="I152" i="2"/>
  <c r="E152" i="2"/>
  <c r="I179" i="2"/>
  <c r="E179" i="2"/>
  <c r="I207" i="2"/>
  <c r="E207" i="2"/>
  <c r="I106" i="2"/>
  <c r="E106" i="2"/>
  <c r="I136" i="2"/>
  <c r="E136" i="2"/>
  <c r="I75" i="2"/>
  <c r="E75" i="2"/>
  <c r="I91" i="2"/>
  <c r="E91" i="2"/>
  <c r="I107" i="2"/>
  <c r="E107" i="2"/>
  <c r="I123" i="2"/>
  <c r="E123" i="2"/>
  <c r="I583" i="2"/>
  <c r="E583" i="2"/>
  <c r="I603" i="2"/>
  <c r="E603" i="2"/>
  <c r="I510" i="2"/>
  <c r="E510" i="2"/>
  <c r="I488" i="2"/>
  <c r="E488" i="2"/>
  <c r="AE17" i="2"/>
  <c r="AD17" i="2" s="1"/>
  <c r="G72" i="2"/>
  <c r="H72" i="2" s="1"/>
  <c r="I326" i="2"/>
  <c r="E326" i="2"/>
  <c r="I184" i="2"/>
  <c r="E184" i="2"/>
  <c r="I191" i="2"/>
  <c r="E191" i="2"/>
  <c r="I124" i="2"/>
  <c r="E124" i="2"/>
  <c r="E189" i="2"/>
  <c r="I189" i="2"/>
  <c r="I274" i="2"/>
  <c r="E274" i="2"/>
  <c r="I640" i="2"/>
  <c r="E640" i="2"/>
  <c r="AE4" i="2"/>
  <c r="AD4" i="2" s="1"/>
  <c r="E68" i="2"/>
  <c r="I68" i="2"/>
  <c r="E67" i="2"/>
  <c r="I67" i="2"/>
  <c r="I37" i="2"/>
  <c r="E37" i="2"/>
  <c r="E231" i="2"/>
  <c r="I231" i="2"/>
  <c r="I105" i="2"/>
  <c r="E105" i="2"/>
  <c r="E138" i="2"/>
  <c r="I138" i="2"/>
  <c r="E170" i="2"/>
  <c r="I170" i="2"/>
  <c r="E202" i="2"/>
  <c r="I202" i="2"/>
  <c r="E218" i="2"/>
  <c r="I218" i="2"/>
  <c r="G250" i="2"/>
  <c r="H250" i="2" s="1"/>
  <c r="I135" i="2"/>
  <c r="E135" i="2"/>
  <c r="E336" i="2"/>
  <c r="I336" i="2"/>
  <c r="I273" i="2"/>
  <c r="E273" i="2"/>
  <c r="I305" i="2"/>
  <c r="E305" i="2"/>
  <c r="I337" i="2"/>
  <c r="E337" i="2"/>
  <c r="G353" i="2"/>
  <c r="H353" i="2" s="1"/>
  <c r="I482" i="2"/>
  <c r="E482" i="2"/>
  <c r="E602" i="2"/>
  <c r="I602" i="2"/>
  <c r="E511" i="2"/>
  <c r="I511" i="2"/>
  <c r="E594" i="2"/>
  <c r="I594" i="2"/>
  <c r="G187" i="2"/>
  <c r="H187" i="2" s="1"/>
  <c r="I223" i="2"/>
  <c r="E223" i="2"/>
  <c r="I112" i="2"/>
  <c r="E112" i="2"/>
  <c r="E169" i="2"/>
  <c r="I169" i="2"/>
  <c r="E241" i="2"/>
  <c r="I241" i="2"/>
  <c r="E493" i="2"/>
  <c r="I493" i="2"/>
  <c r="I618" i="2"/>
  <c r="E618" i="2"/>
  <c r="I624" i="2"/>
  <c r="E624" i="2"/>
  <c r="I398" i="2"/>
  <c r="E398" i="2"/>
  <c r="E11" i="2"/>
  <c r="I11" i="2"/>
  <c r="I258" i="2"/>
  <c r="E258" i="2"/>
  <c r="I405" i="2"/>
  <c r="E405" i="2"/>
  <c r="I406" i="2"/>
  <c r="E406" i="2"/>
  <c r="G377" i="2"/>
  <c r="H377" i="2" s="1"/>
  <c r="I386" i="2"/>
  <c r="E386" i="2"/>
  <c r="I403" i="2"/>
  <c r="E403" i="2"/>
  <c r="I408" i="2"/>
  <c r="E408" i="2"/>
  <c r="I435" i="2"/>
  <c r="E435" i="2"/>
  <c r="E568" i="2"/>
  <c r="I568" i="2"/>
  <c r="I438" i="2"/>
  <c r="E438" i="2"/>
  <c r="I429" i="2"/>
  <c r="E429" i="2"/>
  <c r="I461" i="2"/>
  <c r="E461" i="2"/>
  <c r="I466" i="2"/>
  <c r="E466" i="2"/>
  <c r="I474" i="2"/>
  <c r="E474" i="2"/>
  <c r="I631" i="2"/>
  <c r="E631" i="2"/>
  <c r="I627" i="2"/>
  <c r="E627" i="2"/>
  <c r="F278" i="2"/>
  <c r="Q278" i="2" s="1"/>
  <c r="F276" i="2"/>
  <c r="Q276" i="2" s="1"/>
  <c r="F542" i="2"/>
  <c r="Q542" i="2" s="1"/>
  <c r="I534" i="2"/>
  <c r="E534" i="2"/>
  <c r="G192" i="2"/>
  <c r="H192" i="2" s="1"/>
  <c r="E311" i="2"/>
  <c r="I311" i="2"/>
  <c r="E208" i="2"/>
  <c r="I208" i="2"/>
  <c r="G164" i="2"/>
  <c r="H164" i="2" s="1"/>
  <c r="I78" i="2"/>
  <c r="E78" i="2"/>
  <c r="I110" i="2"/>
  <c r="E110" i="2"/>
  <c r="I512" i="2"/>
  <c r="E512" i="2"/>
  <c r="I536" i="2"/>
  <c r="E536" i="2"/>
  <c r="I480" i="2"/>
  <c r="E480" i="2"/>
  <c r="I598" i="2"/>
  <c r="E598" i="2"/>
  <c r="E582" i="2"/>
  <c r="I582" i="2"/>
  <c r="G270" i="2"/>
  <c r="H270" i="2" s="1"/>
  <c r="AE7" i="2"/>
  <c r="AD7" i="2" s="1"/>
  <c r="AB7" i="2" s="1"/>
  <c r="E204" i="2"/>
  <c r="I204" i="2"/>
  <c r="I96" i="2"/>
  <c r="E96" i="2"/>
  <c r="E161" i="2"/>
  <c r="I161" i="2"/>
  <c r="I330" i="2"/>
  <c r="E330" i="2"/>
  <c r="E611" i="2"/>
  <c r="I611" i="2"/>
  <c r="I364" i="2"/>
  <c r="E364" i="2"/>
  <c r="I219" i="2"/>
  <c r="E219" i="2"/>
  <c r="E56" i="2"/>
  <c r="I56" i="2"/>
  <c r="I200" i="2"/>
  <c r="E200" i="2"/>
  <c r="E180" i="2"/>
  <c r="I180" i="2"/>
  <c r="I244" i="2"/>
  <c r="E244" i="2"/>
  <c r="G93" i="2"/>
  <c r="H93" i="2" s="1"/>
  <c r="E158" i="2"/>
  <c r="I158" i="2"/>
  <c r="E190" i="2"/>
  <c r="I190" i="2"/>
  <c r="E222" i="2"/>
  <c r="I222" i="2"/>
  <c r="E254" i="2"/>
  <c r="I254" i="2"/>
  <c r="I307" i="2"/>
  <c r="E307" i="2"/>
  <c r="I339" i="2"/>
  <c r="E339" i="2"/>
  <c r="I344" i="2"/>
  <c r="E344" i="2"/>
  <c r="E293" i="2"/>
  <c r="I293" i="2"/>
  <c r="E357" i="2"/>
  <c r="I357" i="2"/>
  <c r="I522" i="2"/>
  <c r="E522" i="2"/>
  <c r="E531" i="2"/>
  <c r="I531" i="2"/>
  <c r="I601" i="2"/>
  <c r="E601" i="2"/>
  <c r="E3" i="2"/>
  <c r="I3" i="2"/>
  <c r="I256" i="2"/>
  <c r="E256" i="2"/>
  <c r="I57" i="2"/>
  <c r="E57" i="2"/>
  <c r="I100" i="2"/>
  <c r="E100" i="2"/>
  <c r="E201" i="2"/>
  <c r="I201" i="2"/>
  <c r="E600" i="2"/>
  <c r="I600" i="2"/>
  <c r="I17" i="2"/>
  <c r="E17" i="2"/>
  <c r="I455" i="2"/>
  <c r="E455" i="2"/>
  <c r="I423" i="2"/>
  <c r="E423" i="2"/>
  <c r="I260" i="2"/>
  <c r="E260" i="2"/>
  <c r="I444" i="2"/>
  <c r="E444" i="2"/>
  <c r="I394" i="2"/>
  <c r="E394" i="2"/>
  <c r="I407" i="2"/>
  <c r="E407" i="2"/>
  <c r="G448" i="2"/>
  <c r="H448" i="2" s="1"/>
  <c r="I396" i="2"/>
  <c r="E396" i="2"/>
  <c r="I418" i="2"/>
  <c r="E418" i="2"/>
  <c r="I569" i="2"/>
  <c r="E569" i="2"/>
  <c r="G442" i="2"/>
  <c r="H442" i="2" s="1"/>
  <c r="I433" i="2"/>
  <c r="E433" i="2"/>
  <c r="I548" i="2"/>
  <c r="E548" i="2"/>
  <c r="I573" i="2"/>
  <c r="E573" i="2"/>
  <c r="I467" i="2"/>
  <c r="E467" i="2"/>
  <c r="I475" i="2"/>
  <c r="E475" i="2"/>
  <c r="I635" i="2"/>
  <c r="E635" i="2"/>
  <c r="F520" i="2"/>
  <c r="Q520" i="2" s="1"/>
  <c r="AB9" i="2"/>
  <c r="AC9" i="2" s="1"/>
  <c r="F489" i="2"/>
  <c r="Q489" i="2" s="1"/>
  <c r="E502" i="2"/>
  <c r="I502" i="2"/>
  <c r="E38" i="2"/>
  <c r="I38" i="2"/>
  <c r="I279" i="2"/>
  <c r="E279" i="2"/>
  <c r="AE15" i="2"/>
  <c r="AD15" i="2" s="1"/>
  <c r="AB15" i="2" s="1"/>
  <c r="I263" i="2"/>
  <c r="E263" i="2"/>
  <c r="I294" i="2"/>
  <c r="E294" i="2"/>
  <c r="E319" i="2"/>
  <c r="I319" i="2"/>
  <c r="I358" i="2"/>
  <c r="E358" i="2"/>
  <c r="G168" i="2"/>
  <c r="H168" i="2" s="1"/>
  <c r="I62" i="2"/>
  <c r="E62" i="2"/>
  <c r="G196" i="2"/>
  <c r="H196" i="2" s="1"/>
  <c r="I86" i="2"/>
  <c r="E86" i="2"/>
  <c r="I102" i="2"/>
  <c r="E102" i="2"/>
  <c r="I118" i="2"/>
  <c r="E118" i="2"/>
  <c r="I134" i="2"/>
  <c r="E134" i="2"/>
  <c r="I571" i="2"/>
  <c r="E571" i="2"/>
  <c r="E572" i="2"/>
  <c r="I572" i="2"/>
  <c r="I579" i="2"/>
  <c r="E579" i="2"/>
  <c r="E558" i="2"/>
  <c r="I558" i="2"/>
  <c r="G606" i="2"/>
  <c r="H606" i="2" s="1"/>
  <c r="G584" i="2"/>
  <c r="H584" i="2" s="1"/>
  <c r="G350" i="2"/>
  <c r="H350" i="2" s="1"/>
  <c r="G43" i="2"/>
  <c r="H43" i="2" s="1"/>
  <c r="E52" i="2"/>
  <c r="I52" i="2"/>
  <c r="G318" i="2"/>
  <c r="H318" i="2" s="1"/>
  <c r="I248" i="2"/>
  <c r="E248" i="2"/>
  <c r="I70" i="2"/>
  <c r="E70" i="2"/>
  <c r="I88" i="2"/>
  <c r="E88" i="2"/>
  <c r="I120" i="2"/>
  <c r="E120" i="2"/>
  <c r="E221" i="2"/>
  <c r="I221" i="2"/>
  <c r="G266" i="2"/>
  <c r="H266" i="2" s="1"/>
  <c r="G314" i="2"/>
  <c r="H314" i="2" s="1"/>
  <c r="G362" i="2"/>
  <c r="H362" i="2" s="1"/>
  <c r="G623" i="2"/>
  <c r="H623" i="2" s="1"/>
  <c r="I500" i="2"/>
  <c r="E500" i="2"/>
  <c r="E528" i="2"/>
  <c r="I528" i="2"/>
  <c r="I332" i="2"/>
  <c r="E332" i="2"/>
  <c r="I268" i="2"/>
  <c r="E268" i="2"/>
  <c r="H492" i="1"/>
  <c r="I171" i="2"/>
  <c r="E171" i="2"/>
  <c r="H360" i="1"/>
  <c r="E44" i="2"/>
  <c r="I44" i="2"/>
  <c r="E51" i="2"/>
  <c r="I51" i="2"/>
  <c r="E172" i="2"/>
  <c r="I172" i="2"/>
  <c r="H83" i="1"/>
  <c r="I126" i="1"/>
  <c r="K126" i="1" s="1"/>
  <c r="I257" i="2"/>
  <c r="E257" i="2"/>
  <c r="G335" i="2"/>
  <c r="H335" i="2" s="1"/>
  <c r="I66" i="2"/>
  <c r="E66" i="2"/>
  <c r="G117" i="2"/>
  <c r="H117" i="2" s="1"/>
  <c r="E150" i="2"/>
  <c r="I150" i="2"/>
  <c r="I214" i="2"/>
  <c r="E214" i="2"/>
  <c r="G296" i="2"/>
  <c r="H296" i="2" s="1"/>
  <c r="G360" i="2"/>
  <c r="H360" i="2" s="1"/>
  <c r="E285" i="2"/>
  <c r="I285" i="2"/>
  <c r="E317" i="2"/>
  <c r="I317" i="2"/>
  <c r="G333" i="2"/>
  <c r="H333" i="2" s="1"/>
  <c r="E349" i="2"/>
  <c r="I349" i="2"/>
  <c r="I626" i="2"/>
  <c r="E626" i="2"/>
  <c r="G501" i="2"/>
  <c r="H501" i="2" s="1"/>
  <c r="E574" i="2"/>
  <c r="I574" i="2"/>
  <c r="I547" i="2"/>
  <c r="E547" i="2"/>
  <c r="E506" i="2"/>
  <c r="I506" i="2"/>
  <c r="I538" i="2"/>
  <c r="E538" i="2"/>
  <c r="I507" i="2"/>
  <c r="E507" i="2"/>
  <c r="I589" i="2"/>
  <c r="E589" i="2"/>
  <c r="I588" i="2"/>
  <c r="E588" i="2"/>
  <c r="G615" i="2"/>
  <c r="H615" i="2" s="1"/>
  <c r="H391" i="1"/>
  <c r="I253" i="1"/>
  <c r="K253" i="1" s="1"/>
  <c r="H15" i="1"/>
  <c r="I461" i="1"/>
  <c r="G286" i="2"/>
  <c r="H286" i="2" s="1"/>
  <c r="H154" i="1"/>
  <c r="H364" i="1"/>
  <c r="E549" i="2"/>
  <c r="I549" i="2"/>
  <c r="H152" i="1"/>
  <c r="I80" i="2"/>
  <c r="E80" i="2"/>
  <c r="I108" i="2"/>
  <c r="E108" i="2"/>
  <c r="E157" i="2"/>
  <c r="I157" i="2"/>
  <c r="E181" i="2"/>
  <c r="I181" i="2"/>
  <c r="E209" i="2"/>
  <c r="I209" i="2"/>
  <c r="I306" i="2"/>
  <c r="E306" i="2"/>
  <c r="I554" i="2"/>
  <c r="E554" i="2"/>
  <c r="H239" i="1"/>
  <c r="H175" i="1"/>
  <c r="H207" i="1"/>
  <c r="G409" i="2"/>
  <c r="H409" i="2" s="1"/>
  <c r="G23" i="2"/>
  <c r="H23" i="2" s="1"/>
  <c r="I2" i="2"/>
  <c r="E2" i="2"/>
  <c r="E36" i="2"/>
  <c r="I36" i="2"/>
  <c r="E16" i="2"/>
  <c r="I16" i="2"/>
  <c r="I382" i="2"/>
  <c r="E382" i="2"/>
  <c r="E35" i="2"/>
  <c r="I35" i="2"/>
  <c r="G389" i="2"/>
  <c r="H389" i="2" s="1"/>
  <c r="I390" i="2"/>
  <c r="E390" i="2"/>
  <c r="I378" i="2"/>
  <c r="E378" i="2"/>
  <c r="I447" i="2"/>
  <c r="E447" i="2"/>
  <c r="I388" i="2"/>
  <c r="E388" i="2"/>
  <c r="I404" i="2"/>
  <c r="E404" i="2"/>
  <c r="I414" i="2"/>
  <c r="E414" i="2"/>
  <c r="I427" i="2"/>
  <c r="E427" i="2"/>
  <c r="I459" i="2"/>
  <c r="E459" i="2"/>
  <c r="I545" i="2"/>
  <c r="E545" i="2"/>
  <c r="I578" i="2"/>
  <c r="E578" i="2"/>
  <c r="I425" i="2"/>
  <c r="E425" i="2"/>
  <c r="I441" i="2"/>
  <c r="E441" i="2"/>
  <c r="I457" i="2"/>
  <c r="E457" i="2"/>
  <c r="I561" i="2"/>
  <c r="E561" i="2"/>
  <c r="I465" i="2"/>
  <c r="E465" i="2"/>
  <c r="I469" i="2"/>
  <c r="E469" i="2"/>
  <c r="I473" i="2"/>
  <c r="E473" i="2"/>
  <c r="I477" i="2"/>
  <c r="E477" i="2"/>
  <c r="G621" i="2"/>
  <c r="H621" i="2" s="1"/>
  <c r="E629" i="2"/>
  <c r="I629" i="2"/>
  <c r="H36" i="1"/>
  <c r="AE12" i="2"/>
  <c r="AD12" i="2" s="1"/>
  <c r="AE5" i="2"/>
  <c r="AD5" i="2" s="1"/>
  <c r="AB5" i="2" s="1"/>
  <c r="I210" i="1"/>
  <c r="K210" i="1" s="1"/>
  <c r="I338" i="1"/>
  <c r="I466" i="1"/>
  <c r="I10" i="1"/>
  <c r="K10" i="1" s="1"/>
  <c r="I176" i="1"/>
  <c r="K176" i="1" s="1"/>
  <c r="I337" i="1"/>
  <c r="I241" i="1"/>
  <c r="K241" i="1" s="1"/>
  <c r="I66" i="1"/>
  <c r="K66" i="1" s="1"/>
  <c r="I139" i="1"/>
  <c r="K139" i="1" s="1"/>
  <c r="F375" i="2"/>
  <c r="Q375" i="2" s="1"/>
  <c r="I122" i="1"/>
  <c r="K122" i="1" s="1"/>
  <c r="I348" i="1"/>
  <c r="I208" i="1"/>
  <c r="K208" i="1" s="1"/>
  <c r="I464" i="1"/>
  <c r="I227" i="1"/>
  <c r="K227" i="1" s="1"/>
  <c r="I371" i="1"/>
  <c r="I499" i="1"/>
  <c r="I123" i="1"/>
  <c r="K123" i="1" s="1"/>
  <c r="I326" i="1"/>
  <c r="I6" i="1"/>
  <c r="K6" i="1" s="1"/>
  <c r="I98" i="1"/>
  <c r="K98" i="1" s="1"/>
  <c r="I143" i="1"/>
  <c r="K143" i="1" s="1"/>
  <c r="I448" i="1"/>
  <c r="I339" i="1"/>
  <c r="I91" i="1"/>
  <c r="K91" i="1" s="1"/>
  <c r="I279" i="1"/>
  <c r="K279" i="1" s="1"/>
  <c r="I415" i="1"/>
  <c r="I166" i="1"/>
  <c r="K166" i="1" s="1"/>
  <c r="I414" i="1"/>
  <c r="I87" i="1"/>
  <c r="K87" i="1" s="1"/>
  <c r="I235" i="1"/>
  <c r="K235" i="1" s="1"/>
  <c r="I268" i="1"/>
  <c r="K268" i="1" s="1"/>
  <c r="I352" i="1"/>
  <c r="I267" i="1"/>
  <c r="K267" i="1" s="1"/>
  <c r="I64" i="1"/>
  <c r="K64" i="1" s="1"/>
  <c r="I231" i="1"/>
  <c r="K231" i="1" s="1"/>
  <c r="I174" i="1"/>
  <c r="K174" i="1" s="1"/>
  <c r="I494" i="1"/>
  <c r="I108" i="1"/>
  <c r="K108" i="1" s="1"/>
  <c r="I103" i="1"/>
  <c r="K103" i="1" s="1"/>
  <c r="H118" i="1"/>
  <c r="I291" i="1"/>
  <c r="K291" i="1" s="1"/>
  <c r="I111" i="1"/>
  <c r="K111" i="1" s="1"/>
  <c r="I200" i="1"/>
  <c r="K200" i="1" s="1"/>
  <c r="I340" i="1"/>
  <c r="I440" i="1"/>
  <c r="I264" i="1"/>
  <c r="K264" i="1" s="1"/>
  <c r="I187" i="1"/>
  <c r="K187" i="1" s="1"/>
  <c r="I363" i="1"/>
  <c r="I19" i="1"/>
  <c r="K19" i="1" s="1"/>
  <c r="I107" i="1"/>
  <c r="K107" i="1" s="1"/>
  <c r="I183" i="1"/>
  <c r="K183" i="1" s="1"/>
  <c r="I287" i="1"/>
  <c r="K287" i="1" s="1"/>
  <c r="I359" i="1"/>
  <c r="I399" i="1"/>
  <c r="I431" i="1"/>
  <c r="I487" i="1"/>
  <c r="I334" i="1"/>
  <c r="I15" i="1"/>
  <c r="K15" i="1" s="1"/>
  <c r="I179" i="1"/>
  <c r="K179" i="1" s="1"/>
  <c r="I204" i="1"/>
  <c r="K204" i="1" s="1"/>
  <c r="H480" i="1"/>
  <c r="I80" i="1"/>
  <c r="K80" i="1" s="1"/>
  <c r="I311" i="1"/>
  <c r="I407" i="1"/>
  <c r="I294" i="1"/>
  <c r="K294" i="1" s="1"/>
  <c r="I156" i="1"/>
  <c r="K156" i="1" s="1"/>
  <c r="I134" i="1"/>
  <c r="K134" i="1" s="1"/>
  <c r="I164" i="1"/>
  <c r="K164" i="1" s="1"/>
  <c r="I280" i="1"/>
  <c r="K280" i="1" s="1"/>
  <c r="I256" i="1"/>
  <c r="K256" i="1" s="1"/>
  <c r="I483" i="1"/>
  <c r="H128" i="1"/>
  <c r="I246" i="1"/>
  <c r="K246" i="1" s="1"/>
  <c r="F481" i="2"/>
  <c r="Q481" i="2" s="1"/>
  <c r="F521" i="2"/>
  <c r="Q521" i="2" s="1"/>
  <c r="F537" i="2"/>
  <c r="Q537" i="2" s="1"/>
  <c r="N12" i="1"/>
  <c r="AF29" i="2"/>
  <c r="AG29" i="2"/>
  <c r="AC30" i="2"/>
  <c r="M3" i="1" l="1"/>
  <c r="N231" i="2"/>
  <c r="O231" i="2" s="1"/>
  <c r="AD37" i="2"/>
  <c r="Z26" i="2" s="1"/>
  <c r="AA26" i="2" s="1"/>
  <c r="AD36" i="2"/>
  <c r="Z27" i="2" s="1"/>
  <c r="AA27" i="2" s="1"/>
  <c r="AD39" i="2"/>
  <c r="Z24" i="2" s="1"/>
  <c r="AA24" i="2" s="1"/>
  <c r="AD38" i="2"/>
  <c r="Z25" i="2" s="1"/>
  <c r="AA25" i="2" s="1"/>
  <c r="AD34" i="2"/>
  <c r="N486" i="2"/>
  <c r="O486" i="2" s="1"/>
  <c r="N246" i="2"/>
  <c r="O246" i="2" s="1"/>
  <c r="AD35" i="2"/>
  <c r="Z28" i="2" s="1"/>
  <c r="AA28" i="2" s="1"/>
  <c r="N607" i="2"/>
  <c r="O607" i="2" s="1"/>
  <c r="N81" i="2"/>
  <c r="O81" i="2" s="1"/>
  <c r="N195" i="2"/>
  <c r="O195" i="2" s="1"/>
  <c r="L591" i="2"/>
  <c r="M591" i="2" s="1"/>
  <c r="N175" i="2"/>
  <c r="O175" i="2" s="1"/>
  <c r="N166" i="2"/>
  <c r="O166" i="2" s="1"/>
  <c r="N362" i="2"/>
  <c r="N316" i="2"/>
  <c r="O316" i="2" s="1"/>
  <c r="N567" i="2"/>
  <c r="O567" i="2" s="1"/>
  <c r="N60" i="2"/>
  <c r="O60" i="2" s="1"/>
  <c r="N40" i="2"/>
  <c r="O40" i="2" s="1"/>
  <c r="N606" i="2"/>
  <c r="N395" i="2"/>
  <c r="O395" i="2" s="1"/>
  <c r="N393" i="2"/>
  <c r="O393" i="2" s="1"/>
  <c r="N592" i="2"/>
  <c r="O592" i="2" s="1"/>
  <c r="N623" i="2"/>
  <c r="N73" i="2"/>
  <c r="N345" i="2"/>
  <c r="O345" i="2" s="1"/>
  <c r="N23" i="2"/>
  <c r="N487" i="2"/>
  <c r="O487" i="2" s="1"/>
  <c r="N71" i="2"/>
  <c r="O71" i="2" s="1"/>
  <c r="N535" i="2"/>
  <c r="O535" i="2" s="1"/>
  <c r="N555" i="2"/>
  <c r="O555" i="2" s="1"/>
  <c r="N261" i="2"/>
  <c r="O261" i="2" s="1"/>
  <c r="N164" i="2"/>
  <c r="N53" i="2"/>
  <c r="O53" i="2" s="1"/>
  <c r="N494" i="2"/>
  <c r="O494" i="2" s="1"/>
  <c r="N159" i="2"/>
  <c r="O159" i="2" s="1"/>
  <c r="N21" i="2"/>
  <c r="O21" i="2" s="1"/>
  <c r="N87" i="2"/>
  <c r="O87" i="2" s="1"/>
  <c r="N330" i="2"/>
  <c r="O330" i="2" s="1"/>
  <c r="N310" i="2"/>
  <c r="O310" i="2" s="1"/>
  <c r="N491" i="2"/>
  <c r="O491" i="2" s="1"/>
  <c r="N196" i="2"/>
  <c r="N168" i="2"/>
  <c r="N42" i="2"/>
  <c r="O42" i="2" s="1"/>
  <c r="N115" i="2"/>
  <c r="O115" i="2" s="1"/>
  <c r="N354" i="2"/>
  <c r="O354" i="2" s="1"/>
  <c r="N565" i="2"/>
  <c r="O565" i="2" s="1"/>
  <c r="N300" i="2"/>
  <c r="O300" i="2" s="1"/>
  <c r="N365" i="2"/>
  <c r="O365" i="2" s="1"/>
  <c r="N442" i="2"/>
  <c r="N575" i="2"/>
  <c r="O575" i="2" s="1"/>
  <c r="N322" i="2"/>
  <c r="O322" i="2" s="1"/>
  <c r="N117" i="2"/>
  <c r="N55" i="2"/>
  <c r="O55" i="2" s="1"/>
  <c r="N215" i="2"/>
  <c r="O215" i="2" s="1"/>
  <c r="N621" i="2"/>
  <c r="N350" i="2"/>
  <c r="N198" i="2"/>
  <c r="O198" i="2" s="1"/>
  <c r="N240" i="2"/>
  <c r="O240" i="2" s="1"/>
  <c r="N243" i="2"/>
  <c r="O243" i="2" s="1"/>
  <c r="N527" i="2"/>
  <c r="O527" i="2" s="1"/>
  <c r="N56" i="2"/>
  <c r="O56" i="2" s="1"/>
  <c r="N224" i="2"/>
  <c r="O224" i="2" s="1"/>
  <c r="N458" i="2"/>
  <c r="N266" i="2"/>
  <c r="N205" i="2"/>
  <c r="N271" i="2"/>
  <c r="O271" i="2" s="1"/>
  <c r="N576" i="2"/>
  <c r="O576" i="2" s="1"/>
  <c r="N186" i="2"/>
  <c r="O186" i="2" s="1"/>
  <c r="N142" i="2"/>
  <c r="N374" i="2"/>
  <c r="L556" i="2"/>
  <c r="M556" i="2" s="1"/>
  <c r="N634" i="2"/>
  <c r="O634" i="2" s="1"/>
  <c r="N357" i="2"/>
  <c r="O357" i="2" s="1"/>
  <c r="N526" i="2"/>
  <c r="O526" i="2" s="1"/>
  <c r="N284" i="2"/>
  <c r="O284" i="2" s="1"/>
  <c r="N220" i="2"/>
  <c r="O220" i="2" s="1"/>
  <c r="N298" i="2"/>
  <c r="O298" i="2" s="1"/>
  <c r="N523" i="2"/>
  <c r="O523" i="2" s="1"/>
  <c r="N59" i="2"/>
  <c r="O59" i="2" s="1"/>
  <c r="N364" i="2"/>
  <c r="O364" i="2" s="1"/>
  <c r="N141" i="2"/>
  <c r="O141" i="2" s="1"/>
  <c r="N318" i="2"/>
  <c r="N539" i="2"/>
  <c r="O539" i="2" s="1"/>
  <c r="N281" i="2"/>
  <c r="O281" i="2" s="1"/>
  <c r="N377" i="2"/>
  <c r="N283" i="2"/>
  <c r="O283" i="2" s="1"/>
  <c r="N230" i="2"/>
  <c r="O230" i="2" s="1"/>
  <c r="N245" i="2"/>
  <c r="O245" i="2" s="1"/>
  <c r="N277" i="2"/>
  <c r="O277" i="2" s="1"/>
  <c r="N640" i="2"/>
  <c r="O640" i="2" s="1"/>
  <c r="N348" i="2"/>
  <c r="O348" i="2" s="1"/>
  <c r="N75" i="2"/>
  <c r="O75" i="2" s="1"/>
  <c r="N450" i="2"/>
  <c r="O450" i="2" s="1"/>
  <c r="N401" i="2"/>
  <c r="O401" i="2" s="1"/>
  <c r="N105" i="2"/>
  <c r="O105" i="2" s="1"/>
  <c r="N510" i="2"/>
  <c r="O510" i="2" s="1"/>
  <c r="N376" i="2"/>
  <c r="O376" i="2" s="1"/>
  <c r="N426" i="2"/>
  <c r="O426" i="2" s="1"/>
  <c r="N93" i="2"/>
  <c r="L276" i="2"/>
  <c r="M276" i="2" s="1"/>
  <c r="N237" i="2"/>
  <c r="O237" i="2" s="1"/>
  <c r="N417" i="2"/>
  <c r="O417" i="2" s="1"/>
  <c r="N270" i="2"/>
  <c r="N282" i="2"/>
  <c r="O282" i="2" s="1"/>
  <c r="N518" i="2"/>
  <c r="O518" i="2" s="1"/>
  <c r="N182" i="2"/>
  <c r="O182" i="2" s="1"/>
  <c r="N31" i="2"/>
  <c r="O31" i="2" s="1"/>
  <c r="N485" i="2"/>
  <c r="O485" i="2" s="1"/>
  <c r="N229" i="2"/>
  <c r="O229" i="2" s="1"/>
  <c r="N232" i="2"/>
  <c r="N495" i="2"/>
  <c r="O495" i="2" s="1"/>
  <c r="N39" i="2"/>
  <c r="O39" i="2" s="1"/>
  <c r="N154" i="2"/>
  <c r="O154" i="2" s="1"/>
  <c r="N309" i="2"/>
  <c r="N468" i="2"/>
  <c r="N434" i="2"/>
  <c r="O434" i="2" s="1"/>
  <c r="N343" i="2"/>
  <c r="N488" i="2"/>
  <c r="O488" i="2" s="1"/>
  <c r="N571" i="2"/>
  <c r="O571" i="2" s="1"/>
  <c r="N127" i="2"/>
  <c r="N111" i="2"/>
  <c r="N95" i="2"/>
  <c r="N79" i="2"/>
  <c r="N163" i="2"/>
  <c r="O163" i="2" s="1"/>
  <c r="N287" i="2"/>
  <c r="N133" i="2"/>
  <c r="O133" i="2" s="1"/>
  <c r="L580" i="2"/>
  <c r="M580" i="2" s="1"/>
  <c r="N107" i="2"/>
  <c r="O107" i="2" s="1"/>
  <c r="N347" i="2"/>
  <c r="O347" i="2" s="1"/>
  <c r="N351" i="2"/>
  <c r="N43" i="2"/>
  <c r="N290" i="2"/>
  <c r="N440" i="2"/>
  <c r="N216" i="2"/>
  <c r="N250" i="2"/>
  <c r="N584" i="2"/>
  <c r="N344" i="2"/>
  <c r="O344" i="2" s="1"/>
  <c r="N173" i="2"/>
  <c r="N438" i="2"/>
  <c r="O438" i="2" s="1"/>
  <c r="N622" i="2"/>
  <c r="N307" i="2"/>
  <c r="O307" i="2" s="1"/>
  <c r="N596" i="2"/>
  <c r="O596" i="2" s="1"/>
  <c r="L308" i="2"/>
  <c r="M308" i="2" s="1"/>
  <c r="L58" i="2"/>
  <c r="M58" i="2" s="1"/>
  <c r="N129" i="2"/>
  <c r="O129" i="2" s="1"/>
  <c r="N99" i="2"/>
  <c r="O99" i="2" s="1"/>
  <c r="N341" i="2"/>
  <c r="O341" i="2" s="1"/>
  <c r="N83" i="2"/>
  <c r="O83" i="2" s="1"/>
  <c r="N498" i="2"/>
  <c r="O498" i="2" s="1"/>
  <c r="N409" i="2"/>
  <c r="N315" i="2"/>
  <c r="O315" i="2" s="1"/>
  <c r="N302" i="2"/>
  <c r="N503" i="2"/>
  <c r="O503" i="2" s="1"/>
  <c r="N143" i="2"/>
  <c r="N333" i="2"/>
  <c r="N335" i="2"/>
  <c r="N187" i="2"/>
  <c r="N304" i="2"/>
  <c r="N611" i="2"/>
  <c r="O611" i="2" s="1"/>
  <c r="N235" i="2"/>
  <c r="N296" i="2"/>
  <c r="N577" i="2"/>
  <c r="N599" i="2"/>
  <c r="O599" i="2" s="1"/>
  <c r="L537" i="2"/>
  <c r="M537" i="2" s="1"/>
  <c r="L292" i="2"/>
  <c r="M292" i="2" s="1"/>
  <c r="L550" i="2"/>
  <c r="M550" i="2" s="1"/>
  <c r="L324" i="2"/>
  <c r="M324" i="2" s="1"/>
  <c r="L497" i="2"/>
  <c r="M497" i="2" s="1"/>
  <c r="L529" i="2"/>
  <c r="M529" i="2" s="1"/>
  <c r="L356" i="2"/>
  <c r="M356" i="2" s="1"/>
  <c r="L375" i="2"/>
  <c r="M375" i="2" s="1"/>
  <c r="L372" i="2"/>
  <c r="M372" i="2" s="1"/>
  <c r="L367" i="2"/>
  <c r="M367" i="2" s="1"/>
  <c r="L278" i="2"/>
  <c r="M278" i="2" s="1"/>
  <c r="L481" i="2"/>
  <c r="M481" i="2" s="1"/>
  <c r="L542" i="2"/>
  <c r="M542" i="2" s="1"/>
  <c r="L484" i="2"/>
  <c r="M484" i="2" s="1"/>
  <c r="L10" i="2"/>
  <c r="M10" i="2" s="1"/>
  <c r="L690" i="2"/>
  <c r="M690" i="2" s="1"/>
  <c r="L682" i="2"/>
  <c r="M682" i="2" s="1"/>
  <c r="L597" i="2"/>
  <c r="M597" i="2" s="1"/>
  <c r="L167" i="2"/>
  <c r="M167" i="2" s="1"/>
  <c r="AF2" i="2"/>
  <c r="AG2" i="2" s="1"/>
  <c r="L521" i="2"/>
  <c r="M521" i="2" s="1"/>
  <c r="L516" i="2"/>
  <c r="M516" i="2" s="1"/>
  <c r="L587" i="2"/>
  <c r="M587" i="2" s="1"/>
  <c r="L505" i="2"/>
  <c r="M505" i="2" s="1"/>
  <c r="L340" i="2"/>
  <c r="M340" i="2" s="1"/>
  <c r="L74" i="2"/>
  <c r="M74" i="2" s="1"/>
  <c r="AC20" i="2"/>
  <c r="AF20" i="2" s="1"/>
  <c r="AG20" i="2" s="1"/>
  <c r="L513" i="2"/>
  <c r="M513" i="2" s="1"/>
  <c r="L303" i="2"/>
  <c r="M303" i="2" s="1"/>
  <c r="L525" i="2"/>
  <c r="M525" i="2" s="1"/>
  <c r="AC21" i="2"/>
  <c r="AF21" i="2" s="1"/>
  <c r="AG21" i="2" s="1"/>
  <c r="AC11" i="2"/>
  <c r="AF11" i="2" s="1"/>
  <c r="AG11" i="2" s="1"/>
  <c r="AB16" i="2"/>
  <c r="AC16" i="2" s="1"/>
  <c r="AB4" i="2"/>
  <c r="AC4" i="2" s="1"/>
  <c r="AB12" i="2"/>
  <c r="AC15" i="2"/>
  <c r="AF15" i="2" s="1"/>
  <c r="AG15" i="2" s="1"/>
  <c r="F561" i="2"/>
  <c r="Q561" i="2" s="1"/>
  <c r="F441" i="2"/>
  <c r="Q441" i="2" s="1"/>
  <c r="F545" i="2"/>
  <c r="Q545" i="2" s="1"/>
  <c r="F404" i="2"/>
  <c r="Q404" i="2" s="1"/>
  <c r="F382" i="2"/>
  <c r="Q382" i="2" s="1"/>
  <c r="F588" i="2"/>
  <c r="Q588" i="2" s="1"/>
  <c r="F626" i="2"/>
  <c r="Q626" i="2" s="1"/>
  <c r="I117" i="2"/>
  <c r="E117" i="2"/>
  <c r="F332" i="2"/>
  <c r="Q332" i="2" s="1"/>
  <c r="F500" i="2"/>
  <c r="Q500" i="2" s="1"/>
  <c r="F221" i="2"/>
  <c r="Q221" i="2" s="1"/>
  <c r="F52" i="2"/>
  <c r="Q52" i="2" s="1"/>
  <c r="F134" i="2"/>
  <c r="Q134" i="2" s="1"/>
  <c r="I196" i="2"/>
  <c r="E196" i="2"/>
  <c r="F635" i="2"/>
  <c r="Q635" i="2" s="1"/>
  <c r="F418" i="2"/>
  <c r="Q418" i="2" s="1"/>
  <c r="F394" i="2"/>
  <c r="Q394" i="2" s="1"/>
  <c r="F423" i="2"/>
  <c r="Q423" i="2" s="1"/>
  <c r="F600" i="2"/>
  <c r="Q600" i="2" s="1"/>
  <c r="F344" i="2"/>
  <c r="Q344" i="2" s="1"/>
  <c r="F56" i="2"/>
  <c r="Q56" i="2" s="1"/>
  <c r="F480" i="2"/>
  <c r="Q480" i="2" s="1"/>
  <c r="I192" i="2"/>
  <c r="E192" i="2"/>
  <c r="F474" i="2"/>
  <c r="Q474" i="2" s="1"/>
  <c r="F461" i="2"/>
  <c r="Q461" i="2" s="1"/>
  <c r="F435" i="2"/>
  <c r="Q435" i="2" s="1"/>
  <c r="F403" i="2"/>
  <c r="Q403" i="2" s="1"/>
  <c r="F624" i="2"/>
  <c r="Q624" i="2" s="1"/>
  <c r="F218" i="2"/>
  <c r="Q218" i="2" s="1"/>
  <c r="F421" i="2"/>
  <c r="Q421" i="2" s="1"/>
  <c r="F604" i="2"/>
  <c r="Q604" i="2" s="1"/>
  <c r="I352" i="2"/>
  <c r="E352" i="2"/>
  <c r="E612" i="2"/>
  <c r="I612" i="2"/>
  <c r="F217" i="2"/>
  <c r="Q217" i="2" s="1"/>
  <c r="F463" i="2"/>
  <c r="Q463" i="2" s="1"/>
  <c r="F373" i="2"/>
  <c r="Q373" i="2" s="1"/>
  <c r="F371" i="2"/>
  <c r="Q371" i="2" s="1"/>
  <c r="E142" i="2"/>
  <c r="I142" i="2"/>
  <c r="F462" i="2"/>
  <c r="Q462" i="2" s="1"/>
  <c r="F454" i="2"/>
  <c r="Q454" i="2" s="1"/>
  <c r="F415" i="2"/>
  <c r="Q415" i="2" s="1"/>
  <c r="F397" i="2"/>
  <c r="Q397" i="2" s="1"/>
  <c r="F541" i="2"/>
  <c r="Q541" i="2" s="1"/>
  <c r="F137" i="2"/>
  <c r="Q137" i="2" s="1"/>
  <c r="F65" i="2"/>
  <c r="Q65" i="2" s="1"/>
  <c r="F131" i="2"/>
  <c r="Q131" i="2" s="1"/>
  <c r="I143" i="2"/>
  <c r="E143" i="2"/>
  <c r="F183" i="2"/>
  <c r="Q183" i="2" s="1"/>
  <c r="F28" i="2"/>
  <c r="Q28" i="2" s="1"/>
  <c r="F283" i="2"/>
  <c r="Q283" i="2" s="1"/>
  <c r="F34" i="2"/>
  <c r="Q34" i="2" s="1"/>
  <c r="F555" i="2"/>
  <c r="Q555" i="2" s="1"/>
  <c r="F15" i="2"/>
  <c r="Q15" i="2" s="1"/>
  <c r="F473" i="2"/>
  <c r="Q473" i="2" s="1"/>
  <c r="I389" i="2"/>
  <c r="E389" i="2"/>
  <c r="I409" i="2"/>
  <c r="E409" i="2"/>
  <c r="F549" i="2"/>
  <c r="Q549" i="2" s="1"/>
  <c r="F506" i="2"/>
  <c r="Q506" i="2" s="1"/>
  <c r="F285" i="2"/>
  <c r="Q285" i="2" s="1"/>
  <c r="F44" i="2"/>
  <c r="Q44" i="2" s="1"/>
  <c r="F120" i="2"/>
  <c r="Q120" i="2" s="1"/>
  <c r="F70" i="2"/>
  <c r="Q70" i="2" s="1"/>
  <c r="E43" i="2"/>
  <c r="I43" i="2"/>
  <c r="F558" i="2"/>
  <c r="Q558" i="2" s="1"/>
  <c r="F319" i="2"/>
  <c r="Q319" i="2" s="1"/>
  <c r="L520" i="2"/>
  <c r="M520" i="2" s="1"/>
  <c r="I442" i="2"/>
  <c r="E442" i="2"/>
  <c r="F17" i="2"/>
  <c r="Q17" i="2" s="1"/>
  <c r="F158" i="2"/>
  <c r="Q158" i="2" s="1"/>
  <c r="F219" i="2"/>
  <c r="Q219" i="2" s="1"/>
  <c r="I164" i="2"/>
  <c r="E164" i="2"/>
  <c r="L605" i="2"/>
  <c r="M605" i="2" s="1"/>
  <c r="F406" i="2"/>
  <c r="Q406" i="2" s="1"/>
  <c r="F398" i="2"/>
  <c r="Q398" i="2" s="1"/>
  <c r="F169" i="2"/>
  <c r="Q169" i="2" s="1"/>
  <c r="F640" i="2"/>
  <c r="Q640" i="2" s="1"/>
  <c r="F191" i="2"/>
  <c r="Q191" i="2" s="1"/>
  <c r="F583" i="2"/>
  <c r="Q583" i="2" s="1"/>
  <c r="F75" i="2"/>
  <c r="Q75" i="2" s="1"/>
  <c r="F179" i="2"/>
  <c r="Q179" i="2" s="1"/>
  <c r="F617" i="2"/>
  <c r="Q617" i="2" s="1"/>
  <c r="I13" i="2"/>
  <c r="E13" i="2"/>
  <c r="E205" i="2"/>
  <c r="I205" i="2"/>
  <c r="F76" i="2"/>
  <c r="Q76" i="2" s="1"/>
  <c r="F504" i="2"/>
  <c r="Q504" i="2" s="1"/>
  <c r="F103" i="2"/>
  <c r="Q103" i="2" s="1"/>
  <c r="F130" i="2"/>
  <c r="Q130" i="2" s="1"/>
  <c r="Q30" i="2"/>
  <c r="L30" i="2"/>
  <c r="M30" i="2" s="1"/>
  <c r="E515" i="2"/>
  <c r="I515" i="2"/>
  <c r="F32" i="2"/>
  <c r="Q32" i="2" s="1"/>
  <c r="F517" i="2"/>
  <c r="Q517" i="2" s="1"/>
  <c r="F416" i="2"/>
  <c r="Q416" i="2" s="1"/>
  <c r="F176" i="2"/>
  <c r="Q176" i="2" s="1"/>
  <c r="F281" i="2"/>
  <c r="Q281" i="2" s="1"/>
  <c r="F485" i="2"/>
  <c r="Q485" i="2" s="1"/>
  <c r="F85" i="2"/>
  <c r="Q85" i="2" s="1"/>
  <c r="F527" i="2"/>
  <c r="Q527" i="2" s="1"/>
  <c r="F320" i="2"/>
  <c r="Q320" i="2" s="1"/>
  <c r="F147" i="2"/>
  <c r="Q147" i="2" s="1"/>
  <c r="L342" i="2"/>
  <c r="M342" i="2" s="1"/>
  <c r="I621" i="2"/>
  <c r="E621" i="2"/>
  <c r="F457" i="2"/>
  <c r="Q457" i="2" s="1"/>
  <c r="F425" i="2"/>
  <c r="Q425" i="2" s="1"/>
  <c r="F578" i="2"/>
  <c r="Q578" i="2" s="1"/>
  <c r="F459" i="2"/>
  <c r="Q459" i="2" s="1"/>
  <c r="F414" i="2"/>
  <c r="Q414" i="2" s="1"/>
  <c r="F388" i="2"/>
  <c r="Q388" i="2" s="1"/>
  <c r="F378" i="2"/>
  <c r="Q378" i="2" s="1"/>
  <c r="F2" i="2"/>
  <c r="F209" i="2"/>
  <c r="Q209" i="2" s="1"/>
  <c r="F157" i="2"/>
  <c r="Q157" i="2" s="1"/>
  <c r="F589" i="2"/>
  <c r="Q589" i="2" s="1"/>
  <c r="F538" i="2"/>
  <c r="Q538" i="2" s="1"/>
  <c r="F547" i="2"/>
  <c r="Q547" i="2" s="1"/>
  <c r="I360" i="2"/>
  <c r="E360" i="2"/>
  <c r="F66" i="2"/>
  <c r="Q66" i="2" s="1"/>
  <c r="F257" i="2"/>
  <c r="Q257" i="2" s="1"/>
  <c r="F268" i="2"/>
  <c r="Q268" i="2" s="1"/>
  <c r="I623" i="2"/>
  <c r="E623" i="2"/>
  <c r="I266" i="2"/>
  <c r="E266" i="2"/>
  <c r="I318" i="2"/>
  <c r="E318" i="2"/>
  <c r="I350" i="2"/>
  <c r="E350" i="2"/>
  <c r="I606" i="2"/>
  <c r="E606" i="2"/>
  <c r="F579" i="2"/>
  <c r="Q579" i="2" s="1"/>
  <c r="F118" i="2"/>
  <c r="Q118" i="2" s="1"/>
  <c r="F86" i="2"/>
  <c r="Q86" i="2" s="1"/>
  <c r="F62" i="2"/>
  <c r="Q62" i="2" s="1"/>
  <c r="F358" i="2"/>
  <c r="Q358" i="2" s="1"/>
  <c r="F294" i="2"/>
  <c r="Q294" i="2" s="1"/>
  <c r="F263" i="2"/>
  <c r="Q263" i="2" s="1"/>
  <c r="F502" i="2"/>
  <c r="Q502" i="2" s="1"/>
  <c r="F475" i="2"/>
  <c r="Q475" i="2" s="1"/>
  <c r="F573" i="2"/>
  <c r="Q573" i="2" s="1"/>
  <c r="F433" i="2"/>
  <c r="Q433" i="2" s="1"/>
  <c r="F569" i="2"/>
  <c r="Q569" i="2" s="1"/>
  <c r="F396" i="2"/>
  <c r="Q396" i="2" s="1"/>
  <c r="F260" i="2"/>
  <c r="Q260" i="2" s="1"/>
  <c r="F201" i="2"/>
  <c r="Q201" i="2" s="1"/>
  <c r="F57" i="2"/>
  <c r="Q57" i="2" s="1"/>
  <c r="F293" i="2"/>
  <c r="Q293" i="2" s="1"/>
  <c r="F339" i="2"/>
  <c r="Q339" i="2" s="1"/>
  <c r="I93" i="2"/>
  <c r="E93" i="2"/>
  <c r="F180" i="2"/>
  <c r="Q180" i="2" s="1"/>
  <c r="F611" i="2"/>
  <c r="Q611" i="2" s="1"/>
  <c r="F161" i="2"/>
  <c r="Q161" i="2" s="1"/>
  <c r="I270" i="2"/>
  <c r="E270" i="2"/>
  <c r="F598" i="2"/>
  <c r="Q598" i="2" s="1"/>
  <c r="F534" i="2"/>
  <c r="Q534" i="2" s="1"/>
  <c r="F631" i="2"/>
  <c r="Q631" i="2" s="1"/>
  <c r="F466" i="2"/>
  <c r="Q466" i="2" s="1"/>
  <c r="F429" i="2"/>
  <c r="Q429" i="2" s="1"/>
  <c r="F408" i="2"/>
  <c r="Q408" i="2" s="1"/>
  <c r="F386" i="2"/>
  <c r="Q386" i="2" s="1"/>
  <c r="F618" i="2"/>
  <c r="Q618" i="2" s="1"/>
  <c r="F112" i="2"/>
  <c r="Q112" i="2" s="1"/>
  <c r="F511" i="2"/>
  <c r="Q511" i="2" s="1"/>
  <c r="I353" i="2"/>
  <c r="E353" i="2"/>
  <c r="F336" i="2"/>
  <c r="Q336" i="2" s="1"/>
  <c r="E250" i="2"/>
  <c r="I250" i="2"/>
  <c r="F202" i="2"/>
  <c r="Q202" i="2" s="1"/>
  <c r="F138" i="2"/>
  <c r="Q138" i="2" s="1"/>
  <c r="F231" i="2"/>
  <c r="Q231" i="2" s="1"/>
  <c r="F67" i="2"/>
  <c r="Q67" i="2" s="1"/>
  <c r="F189" i="2"/>
  <c r="Q189" i="2" s="1"/>
  <c r="AB17" i="2"/>
  <c r="I472" i="2"/>
  <c r="E472" i="2"/>
  <c r="F437" i="2"/>
  <c r="Q437" i="2" s="1"/>
  <c r="F5" i="2"/>
  <c r="Q5" i="2" s="1"/>
  <c r="F552" i="2"/>
  <c r="Q552" i="2" s="1"/>
  <c r="E177" i="2"/>
  <c r="I177" i="2"/>
  <c r="F61" i="2"/>
  <c r="Q61" i="2" s="1"/>
  <c r="F524" i="2"/>
  <c r="Q524" i="2" s="1"/>
  <c r="I113" i="2"/>
  <c r="E113" i="2"/>
  <c r="I496" i="2"/>
  <c r="E496" i="2"/>
  <c r="F29" i="2"/>
  <c r="Q29" i="2" s="1"/>
  <c r="AC8" i="2"/>
  <c r="AF8" i="2" s="1"/>
  <c r="AG8" i="2" s="1"/>
  <c r="F8" i="2"/>
  <c r="Q8" i="2" s="1"/>
  <c r="E173" i="2"/>
  <c r="I173" i="2"/>
  <c r="F599" i="2"/>
  <c r="Q599" i="2" s="1"/>
  <c r="I290" i="2"/>
  <c r="E290" i="2"/>
  <c r="F255" i="2"/>
  <c r="Q255" i="2" s="1"/>
  <c r="F45" i="2"/>
  <c r="Q45" i="2" s="1"/>
  <c r="F593" i="2"/>
  <c r="Q593" i="2" s="1"/>
  <c r="F321" i="2"/>
  <c r="Q321" i="2" s="1"/>
  <c r="E304" i="2"/>
  <c r="I304" i="2"/>
  <c r="F186" i="2"/>
  <c r="Q186" i="2" s="1"/>
  <c r="F271" i="2"/>
  <c r="Q271" i="2" s="1"/>
  <c r="AC6" i="2"/>
  <c r="AF6" i="2" s="1"/>
  <c r="AG6" i="2" s="1"/>
  <c r="F432" i="2"/>
  <c r="Q432" i="2" s="1"/>
  <c r="F419" i="2"/>
  <c r="Q419" i="2" s="1"/>
  <c r="F395" i="2"/>
  <c r="Q395" i="2" s="1"/>
  <c r="F230" i="2"/>
  <c r="Q230" i="2" s="1"/>
  <c r="F185" i="2"/>
  <c r="Q185" i="2" s="1"/>
  <c r="F341" i="2"/>
  <c r="Q341" i="2" s="1"/>
  <c r="F399" i="2"/>
  <c r="Q399" i="2" s="1"/>
  <c r="F641" i="2"/>
  <c r="Q641" i="2" s="1"/>
  <c r="F633" i="2"/>
  <c r="Q633" i="2" s="1"/>
  <c r="F182" i="2"/>
  <c r="Q182" i="2" s="1"/>
  <c r="F498" i="2"/>
  <c r="Q498" i="2" s="1"/>
  <c r="F14" i="2"/>
  <c r="Q14" i="2" s="1"/>
  <c r="F81" i="2"/>
  <c r="Q81" i="2" s="1"/>
  <c r="F361" i="2"/>
  <c r="Q361" i="2" s="1"/>
  <c r="F237" i="2"/>
  <c r="Q237" i="2" s="1"/>
  <c r="F427" i="2"/>
  <c r="Q427" i="2" s="1"/>
  <c r="F447" i="2"/>
  <c r="Q447" i="2" s="1"/>
  <c r="F390" i="2"/>
  <c r="Q390" i="2" s="1"/>
  <c r="I23" i="2"/>
  <c r="E23" i="2"/>
  <c r="F181" i="2"/>
  <c r="Q181" i="2" s="1"/>
  <c r="F507" i="2"/>
  <c r="Q507" i="2" s="1"/>
  <c r="F349" i="2"/>
  <c r="Q349" i="2" s="1"/>
  <c r="F214" i="2"/>
  <c r="Q214" i="2" s="1"/>
  <c r="I362" i="2"/>
  <c r="E362" i="2"/>
  <c r="F571" i="2"/>
  <c r="Q571" i="2" s="1"/>
  <c r="F102" i="2"/>
  <c r="Q102" i="2" s="1"/>
  <c r="I168" i="2"/>
  <c r="E168" i="2"/>
  <c r="F467" i="2"/>
  <c r="Q467" i="2" s="1"/>
  <c r="F548" i="2"/>
  <c r="Q548" i="2" s="1"/>
  <c r="I448" i="2"/>
  <c r="E448" i="2"/>
  <c r="F444" i="2"/>
  <c r="Q444" i="2" s="1"/>
  <c r="F100" i="2"/>
  <c r="Q100" i="2" s="1"/>
  <c r="F256" i="2"/>
  <c r="Q256" i="2" s="1"/>
  <c r="F531" i="2"/>
  <c r="Q531" i="2" s="1"/>
  <c r="F357" i="2"/>
  <c r="Q357" i="2" s="1"/>
  <c r="F307" i="2"/>
  <c r="Q307" i="2" s="1"/>
  <c r="F204" i="2"/>
  <c r="Q204" i="2" s="1"/>
  <c r="F627" i="2"/>
  <c r="Q627" i="2" s="1"/>
  <c r="F438" i="2"/>
  <c r="Q438" i="2" s="1"/>
  <c r="I377" i="2"/>
  <c r="E377" i="2"/>
  <c r="F11" i="2"/>
  <c r="Q11" i="2" s="1"/>
  <c r="F223" i="2"/>
  <c r="Q223" i="2" s="1"/>
  <c r="F594" i="2"/>
  <c r="Q594" i="2" s="1"/>
  <c r="F602" i="2"/>
  <c r="Q602" i="2" s="1"/>
  <c r="F170" i="2"/>
  <c r="Q170" i="2" s="1"/>
  <c r="F68" i="2"/>
  <c r="Q68" i="2" s="1"/>
  <c r="F581" i="2"/>
  <c r="Q581" i="2" s="1"/>
  <c r="F453" i="2"/>
  <c r="Q453" i="2" s="1"/>
  <c r="I619" i="2"/>
  <c r="E619" i="2"/>
  <c r="F252" i="2"/>
  <c r="Q252" i="2" s="1"/>
  <c r="F636" i="2"/>
  <c r="Q636" i="2" s="1"/>
  <c r="F188" i="2"/>
  <c r="Q188" i="2" s="1"/>
  <c r="F236" i="2"/>
  <c r="Q236" i="2" s="1"/>
  <c r="F479" i="2"/>
  <c r="Q479" i="2" s="1"/>
  <c r="F449" i="2"/>
  <c r="Q449" i="2" s="1"/>
  <c r="F381" i="2"/>
  <c r="Q381" i="2" s="1"/>
  <c r="F275" i="2"/>
  <c r="Q275" i="2" s="1"/>
  <c r="F478" i="2"/>
  <c r="Q478" i="2" s="1"/>
  <c r="F428" i="2"/>
  <c r="Q428" i="2" s="1"/>
  <c r="E213" i="2"/>
  <c r="I213" i="2"/>
  <c r="F145" i="2"/>
  <c r="Q145" i="2" s="1"/>
  <c r="F99" i="2"/>
  <c r="Q99" i="2" s="1"/>
  <c r="F122" i="2"/>
  <c r="Q122" i="2" s="1"/>
  <c r="F551" i="2"/>
  <c r="Q551" i="2" s="1"/>
  <c r="F224" i="2"/>
  <c r="Q224" i="2" s="1"/>
  <c r="F523" i="2"/>
  <c r="Q523" i="2" s="1"/>
  <c r="F347" i="2"/>
  <c r="Q347" i="2" s="1"/>
  <c r="F194" i="2"/>
  <c r="Q194" i="2" s="1"/>
  <c r="F450" i="2"/>
  <c r="Q450" i="2" s="1"/>
  <c r="F163" i="2"/>
  <c r="Q163" i="2" s="1"/>
  <c r="AC5" i="2"/>
  <c r="AF5" i="2" s="1"/>
  <c r="AG5" i="2" s="1"/>
  <c r="F629" i="2"/>
  <c r="Q629" i="2" s="1"/>
  <c r="F465" i="2"/>
  <c r="Q465" i="2" s="1"/>
  <c r="F36" i="2"/>
  <c r="Q36" i="2" s="1"/>
  <c r="F554" i="2"/>
  <c r="Q554" i="2" s="1"/>
  <c r="F80" i="2"/>
  <c r="Q80" i="2" s="1"/>
  <c r="I286" i="2"/>
  <c r="E286" i="2"/>
  <c r="F574" i="2"/>
  <c r="Q574" i="2" s="1"/>
  <c r="E333" i="2"/>
  <c r="I333" i="2"/>
  <c r="I335" i="2"/>
  <c r="E335" i="2"/>
  <c r="F172" i="2"/>
  <c r="Q172" i="2" s="1"/>
  <c r="I314" i="2"/>
  <c r="E314" i="2"/>
  <c r="I584" i="2"/>
  <c r="E584" i="2"/>
  <c r="AF9" i="2"/>
  <c r="AG9" i="2" s="1"/>
  <c r="F407" i="2"/>
  <c r="Q407" i="2" s="1"/>
  <c r="F601" i="2"/>
  <c r="Q601" i="2" s="1"/>
  <c r="F522" i="2"/>
  <c r="Q522" i="2" s="1"/>
  <c r="F222" i="2"/>
  <c r="Q222" i="2" s="1"/>
  <c r="AC7" i="2"/>
  <c r="AF7" i="2" s="1"/>
  <c r="AG7" i="2" s="1"/>
  <c r="F582" i="2"/>
  <c r="Q582" i="2" s="1"/>
  <c r="F512" i="2"/>
  <c r="Q512" i="2" s="1"/>
  <c r="F110" i="2"/>
  <c r="Q110" i="2" s="1"/>
  <c r="F208" i="2"/>
  <c r="Q208" i="2" s="1"/>
  <c r="F258" i="2"/>
  <c r="Q258" i="2" s="1"/>
  <c r="F493" i="2"/>
  <c r="Q493" i="2" s="1"/>
  <c r="F482" i="2"/>
  <c r="Q482" i="2" s="1"/>
  <c r="F305" i="2"/>
  <c r="Q305" i="2" s="1"/>
  <c r="F326" i="2"/>
  <c r="Q326" i="2" s="1"/>
  <c r="F488" i="2"/>
  <c r="Q488" i="2" s="1"/>
  <c r="F510" i="2"/>
  <c r="Q510" i="2" s="1"/>
  <c r="F107" i="2"/>
  <c r="Q107" i="2" s="1"/>
  <c r="F106" i="2"/>
  <c r="Q106" i="2" s="1"/>
  <c r="I476" i="2"/>
  <c r="E476" i="2"/>
  <c r="F370" i="2"/>
  <c r="Q370" i="2" s="1"/>
  <c r="F132" i="2"/>
  <c r="Q132" i="2" s="1"/>
  <c r="E235" i="2"/>
  <c r="I235" i="2"/>
  <c r="F160" i="2"/>
  <c r="Q160" i="2" s="1"/>
  <c r="F348" i="2"/>
  <c r="Q348" i="2" s="1"/>
  <c r="F533" i="2"/>
  <c r="Q533" i="2" s="1"/>
  <c r="F119" i="2"/>
  <c r="Q119" i="2" s="1"/>
  <c r="F87" i="2"/>
  <c r="Q87" i="2" s="1"/>
  <c r="F98" i="2"/>
  <c r="Q98" i="2" s="1"/>
  <c r="F239" i="2"/>
  <c r="Q239" i="2" s="1"/>
  <c r="F243" i="2"/>
  <c r="Q243" i="2" s="1"/>
  <c r="F508" i="2"/>
  <c r="Q508" i="2" s="1"/>
  <c r="F128" i="2"/>
  <c r="Q128" i="2" s="1"/>
  <c r="F647" i="2"/>
  <c r="Q647" i="2" s="1"/>
  <c r="I440" i="2"/>
  <c r="E440" i="2"/>
  <c r="F596" i="2"/>
  <c r="Q596" i="2" s="1"/>
  <c r="F84" i="2"/>
  <c r="Q84" i="2" s="1"/>
  <c r="F610" i="2"/>
  <c r="Q610" i="2" s="1"/>
  <c r="E368" i="2"/>
  <c r="I368" i="2"/>
  <c r="F121" i="2"/>
  <c r="Q121" i="2" s="1"/>
  <c r="F151" i="2"/>
  <c r="Q151" i="2" s="1"/>
  <c r="F316" i="2"/>
  <c r="Q316" i="2" s="1"/>
  <c r="F33" i="2"/>
  <c r="Q33" i="2" s="1"/>
  <c r="F646" i="2"/>
  <c r="Q646" i="2" s="1"/>
  <c r="F420" i="2"/>
  <c r="Q420" i="2" s="1"/>
  <c r="F41" i="2"/>
  <c r="Q41" i="2" s="1"/>
  <c r="F499" i="2"/>
  <c r="Q499" i="2" s="1"/>
  <c r="F365" i="2"/>
  <c r="Q365" i="2" s="1"/>
  <c r="F477" i="2"/>
  <c r="Q477" i="2" s="1"/>
  <c r="F469" i="2"/>
  <c r="Q469" i="2" s="1"/>
  <c r="F35" i="2"/>
  <c r="Q35" i="2" s="1"/>
  <c r="F16" i="2"/>
  <c r="Q16" i="2" s="1"/>
  <c r="F306" i="2"/>
  <c r="Q306" i="2" s="1"/>
  <c r="F108" i="2"/>
  <c r="Q108" i="2" s="1"/>
  <c r="E615" i="2"/>
  <c r="I615" i="2"/>
  <c r="I501" i="2"/>
  <c r="E501" i="2"/>
  <c r="F317" i="2"/>
  <c r="Q317" i="2" s="1"/>
  <c r="I296" i="2"/>
  <c r="E296" i="2"/>
  <c r="F150" i="2"/>
  <c r="Q150" i="2" s="1"/>
  <c r="F51" i="2"/>
  <c r="Q51" i="2" s="1"/>
  <c r="F171" i="2"/>
  <c r="Q171" i="2" s="1"/>
  <c r="F528" i="2"/>
  <c r="Q528" i="2" s="1"/>
  <c r="F88" i="2"/>
  <c r="Q88" i="2" s="1"/>
  <c r="F248" i="2"/>
  <c r="Q248" i="2" s="1"/>
  <c r="F572" i="2"/>
  <c r="Q572" i="2" s="1"/>
  <c r="F279" i="2"/>
  <c r="Q279" i="2" s="1"/>
  <c r="F38" i="2"/>
  <c r="Q38" i="2" s="1"/>
  <c r="L489" i="2"/>
  <c r="M489" i="2" s="1"/>
  <c r="F455" i="2"/>
  <c r="Q455" i="2" s="1"/>
  <c r="F3" i="2"/>
  <c r="Q3" i="2" s="1"/>
  <c r="F254" i="2"/>
  <c r="Q254" i="2" s="1"/>
  <c r="F190" i="2"/>
  <c r="Q190" i="2" s="1"/>
  <c r="F244" i="2"/>
  <c r="Q244" i="2" s="1"/>
  <c r="F200" i="2"/>
  <c r="Q200" i="2" s="1"/>
  <c r="F364" i="2"/>
  <c r="Q364" i="2" s="1"/>
  <c r="F330" i="2"/>
  <c r="Q330" i="2" s="1"/>
  <c r="F96" i="2"/>
  <c r="Q96" i="2" s="1"/>
  <c r="F536" i="2"/>
  <c r="Q536" i="2" s="1"/>
  <c r="F78" i="2"/>
  <c r="Q78" i="2" s="1"/>
  <c r="F311" i="2"/>
  <c r="Q311" i="2" s="1"/>
  <c r="F568" i="2"/>
  <c r="Q568" i="2" s="1"/>
  <c r="F405" i="2"/>
  <c r="Q405" i="2" s="1"/>
  <c r="F241" i="2"/>
  <c r="Q241" i="2" s="1"/>
  <c r="E187" i="2"/>
  <c r="I187" i="2"/>
  <c r="F337" i="2"/>
  <c r="Q337" i="2" s="1"/>
  <c r="F273" i="2"/>
  <c r="Q273" i="2" s="1"/>
  <c r="F135" i="2"/>
  <c r="Q135" i="2" s="1"/>
  <c r="F105" i="2"/>
  <c r="Q105" i="2" s="1"/>
  <c r="F37" i="2"/>
  <c r="Q37" i="2" s="1"/>
  <c r="F274" i="2"/>
  <c r="Q274" i="2" s="1"/>
  <c r="F124" i="2"/>
  <c r="Q124" i="2" s="1"/>
  <c r="F184" i="2"/>
  <c r="Q184" i="2" s="1"/>
  <c r="E72" i="2"/>
  <c r="I72" i="2"/>
  <c r="F603" i="2"/>
  <c r="Q603" i="2" s="1"/>
  <c r="F123" i="2"/>
  <c r="Q123" i="2" s="1"/>
  <c r="F91" i="2"/>
  <c r="Q91" i="2" s="1"/>
  <c r="F136" i="2"/>
  <c r="Q136" i="2" s="1"/>
  <c r="F207" i="2"/>
  <c r="Q207" i="2" s="1"/>
  <c r="F152" i="2"/>
  <c r="Q152" i="2" s="1"/>
  <c r="F639" i="2"/>
  <c r="Q639" i="2" s="1"/>
  <c r="I468" i="2"/>
  <c r="E468" i="2"/>
  <c r="F560" i="2"/>
  <c r="Q560" i="2" s="1"/>
  <c r="F451" i="2"/>
  <c r="Q451" i="2" s="1"/>
  <c r="F400" i="2"/>
  <c r="Q400" i="2" s="1"/>
  <c r="I456" i="2"/>
  <c r="E456" i="2"/>
  <c r="F402" i="2"/>
  <c r="Q402" i="2" s="1"/>
  <c r="F4" i="2"/>
  <c r="Q4" i="2" s="1"/>
  <c r="O583" i="2"/>
  <c r="F178" i="2"/>
  <c r="Q178" i="2" s="1"/>
  <c r="F50" i="2"/>
  <c r="Q50" i="2" s="1"/>
  <c r="F203" i="2"/>
  <c r="Q203" i="2" s="1"/>
  <c r="F570" i="2"/>
  <c r="Q570" i="2" s="1"/>
  <c r="F298" i="2"/>
  <c r="Q298" i="2" s="1"/>
  <c r="F116" i="2"/>
  <c r="Q116" i="2" s="1"/>
  <c r="F49" i="2"/>
  <c r="Q49" i="2" s="1"/>
  <c r="F327" i="2"/>
  <c r="Q327" i="2" s="1"/>
  <c r="F443" i="2"/>
  <c r="Q443" i="2" s="1"/>
  <c r="F380" i="2"/>
  <c r="Q380" i="2" s="1"/>
  <c r="F452" i="2"/>
  <c r="Q452" i="2" s="1"/>
  <c r="F460" i="2"/>
  <c r="Q460" i="2" s="1"/>
  <c r="F277" i="2"/>
  <c r="Q277" i="2" s="1"/>
  <c r="I291" i="2"/>
  <c r="E291" i="2"/>
  <c r="F238" i="2"/>
  <c r="Q238" i="2" s="1"/>
  <c r="F174" i="2"/>
  <c r="Q174" i="2" s="1"/>
  <c r="F212" i="2"/>
  <c r="Q212" i="2" s="1"/>
  <c r="F585" i="2"/>
  <c r="Q585" i="2" s="1"/>
  <c r="F559" i="2"/>
  <c r="Q559" i="2" s="1"/>
  <c r="F94" i="2"/>
  <c r="Q94" i="2" s="1"/>
  <c r="I232" i="2"/>
  <c r="E232" i="2"/>
  <c r="F26" i="2"/>
  <c r="Q26" i="2" s="1"/>
  <c r="F632" i="2"/>
  <c r="Q632" i="2" s="1"/>
  <c r="F322" i="2"/>
  <c r="Q322" i="2" s="1"/>
  <c r="F59" i="2"/>
  <c r="Q59" i="2" s="1"/>
  <c r="AC10" i="2"/>
  <c r="AF10" i="2" s="1"/>
  <c r="AG10" i="2" s="1"/>
  <c r="F464" i="2"/>
  <c r="Q464" i="2" s="1"/>
  <c r="F193" i="2"/>
  <c r="Q193" i="2" s="1"/>
  <c r="F329" i="2"/>
  <c r="Q329" i="2" s="1"/>
  <c r="F246" i="2"/>
  <c r="Q246" i="2" s="1"/>
  <c r="F331" i="2"/>
  <c r="Q331" i="2" s="1"/>
  <c r="F301" i="2"/>
  <c r="Q301" i="2" s="1"/>
  <c r="F565" i="2"/>
  <c r="Q565" i="2" s="1"/>
  <c r="F519" i="2"/>
  <c r="Q519" i="2" s="1"/>
  <c r="F609" i="2"/>
  <c r="Q609" i="2" s="1"/>
  <c r="F401" i="2"/>
  <c r="Q401" i="2" s="1"/>
  <c r="F385" i="2"/>
  <c r="Q385" i="2" s="1"/>
  <c r="F229" i="2"/>
  <c r="Q229" i="2" s="1"/>
  <c r="F328" i="2"/>
  <c r="Q328" i="2" s="1"/>
  <c r="N113" i="2"/>
  <c r="N275" i="2"/>
  <c r="O275" i="2" s="1"/>
  <c r="N169" i="2"/>
  <c r="O169" i="2" s="1"/>
  <c r="F242" i="2"/>
  <c r="Q242" i="2" s="1"/>
  <c r="N496" i="2"/>
  <c r="N642" i="2"/>
  <c r="O642" i="2" s="1"/>
  <c r="N177" i="2"/>
  <c r="F269" i="2"/>
  <c r="Q269" i="2" s="1"/>
  <c r="F299" i="2"/>
  <c r="Q299" i="2" s="1"/>
  <c r="F55" i="2"/>
  <c r="Q55" i="2" s="1"/>
  <c r="F434" i="2"/>
  <c r="Q434" i="2" s="1"/>
  <c r="F262" i="2"/>
  <c r="Q262" i="2" s="1"/>
  <c r="F159" i="2"/>
  <c r="Q159" i="2" s="1"/>
  <c r="N480" i="2"/>
  <c r="O480" i="2" s="1"/>
  <c r="N360" i="2"/>
  <c r="I577" i="2"/>
  <c r="E577" i="2"/>
  <c r="I379" i="2"/>
  <c r="E379" i="2"/>
  <c r="F19" i="2"/>
  <c r="Q19" i="2" s="1"/>
  <c r="U31" i="2"/>
  <c r="N517" i="2"/>
  <c r="O517" i="2" s="1"/>
  <c r="N9" i="2"/>
  <c r="O9" i="2" s="1"/>
  <c r="N52" i="2"/>
  <c r="O52" i="2" s="1"/>
  <c r="N155" i="2"/>
  <c r="O155" i="2" s="1"/>
  <c r="N305" i="2"/>
  <c r="O305" i="2" s="1"/>
  <c r="N160" i="2"/>
  <c r="O160" i="2" s="1"/>
  <c r="N337" i="2"/>
  <c r="O337" i="2" s="1"/>
  <c r="N30" i="2"/>
  <c r="O30" i="2" s="1"/>
  <c r="N247" i="2"/>
  <c r="O247" i="2" s="1"/>
  <c r="N106" i="2"/>
  <c r="O106" i="2" s="1"/>
  <c r="N207" i="2"/>
  <c r="O207" i="2" s="1"/>
  <c r="N481" i="2"/>
  <c r="O481" i="2" s="1"/>
  <c r="N497" i="2"/>
  <c r="O497" i="2" s="1"/>
  <c r="N513" i="2"/>
  <c r="O513" i="2" s="1"/>
  <c r="N529" i="2"/>
  <c r="O529" i="2" s="1"/>
  <c r="N579" i="2"/>
  <c r="O579" i="2" s="1"/>
  <c r="N122" i="2"/>
  <c r="O122" i="2" s="1"/>
  <c r="N418" i="2"/>
  <c r="O418" i="2" s="1"/>
  <c r="N443" i="2"/>
  <c r="O443" i="2" s="1"/>
  <c r="N489" i="2"/>
  <c r="O489" i="2" s="1"/>
  <c r="N537" i="2"/>
  <c r="O537" i="2" s="1"/>
  <c r="N98" i="2"/>
  <c r="O98" i="2" s="1"/>
  <c r="N471" i="2"/>
  <c r="O471" i="2" s="1"/>
  <c r="N82" i="2"/>
  <c r="O82" i="2" s="1"/>
  <c r="N114" i="2"/>
  <c r="O114" i="2" s="1"/>
  <c r="N239" i="2"/>
  <c r="O239" i="2" s="1"/>
  <c r="N573" i="2"/>
  <c r="O573" i="2" s="1"/>
  <c r="N608" i="2"/>
  <c r="O608" i="2" s="1"/>
  <c r="N90" i="2"/>
  <c r="O90" i="2" s="1"/>
  <c r="N306" i="2"/>
  <c r="O306" i="2" s="1"/>
  <c r="N370" i="2"/>
  <c r="O370" i="2" s="1"/>
  <c r="N505" i="2"/>
  <c r="O505" i="2" s="1"/>
  <c r="N521" i="2"/>
  <c r="O521" i="2" s="1"/>
  <c r="N130" i="2"/>
  <c r="O130" i="2" s="1"/>
  <c r="N346" i="2"/>
  <c r="O346" i="2" s="1"/>
  <c r="N578" i="2"/>
  <c r="O578" i="2" s="1"/>
  <c r="N465" i="2"/>
  <c r="O465" i="2" s="1"/>
  <c r="N558" i="2"/>
  <c r="O558" i="2" s="1"/>
  <c r="N647" i="2"/>
  <c r="O647" i="2" s="1"/>
  <c r="N24" i="2"/>
  <c r="O24" i="2" s="1"/>
  <c r="N506" i="2"/>
  <c r="O506" i="2" s="1"/>
  <c r="N564" i="2"/>
  <c r="O564" i="2" s="1"/>
  <c r="N202" i="2"/>
  <c r="O202" i="2" s="1"/>
  <c r="N138" i="2"/>
  <c r="O138" i="2" s="1"/>
  <c r="N197" i="2"/>
  <c r="O197" i="2" s="1"/>
  <c r="N253" i="2"/>
  <c r="O253" i="2" s="1"/>
  <c r="N189" i="2"/>
  <c r="O189" i="2" s="1"/>
  <c r="N201" i="2"/>
  <c r="O201" i="2" s="1"/>
  <c r="N74" i="2"/>
  <c r="O74" i="2" s="1"/>
  <c r="N18" i="2"/>
  <c r="O18" i="2" s="1"/>
  <c r="N70" i="2"/>
  <c r="O70" i="2" s="1"/>
  <c r="N54" i="2"/>
  <c r="O54" i="2" s="1"/>
  <c r="N258" i="2"/>
  <c r="O258" i="2" s="1"/>
  <c r="N176" i="2"/>
  <c r="O176" i="2" s="1"/>
  <c r="N66" i="2"/>
  <c r="O66" i="2" s="1"/>
  <c r="N504" i="2"/>
  <c r="O504" i="2" s="1"/>
  <c r="N410" i="2"/>
  <c r="O410" i="2" s="1"/>
  <c r="N556" i="2"/>
  <c r="O556" i="2" s="1"/>
  <c r="N248" i="2"/>
  <c r="O248" i="2" s="1"/>
  <c r="N88" i="2"/>
  <c r="O88" i="2" s="1"/>
  <c r="N67" i="2"/>
  <c r="O67" i="2" s="1"/>
  <c r="N613" i="2"/>
  <c r="O613" i="2" s="1"/>
  <c r="N439" i="2"/>
  <c r="O439" i="2" s="1"/>
  <c r="N493" i="2"/>
  <c r="O493" i="2" s="1"/>
  <c r="N475" i="2"/>
  <c r="O475" i="2" s="1"/>
  <c r="N542" i="2"/>
  <c r="O542" i="2" s="1"/>
  <c r="N255" i="2"/>
  <c r="O255" i="2" s="1"/>
  <c r="N223" i="2"/>
  <c r="O223" i="2" s="1"/>
  <c r="N191" i="2"/>
  <c r="O191" i="2" s="1"/>
  <c r="N126" i="2"/>
  <c r="O126" i="2" s="1"/>
  <c r="N94" i="2"/>
  <c r="O94" i="2" s="1"/>
  <c r="N398" i="2"/>
  <c r="O398" i="2" s="1"/>
  <c r="N63" i="2"/>
  <c r="O63" i="2" s="1"/>
  <c r="N2" i="2"/>
  <c r="O2" i="2" s="1"/>
  <c r="N359" i="2"/>
  <c r="O359" i="2" s="1"/>
  <c r="N549" i="2"/>
  <c r="O549" i="2" s="1"/>
  <c r="N16" i="2"/>
  <c r="O16" i="2" s="1"/>
  <c r="N334" i="2"/>
  <c r="O334" i="2" s="1"/>
  <c r="N295" i="2"/>
  <c r="O295" i="2" s="1"/>
  <c r="N259" i="2"/>
  <c r="O259" i="2" s="1"/>
  <c r="N597" i="2"/>
  <c r="O597" i="2" s="1"/>
  <c r="N574" i="2"/>
  <c r="O574" i="2" s="1"/>
  <c r="N396" i="2"/>
  <c r="O396" i="2" s="1"/>
  <c r="N407" i="2"/>
  <c r="O407" i="2" s="1"/>
  <c r="N80" i="2"/>
  <c r="O80" i="2" s="1"/>
  <c r="N35" i="2"/>
  <c r="O35" i="2" s="1"/>
  <c r="N156" i="2"/>
  <c r="O156" i="2" s="1"/>
  <c r="N644" i="2"/>
  <c r="O644" i="2" s="1"/>
  <c r="N636" i="2"/>
  <c r="O636" i="2" s="1"/>
  <c r="N628" i="2"/>
  <c r="O628" i="2" s="1"/>
  <c r="N617" i="2"/>
  <c r="O617" i="2" s="1"/>
  <c r="N581" i="2"/>
  <c r="O581" i="2" s="1"/>
  <c r="N546" i="2"/>
  <c r="O546" i="2" s="1"/>
  <c r="N429" i="2"/>
  <c r="O429" i="2" s="1"/>
  <c r="N532" i="2"/>
  <c r="O532" i="2" s="1"/>
  <c r="N500" i="2"/>
  <c r="O500" i="2" s="1"/>
  <c r="N470" i="2"/>
  <c r="O470" i="2" s="1"/>
  <c r="N399" i="2"/>
  <c r="O399" i="2" s="1"/>
  <c r="N416" i="2"/>
  <c r="O416" i="2" s="1"/>
  <c r="N406" i="2"/>
  <c r="O406" i="2" s="1"/>
  <c r="N467" i="2"/>
  <c r="O467" i="2" s="1"/>
  <c r="N132" i="2"/>
  <c r="O132" i="2" s="1"/>
  <c r="N100" i="2"/>
  <c r="O100" i="2" s="1"/>
  <c r="N257" i="2"/>
  <c r="O257" i="2" s="1"/>
  <c r="N8" i="2"/>
  <c r="O8" i="2" s="1"/>
  <c r="N7" i="2"/>
  <c r="O7" i="2" s="1"/>
  <c r="N64" i="2"/>
  <c r="O64" i="2" s="1"/>
  <c r="N37" i="2"/>
  <c r="O37" i="2" s="1"/>
  <c r="N121" i="2"/>
  <c r="O121" i="2" s="1"/>
  <c r="N256" i="2"/>
  <c r="O256" i="2" s="1"/>
  <c r="N431" i="2"/>
  <c r="O431" i="2" s="1"/>
  <c r="N639" i="2"/>
  <c r="O639" i="2" s="1"/>
  <c r="N572" i="2"/>
  <c r="O572" i="2" s="1"/>
  <c r="N603" i="2"/>
  <c r="O603" i="2" s="1"/>
  <c r="N585" i="2"/>
  <c r="O585" i="2" s="1"/>
  <c r="N332" i="2"/>
  <c r="O332" i="2" s="1"/>
  <c r="N242" i="2"/>
  <c r="O242" i="2" s="1"/>
  <c r="N210" i="2"/>
  <c r="O210" i="2" s="1"/>
  <c r="N178" i="2"/>
  <c r="O178" i="2" s="1"/>
  <c r="N146" i="2"/>
  <c r="O146" i="2" s="1"/>
  <c r="N262" i="2"/>
  <c r="O262" i="2" s="1"/>
  <c r="N32" i="2"/>
  <c r="O32" i="2" s="1"/>
  <c r="N46" i="2"/>
  <c r="O46" i="2" s="1"/>
  <c r="N38" i="2"/>
  <c r="O38" i="2" s="1"/>
  <c r="N14" i="2"/>
  <c r="O14" i="2" s="1"/>
  <c r="N320" i="2"/>
  <c r="O320" i="2" s="1"/>
  <c r="N144" i="2"/>
  <c r="O144" i="2" s="1"/>
  <c r="N380" i="2"/>
  <c r="O380" i="2" s="1"/>
  <c r="N402" i="2"/>
  <c r="O402" i="2" s="1"/>
  <c r="N301" i="2"/>
  <c r="O301" i="2" s="1"/>
  <c r="N635" i="2"/>
  <c r="O635" i="2" s="1"/>
  <c r="N408" i="2"/>
  <c r="O408" i="2" s="1"/>
  <c r="N413" i="2"/>
  <c r="O413" i="2" s="1"/>
  <c r="N390" i="2"/>
  <c r="O390" i="2" s="1"/>
  <c r="N78" i="2"/>
  <c r="O78" i="2" s="1"/>
  <c r="N319" i="2"/>
  <c r="O319" i="2" s="1"/>
  <c r="N11" i="2"/>
  <c r="O11" i="2" s="1"/>
  <c r="N89" i="2"/>
  <c r="O89" i="2" s="1"/>
  <c r="N311" i="2"/>
  <c r="O311" i="2" s="1"/>
  <c r="N279" i="2"/>
  <c r="O279" i="2" s="1"/>
  <c r="N590" i="2"/>
  <c r="O590" i="2" s="1"/>
  <c r="N551" i="2"/>
  <c r="O551" i="2" s="1"/>
  <c r="N454" i="2"/>
  <c r="O454" i="2" s="1"/>
  <c r="N436" i="2"/>
  <c r="O436" i="2" s="1"/>
  <c r="N112" i="2"/>
  <c r="O112" i="2" s="1"/>
  <c r="N34" i="2"/>
  <c r="O34" i="2" s="1"/>
  <c r="N604" i="2"/>
  <c r="O604" i="2" s="1"/>
  <c r="N568" i="2"/>
  <c r="O568" i="2" s="1"/>
  <c r="N507" i="2"/>
  <c r="O507" i="2" s="1"/>
  <c r="N563" i="2"/>
  <c r="O563" i="2" s="1"/>
  <c r="N484" i="2"/>
  <c r="O484" i="2" s="1"/>
  <c r="N528" i="2"/>
  <c r="O528" i="2" s="1"/>
  <c r="N116" i="2"/>
  <c r="O116" i="2" s="1"/>
  <c r="N367" i="2"/>
  <c r="O367" i="2" s="1"/>
  <c r="N342" i="2"/>
  <c r="O342" i="2" s="1"/>
  <c r="N151" i="2"/>
  <c r="O151" i="2" s="1"/>
  <c r="N400" i="2"/>
  <c r="O400" i="2" s="1"/>
  <c r="N441" i="2"/>
  <c r="O441" i="2" s="1"/>
  <c r="N595" i="2"/>
  <c r="O595" i="2" s="1"/>
  <c r="N569" i="2"/>
  <c r="O569" i="2" s="1"/>
  <c r="N594" i="2"/>
  <c r="O594" i="2" s="1"/>
  <c r="N538" i="2"/>
  <c r="O538" i="2" s="1"/>
  <c r="N292" i="2"/>
  <c r="O292" i="2" s="1"/>
  <c r="N238" i="2"/>
  <c r="O238" i="2" s="1"/>
  <c r="N206" i="2"/>
  <c r="O206" i="2" s="1"/>
  <c r="N174" i="2"/>
  <c r="O174" i="2" s="1"/>
  <c r="N149" i="2"/>
  <c r="O149" i="2" s="1"/>
  <c r="N217" i="2"/>
  <c r="O217" i="2" s="1"/>
  <c r="N153" i="2"/>
  <c r="O153" i="2" s="1"/>
  <c r="N233" i="2"/>
  <c r="O233" i="2" s="1"/>
  <c r="N336" i="2"/>
  <c r="O336" i="2" s="1"/>
  <c r="N50" i="2"/>
  <c r="O50" i="2" s="1"/>
  <c r="N5" i="2"/>
  <c r="O5" i="2" s="1"/>
  <c r="N61" i="2"/>
  <c r="O61" i="2" s="1"/>
  <c r="N3" i="2"/>
  <c r="O3" i="2" s="1"/>
  <c r="N208" i="2"/>
  <c r="O208" i="2" s="1"/>
  <c r="N49" i="2"/>
  <c r="O49" i="2" s="1"/>
  <c r="N559" i="2"/>
  <c r="O559" i="2" s="1"/>
  <c r="N466" i="2"/>
  <c r="O466" i="2" s="1"/>
  <c r="N415" i="2"/>
  <c r="O415" i="2" s="1"/>
  <c r="N349" i="2"/>
  <c r="O349" i="2" s="1"/>
  <c r="N293" i="2"/>
  <c r="O293" i="2" s="1"/>
  <c r="N627" i="2"/>
  <c r="O627" i="2" s="1"/>
  <c r="N554" i="2"/>
  <c r="O554" i="2" s="1"/>
  <c r="N455" i="2"/>
  <c r="O455" i="2" s="1"/>
  <c r="N427" i="2"/>
  <c r="O427" i="2" s="1"/>
  <c r="N331" i="2"/>
  <c r="O331" i="2" s="1"/>
  <c r="N444" i="2"/>
  <c r="O444" i="2" s="1"/>
  <c r="N134" i="2"/>
  <c r="O134" i="2" s="1"/>
  <c r="N313" i="2"/>
  <c r="O313" i="2" s="1"/>
  <c r="N103" i="2"/>
  <c r="O103" i="2" s="1"/>
  <c r="N48" i="2"/>
  <c r="O48" i="2" s="1"/>
  <c r="N26" i="2"/>
  <c r="O26" i="2" s="1"/>
  <c r="N586" i="2"/>
  <c r="O586" i="2" s="1"/>
  <c r="N587" i="2"/>
  <c r="O587" i="2" s="1"/>
  <c r="N591" i="2"/>
  <c r="O591" i="2" s="1"/>
  <c r="N422" i="2"/>
  <c r="O422" i="2" s="1"/>
  <c r="N386" i="2"/>
  <c r="O386" i="2" s="1"/>
  <c r="N435" i="2"/>
  <c r="O435" i="2" s="1"/>
  <c r="N325" i="2"/>
  <c r="O325" i="2" s="1"/>
  <c r="N405" i="2"/>
  <c r="O405" i="2" s="1"/>
  <c r="N19" i="2"/>
  <c r="O19" i="2" s="1"/>
  <c r="N646" i="2"/>
  <c r="O646" i="2" s="1"/>
  <c r="N638" i="2"/>
  <c r="O638" i="2" s="1"/>
  <c r="N630" i="2"/>
  <c r="O630" i="2" s="1"/>
  <c r="N552" i="2"/>
  <c r="O552" i="2" s="1"/>
  <c r="N531" i="2"/>
  <c r="O531" i="2" s="1"/>
  <c r="N499" i="2"/>
  <c r="O499" i="2" s="1"/>
  <c r="N445" i="2"/>
  <c r="O445" i="2" s="1"/>
  <c r="N508" i="2"/>
  <c r="O508" i="2" s="1"/>
  <c r="N430" i="2"/>
  <c r="O430" i="2" s="1"/>
  <c r="N388" i="2"/>
  <c r="O388" i="2" s="1"/>
  <c r="N411" i="2"/>
  <c r="O411" i="2" s="1"/>
  <c r="N520" i="2"/>
  <c r="O520" i="2" s="1"/>
  <c r="N227" i="2"/>
  <c r="O227" i="2" s="1"/>
  <c r="N108" i="2"/>
  <c r="O108" i="2" s="1"/>
  <c r="N76" i="2"/>
  <c r="O76" i="2" s="1"/>
  <c r="N361" i="2"/>
  <c r="O361" i="2" s="1"/>
  <c r="N297" i="2"/>
  <c r="O297" i="2" s="1"/>
  <c r="N457" i="2"/>
  <c r="O457" i="2" s="1"/>
  <c r="N447" i="2"/>
  <c r="O447" i="2" s="1"/>
  <c r="N412" i="2"/>
  <c r="O412" i="2" s="1"/>
  <c r="N384" i="2"/>
  <c r="O384" i="2" s="1"/>
  <c r="N631" i="2"/>
  <c r="O631" i="2" s="1"/>
  <c r="N589" i="2"/>
  <c r="O589" i="2" s="1"/>
  <c r="N561" i="2"/>
  <c r="O561" i="2" s="1"/>
  <c r="N372" i="2"/>
  <c r="O372" i="2" s="1"/>
  <c r="N340" i="2"/>
  <c r="O340" i="2" s="1"/>
  <c r="N308" i="2"/>
  <c r="O308" i="2" s="1"/>
  <c r="N276" i="2"/>
  <c r="O276" i="2" s="1"/>
  <c r="N214" i="2"/>
  <c r="O214" i="2" s="1"/>
  <c r="N150" i="2"/>
  <c r="O150" i="2" s="1"/>
  <c r="N533" i="2"/>
  <c r="O533" i="2" s="1"/>
  <c r="N522" i="2"/>
  <c r="O522" i="2" s="1"/>
  <c r="N225" i="2"/>
  <c r="O225" i="2" s="1"/>
  <c r="N161" i="2"/>
  <c r="O161" i="2" s="1"/>
  <c r="N181" i="2"/>
  <c r="O181" i="2" s="1"/>
  <c r="N249" i="2"/>
  <c r="O249" i="2" s="1"/>
  <c r="N490" i="2"/>
  <c r="O490" i="2" s="1"/>
  <c r="N172" i="2"/>
  <c r="O172" i="2" s="1"/>
  <c r="N437" i="2"/>
  <c r="O437" i="2" s="1"/>
  <c r="N477" i="2"/>
  <c r="O477" i="2" s="1"/>
  <c r="N463" i="2"/>
  <c r="O463" i="2" s="1"/>
  <c r="N317" i="2"/>
  <c r="O317" i="2" s="1"/>
  <c r="N184" i="2"/>
  <c r="O184" i="2" s="1"/>
  <c r="N570" i="2"/>
  <c r="O570" i="2" s="1"/>
  <c r="N449" i="2"/>
  <c r="O449" i="2" s="1"/>
  <c r="N626" i="2"/>
  <c r="O626" i="2" s="1"/>
  <c r="N541" i="2"/>
  <c r="O541" i="2" s="1"/>
  <c r="N423" i="2"/>
  <c r="O423" i="2" s="1"/>
  <c r="N428" i="2"/>
  <c r="O428" i="2" s="1"/>
  <c r="N244" i="2"/>
  <c r="O244" i="2" s="1"/>
  <c r="N212" i="2"/>
  <c r="O212" i="2" s="1"/>
  <c r="N180" i="2"/>
  <c r="O180" i="2" s="1"/>
  <c r="N148" i="2"/>
  <c r="O148" i="2" s="1"/>
  <c r="N200" i="2"/>
  <c r="O200" i="2" s="1"/>
  <c r="N118" i="2"/>
  <c r="O118" i="2" s="1"/>
  <c r="N86" i="2"/>
  <c r="O86" i="2" s="1"/>
  <c r="N294" i="2"/>
  <c r="O294" i="2" s="1"/>
  <c r="N47" i="2"/>
  <c r="O47" i="2" s="1"/>
  <c r="N27" i="2"/>
  <c r="O27" i="2" s="1"/>
  <c r="N285" i="2"/>
  <c r="O285" i="2" s="1"/>
  <c r="N382" i="2"/>
  <c r="O382" i="2" s="1"/>
  <c r="N128" i="2"/>
  <c r="O128" i="2" s="1"/>
  <c r="N289" i="2"/>
  <c r="O289" i="2" s="1"/>
  <c r="N44" i="2"/>
  <c r="O44" i="2" s="1"/>
  <c r="N167" i="2"/>
  <c r="O167" i="2" s="1"/>
  <c r="N252" i="2"/>
  <c r="O252" i="2" s="1"/>
  <c r="N645" i="2"/>
  <c r="O645" i="2" s="1"/>
  <c r="N620" i="2"/>
  <c r="O620" i="2" s="1"/>
  <c r="N593" i="2"/>
  <c r="O593" i="2" s="1"/>
  <c r="N598" i="2"/>
  <c r="O598" i="2" s="1"/>
  <c r="N618" i="2"/>
  <c r="O618" i="2" s="1"/>
  <c r="N610" i="2"/>
  <c r="O610" i="2" s="1"/>
  <c r="N547" i="2"/>
  <c r="O547" i="2" s="1"/>
  <c r="N544" i="2"/>
  <c r="O544" i="2" s="1"/>
  <c r="N545" i="2"/>
  <c r="O545" i="2" s="1"/>
  <c r="N483" i="2"/>
  <c r="O483" i="2" s="1"/>
  <c r="N524" i="2"/>
  <c r="O524" i="2" s="1"/>
  <c r="N492" i="2"/>
  <c r="O492" i="2" s="1"/>
  <c r="N462" i="2"/>
  <c r="O462" i="2" s="1"/>
  <c r="N383" i="2"/>
  <c r="O383" i="2" s="1"/>
  <c r="N394" i="2"/>
  <c r="O394" i="2" s="1"/>
  <c r="N519" i="2"/>
  <c r="O519" i="2" s="1"/>
  <c r="N381" i="2"/>
  <c r="O381" i="2" s="1"/>
  <c r="N124" i="2"/>
  <c r="O124" i="2" s="1"/>
  <c r="N92" i="2"/>
  <c r="O92" i="2" s="1"/>
  <c r="N278" i="2"/>
  <c r="O278" i="2" s="1"/>
  <c r="N51" i="2"/>
  <c r="O51" i="2" s="1"/>
  <c r="N29" i="2"/>
  <c r="O29" i="2" s="1"/>
  <c r="N199" i="2"/>
  <c r="O199" i="2" s="1"/>
  <c r="N219" i="2"/>
  <c r="O219" i="2" s="1"/>
  <c r="N97" i="2"/>
  <c r="O97" i="2" s="1"/>
  <c r="N425" i="2"/>
  <c r="O425" i="2" s="1"/>
  <c r="N588" i="2"/>
  <c r="O588" i="2" s="1"/>
  <c r="N557" i="2"/>
  <c r="O557" i="2" s="1"/>
  <c r="N530" i="2"/>
  <c r="O530" i="2" s="1"/>
  <c r="N268" i="2"/>
  <c r="O268" i="2" s="1"/>
  <c r="N226" i="2"/>
  <c r="O226" i="2" s="1"/>
  <c r="N194" i="2"/>
  <c r="O194" i="2" s="1"/>
  <c r="N162" i="2"/>
  <c r="O162" i="2" s="1"/>
  <c r="N514" i="2"/>
  <c r="O514" i="2" s="1"/>
  <c r="N209" i="2"/>
  <c r="O209" i="2" s="1"/>
  <c r="N145" i="2"/>
  <c r="O145" i="2" s="1"/>
  <c r="N165" i="2"/>
  <c r="O165" i="2" s="1"/>
  <c r="N221" i="2"/>
  <c r="O221" i="2" s="1"/>
  <c r="N157" i="2"/>
  <c r="O157" i="2" s="1"/>
  <c r="N58" i="2"/>
  <c r="O58" i="2" s="1"/>
  <c r="N328" i="2"/>
  <c r="O328" i="2" s="1"/>
  <c r="N62" i="2"/>
  <c r="O62" i="2" s="1"/>
  <c r="N236" i="2"/>
  <c r="O236" i="2" s="1"/>
  <c r="N57" i="2"/>
  <c r="O57" i="2" s="1"/>
  <c r="N641" i="2"/>
  <c r="O641" i="2" s="1"/>
  <c r="N614" i="2"/>
  <c r="O614" i="2" s="1"/>
  <c r="N605" i="2"/>
  <c r="O605" i="2" s="1"/>
  <c r="N421" i="2"/>
  <c r="O421" i="2" s="1"/>
  <c r="N451" i="2"/>
  <c r="O451" i="2" s="1"/>
  <c r="N120" i="2"/>
  <c r="O120" i="2" s="1"/>
  <c r="N265" i="2"/>
  <c r="O265" i="2" s="1"/>
  <c r="N171" i="2"/>
  <c r="O171" i="2" s="1"/>
  <c r="N251" i="2"/>
  <c r="O251" i="2" s="1"/>
  <c r="N562" i="2"/>
  <c r="O562" i="2" s="1"/>
  <c r="N433" i="2"/>
  <c r="O433" i="2" s="1"/>
  <c r="N536" i="2"/>
  <c r="O536" i="2" s="1"/>
  <c r="N473" i="2"/>
  <c r="O473" i="2" s="1"/>
  <c r="N459" i="2"/>
  <c r="O459" i="2" s="1"/>
  <c r="N147" i="2"/>
  <c r="O147" i="2" s="1"/>
  <c r="N110" i="2"/>
  <c r="O110" i="2" s="1"/>
  <c r="N358" i="2"/>
  <c r="O358" i="2" s="1"/>
  <c r="N119" i="2"/>
  <c r="O119" i="2" s="1"/>
  <c r="N4" i="2"/>
  <c r="O4" i="2" s="1"/>
  <c r="N25" i="2"/>
  <c r="O25" i="2" s="1"/>
  <c r="N525" i="2"/>
  <c r="O525" i="2" s="1"/>
  <c r="N269" i="2"/>
  <c r="O269" i="2" s="1"/>
  <c r="N36" i="2"/>
  <c r="O36" i="2" s="1"/>
  <c r="N632" i="2"/>
  <c r="O632" i="2" s="1"/>
  <c r="N637" i="2"/>
  <c r="O637" i="2" s="1"/>
  <c r="N461" i="2"/>
  <c r="O461" i="2" s="1"/>
  <c r="N516" i="2"/>
  <c r="O516" i="2" s="1"/>
  <c r="N446" i="2"/>
  <c r="O446" i="2" s="1"/>
  <c r="N404" i="2"/>
  <c r="O404" i="2" s="1"/>
  <c r="N419" i="2"/>
  <c r="O419" i="2" s="1"/>
  <c r="N479" i="2"/>
  <c r="O479" i="2" s="1"/>
  <c r="N378" i="2"/>
  <c r="O378" i="2" s="1"/>
  <c r="N152" i="2"/>
  <c r="O152" i="2" s="1"/>
  <c r="N84" i="2"/>
  <c r="O84" i="2" s="1"/>
  <c r="N303" i="2"/>
  <c r="O303" i="2" s="1"/>
  <c r="N369" i="2"/>
  <c r="O369" i="2" s="1"/>
  <c r="N139" i="2"/>
  <c r="O139" i="2" s="1"/>
  <c r="N41" i="2"/>
  <c r="O41" i="2" s="1"/>
  <c r="N6" i="2"/>
  <c r="O6" i="2" s="1"/>
  <c r="N414" i="2"/>
  <c r="O414" i="2" s="1"/>
  <c r="N534" i="2"/>
  <c r="O534" i="2" s="1"/>
  <c r="N502" i="2"/>
  <c r="O502" i="2" s="1"/>
  <c r="N356" i="2"/>
  <c r="O356" i="2" s="1"/>
  <c r="N324" i="2"/>
  <c r="O324" i="2" s="1"/>
  <c r="N254" i="2"/>
  <c r="O254" i="2" s="1"/>
  <c r="N222" i="2"/>
  <c r="O222" i="2" s="1"/>
  <c r="N190" i="2"/>
  <c r="O190" i="2" s="1"/>
  <c r="N158" i="2"/>
  <c r="O158" i="2" s="1"/>
  <c r="N509" i="2"/>
  <c r="O509" i="2" s="1"/>
  <c r="N193" i="2"/>
  <c r="O193" i="2" s="1"/>
  <c r="N137" i="2"/>
  <c r="O137" i="2" s="1"/>
  <c r="N204" i="2"/>
  <c r="O204" i="2" s="1"/>
  <c r="N312" i="2"/>
  <c r="O312" i="2" s="1"/>
  <c r="N260" i="2"/>
  <c r="O260" i="2" s="1"/>
  <c r="N45" i="2"/>
  <c r="O45" i="2" s="1"/>
  <c r="N33" i="2"/>
  <c r="O33" i="2" s="1"/>
  <c r="N140" i="2"/>
  <c r="O140" i="2" s="1"/>
  <c r="N10" i="2"/>
  <c r="O10" i="2" s="1"/>
  <c r="N633" i="2"/>
  <c r="O633" i="2" s="1"/>
  <c r="N104" i="2"/>
  <c r="O104" i="2" s="1"/>
  <c r="N263" i="2"/>
  <c r="O263" i="2" s="1"/>
  <c r="N101" i="2"/>
  <c r="O101" i="2" s="1"/>
  <c r="N464" i="2"/>
  <c r="O464" i="2" s="1"/>
  <c r="N392" i="2"/>
  <c r="O392" i="2" s="1"/>
  <c r="N550" i="2"/>
  <c r="O550" i="2" s="1"/>
  <c r="N511" i="2"/>
  <c r="O511" i="2" s="1"/>
  <c r="N403" i="2"/>
  <c r="O403" i="2" s="1"/>
  <c r="N512" i="2"/>
  <c r="O512" i="2" s="1"/>
  <c r="N363" i="2"/>
  <c r="O363" i="2" s="1"/>
  <c r="N299" i="2"/>
  <c r="O299" i="2" s="1"/>
  <c r="N267" i="2"/>
  <c r="O267" i="2" s="1"/>
  <c r="N102" i="2"/>
  <c r="O102" i="2" s="1"/>
  <c r="N273" i="2"/>
  <c r="O273" i="2" s="1"/>
  <c r="N109" i="2"/>
  <c r="O109" i="2" s="1"/>
  <c r="N453" i="2"/>
  <c r="O453" i="2" s="1"/>
  <c r="N424" i="2"/>
  <c r="O424" i="2" s="1"/>
  <c r="N96" i="2"/>
  <c r="O96" i="2" s="1"/>
  <c r="N77" i="2"/>
  <c r="O77" i="2" s="1"/>
  <c r="N629" i="2"/>
  <c r="O629" i="2" s="1"/>
  <c r="N609" i="2"/>
  <c r="O609" i="2" s="1"/>
  <c r="N582" i="2"/>
  <c r="O582" i="2" s="1"/>
  <c r="N580" i="2"/>
  <c r="O580" i="2" s="1"/>
  <c r="N560" i="2"/>
  <c r="O560" i="2" s="1"/>
  <c r="N602" i="2"/>
  <c r="O602" i="2" s="1"/>
  <c r="N540" i="2"/>
  <c r="O540" i="2" s="1"/>
  <c r="N478" i="2"/>
  <c r="O478" i="2" s="1"/>
  <c r="N469" i="2"/>
  <c r="O469" i="2" s="1"/>
  <c r="N452" i="2"/>
  <c r="O452" i="2" s="1"/>
  <c r="N460" i="2"/>
  <c r="O460" i="2" s="1"/>
  <c r="N12" i="2"/>
  <c r="O12" i="2" s="1"/>
  <c r="N203" i="2"/>
  <c r="O203" i="2" s="1"/>
  <c r="N131" i="2"/>
  <c r="O131" i="2" s="1"/>
  <c r="N375" i="2"/>
  <c r="O375" i="2" s="1"/>
  <c r="N22" i="2"/>
  <c r="O22" i="2" s="1"/>
  <c r="N188" i="2"/>
  <c r="O188" i="2" s="1"/>
  <c r="F24" i="2"/>
  <c r="Q24" i="2" s="1"/>
  <c r="N20" i="2"/>
  <c r="O20" i="2" s="1"/>
  <c r="N543" i="2"/>
  <c r="O543" i="2" s="1"/>
  <c r="F104" i="2"/>
  <c r="Q104" i="2" s="1"/>
  <c r="F54" i="2"/>
  <c r="Q54" i="2" s="1"/>
  <c r="E287" i="2"/>
  <c r="I287" i="2"/>
  <c r="E343" i="2"/>
  <c r="I343" i="2"/>
  <c r="N643" i="2"/>
  <c r="O643" i="2" s="1"/>
  <c r="N619" i="2"/>
  <c r="N397" i="2"/>
  <c r="O397" i="2" s="1"/>
  <c r="N385" i="2"/>
  <c r="O385" i="2" s="1"/>
  <c r="E288" i="2"/>
  <c r="I288" i="2"/>
  <c r="E374" i="2"/>
  <c r="I374" i="2"/>
  <c r="N183" i="2"/>
  <c r="O183" i="2" s="1"/>
  <c r="N15" i="2"/>
  <c r="O15" i="2" s="1"/>
  <c r="F64" i="2"/>
  <c r="Q64" i="2" s="1"/>
  <c r="N327" i="2"/>
  <c r="O327" i="2" s="1"/>
  <c r="F251" i="2"/>
  <c r="Q251" i="2" s="1"/>
  <c r="N274" i="2"/>
  <c r="O274" i="2" s="1"/>
  <c r="F614" i="2"/>
  <c r="Q614" i="2" s="1"/>
  <c r="F346" i="2"/>
  <c r="Q346" i="2" s="1"/>
  <c r="I211" i="2"/>
  <c r="E211" i="2"/>
  <c r="E351" i="2"/>
  <c r="I351" i="2"/>
  <c r="N179" i="2"/>
  <c r="O179" i="2" s="1"/>
  <c r="I616" i="2"/>
  <c r="E616" i="2"/>
  <c r="F576" i="2"/>
  <c r="Q576" i="2" s="1"/>
  <c r="N432" i="2"/>
  <c r="O432" i="2" s="1"/>
  <c r="F410" i="2"/>
  <c r="Q410" i="2" s="1"/>
  <c r="F391" i="2"/>
  <c r="Q391" i="2" s="1"/>
  <c r="F413" i="2"/>
  <c r="Q413" i="2" s="1"/>
  <c r="N625" i="2"/>
  <c r="O625" i="2" s="1"/>
  <c r="F494" i="2"/>
  <c r="Q494" i="2" s="1"/>
  <c r="F590" i="2"/>
  <c r="Q590" i="2" s="1"/>
  <c r="F483" i="2"/>
  <c r="Q483" i="2" s="1"/>
  <c r="N553" i="2"/>
  <c r="O553" i="2" s="1"/>
  <c r="E309" i="2"/>
  <c r="I309" i="2"/>
  <c r="F376" i="2"/>
  <c r="Q376" i="2" s="1"/>
  <c r="F206" i="2"/>
  <c r="Q206" i="2" s="1"/>
  <c r="I125" i="2"/>
  <c r="E125" i="2"/>
  <c r="F148" i="2"/>
  <c r="Q148" i="2" s="1"/>
  <c r="F366" i="2"/>
  <c r="Q366" i="2" s="1"/>
  <c r="N338" i="2"/>
  <c r="O338" i="2" s="1"/>
  <c r="F608" i="2"/>
  <c r="Q608" i="2" s="1"/>
  <c r="N329" i="2"/>
  <c r="O329" i="2" s="1"/>
  <c r="F566" i="2"/>
  <c r="Q566" i="2" s="1"/>
  <c r="F126" i="2"/>
  <c r="Q126" i="2" s="1"/>
  <c r="N228" i="2"/>
  <c r="F220" i="2"/>
  <c r="Q220" i="2" s="1"/>
  <c r="F48" i="2"/>
  <c r="Q48" i="2" s="1"/>
  <c r="N314" i="2"/>
  <c r="F470" i="2"/>
  <c r="Q470" i="2" s="1"/>
  <c r="F445" i="2"/>
  <c r="Q445" i="2" s="1"/>
  <c r="F422" i="2"/>
  <c r="Q422" i="2" s="1"/>
  <c r="F387" i="2"/>
  <c r="Q387" i="2" s="1"/>
  <c r="F436" i="2"/>
  <c r="Q436" i="2" s="1"/>
  <c r="F39" i="2"/>
  <c r="Q39" i="2" s="1"/>
  <c r="F22" i="2"/>
  <c r="Q22" i="2" s="1"/>
  <c r="F562" i="2"/>
  <c r="Q562" i="2" s="1"/>
  <c r="F338" i="2"/>
  <c r="Q338" i="2" s="1"/>
  <c r="F197" i="2"/>
  <c r="Q197" i="2" s="1"/>
  <c r="I302" i="2"/>
  <c r="E302" i="2"/>
  <c r="F495" i="2"/>
  <c r="Q495" i="2" s="1"/>
  <c r="F369" i="2"/>
  <c r="Q369" i="2" s="1"/>
  <c r="F89" i="2"/>
  <c r="Q89" i="2" s="1"/>
  <c r="F9" i="2"/>
  <c r="Q9" i="2" s="1"/>
  <c r="N13" i="2"/>
  <c r="F92" i="2"/>
  <c r="Q92" i="2" s="1"/>
  <c r="F71" i="2"/>
  <c r="Q71" i="2" s="1"/>
  <c r="F261" i="2"/>
  <c r="Q261" i="2" s="1"/>
  <c r="F47" i="2"/>
  <c r="Q47" i="2" s="1"/>
  <c r="F359" i="2"/>
  <c r="Q359" i="2" s="1"/>
  <c r="F155" i="2"/>
  <c r="Q155" i="2" s="1"/>
  <c r="F215" i="2"/>
  <c r="Q215" i="2" s="1"/>
  <c r="F539" i="2"/>
  <c r="Q539" i="2" s="1"/>
  <c r="N456" i="2"/>
  <c r="F141" i="2"/>
  <c r="Q141" i="2" s="1"/>
  <c r="F175" i="2"/>
  <c r="Q175" i="2" s="1"/>
  <c r="F240" i="2"/>
  <c r="Q240" i="2" s="1"/>
  <c r="N234" i="2"/>
  <c r="O234" i="2" s="1"/>
  <c r="N482" i="2"/>
  <c r="O482" i="2" s="1"/>
  <c r="F282" i="2"/>
  <c r="Q282" i="2" s="1"/>
  <c r="N515" i="2"/>
  <c r="N601" i="2"/>
  <c r="O601" i="2" s="1"/>
  <c r="F7" i="2"/>
  <c r="Q7" i="2" s="1"/>
  <c r="N213" i="2"/>
  <c r="N368" i="2"/>
  <c r="F634" i="2"/>
  <c r="Q634" i="2" s="1"/>
  <c r="F643" i="2"/>
  <c r="Q643" i="2" s="1"/>
  <c r="N241" i="2"/>
  <c r="O241" i="2" s="1"/>
  <c r="AF14" i="2"/>
  <c r="AG14" i="2" s="1"/>
  <c r="N612" i="2"/>
  <c r="F310" i="2"/>
  <c r="Q310" i="2" s="1"/>
  <c r="N272" i="2"/>
  <c r="O272" i="2" s="1"/>
  <c r="F638" i="2"/>
  <c r="Q638" i="2" s="1"/>
  <c r="F426" i="2"/>
  <c r="Q426" i="2" s="1"/>
  <c r="N170" i="2"/>
  <c r="O170" i="2" s="1"/>
  <c r="F325" i="2"/>
  <c r="Q325" i="2" s="1"/>
  <c r="N125" i="2"/>
  <c r="N211" i="2"/>
  <c r="N288" i="2"/>
  <c r="N135" i="2"/>
  <c r="O135" i="2" s="1"/>
  <c r="F613" i="2"/>
  <c r="Q613" i="2" s="1"/>
  <c r="F430" i="2"/>
  <c r="Q430" i="2" s="1"/>
  <c r="F417" i="2"/>
  <c r="Q417" i="2" s="1"/>
  <c r="F393" i="2"/>
  <c r="Q393" i="2" s="1"/>
  <c r="N353" i="2"/>
  <c r="F491" i="2"/>
  <c r="Q491" i="2" s="1"/>
  <c r="F313" i="2"/>
  <c r="Q313" i="2" s="1"/>
  <c r="F487" i="2"/>
  <c r="Q487" i="2" s="1"/>
  <c r="N501" i="2"/>
  <c r="F97" i="2"/>
  <c r="Q97" i="2" s="1"/>
  <c r="N371" i="2"/>
  <c r="O371" i="2" s="1"/>
  <c r="F31" i="2"/>
  <c r="Q31" i="2" s="1"/>
  <c r="F199" i="2"/>
  <c r="Q199" i="2" s="1"/>
  <c r="N373" i="2"/>
  <c r="O373" i="2" s="1"/>
  <c r="N391" i="2"/>
  <c r="O391" i="2" s="1"/>
  <c r="N624" i="2"/>
  <c r="O624" i="2" s="1"/>
  <c r="F265" i="2"/>
  <c r="Q265" i="2" s="1"/>
  <c r="F166" i="2"/>
  <c r="Q166" i="2" s="1"/>
  <c r="F530" i="2"/>
  <c r="Q530" i="2" s="1"/>
  <c r="F630" i="2"/>
  <c r="Q630" i="2" s="1"/>
  <c r="F543" i="2"/>
  <c r="Q543" i="2" s="1"/>
  <c r="F101" i="2"/>
  <c r="Q101" i="2" s="1"/>
  <c r="N323" i="2"/>
  <c r="F297" i="2"/>
  <c r="Q297" i="2" s="1"/>
  <c r="F544" i="2"/>
  <c r="Q544" i="2" s="1"/>
  <c r="F412" i="2"/>
  <c r="Q412" i="2" s="1"/>
  <c r="F384" i="2"/>
  <c r="Q384" i="2" s="1"/>
  <c r="F431" i="2"/>
  <c r="Q431" i="2" s="1"/>
  <c r="F439" i="2"/>
  <c r="Q439" i="2" s="1"/>
  <c r="N185" i="2"/>
  <c r="O185" i="2" s="1"/>
  <c r="N280" i="2"/>
  <c r="O280" i="2" s="1"/>
  <c r="F18" i="2"/>
  <c r="Q18" i="2" s="1"/>
  <c r="N420" i="2"/>
  <c r="O420" i="2" s="1"/>
  <c r="F233" i="2"/>
  <c r="Q233" i="2" s="1"/>
  <c r="F153" i="2"/>
  <c r="Q153" i="2" s="1"/>
  <c r="F156" i="2"/>
  <c r="Q156" i="2" s="1"/>
  <c r="F607" i="2"/>
  <c r="Q607" i="2" s="1"/>
  <c r="N476" i="2"/>
  <c r="F563" i="2"/>
  <c r="Q563" i="2" s="1"/>
  <c r="N389" i="2"/>
  <c r="F345" i="2"/>
  <c r="Q345" i="2" s="1"/>
  <c r="N355" i="2"/>
  <c r="O355" i="2" s="1"/>
  <c r="F162" i="2"/>
  <c r="Q162" i="2" s="1"/>
  <c r="N17" i="2"/>
  <c r="O17" i="2" s="1"/>
  <c r="N326" i="2"/>
  <c r="O326" i="2" s="1"/>
  <c r="F139" i="2"/>
  <c r="Q139" i="2" s="1"/>
  <c r="N286" i="2"/>
  <c r="F284" i="2"/>
  <c r="Q284" i="2" s="1"/>
  <c r="F532" i="2"/>
  <c r="Q532" i="2" s="1"/>
  <c r="F644" i="2"/>
  <c r="Q644" i="2" s="1"/>
  <c r="F628" i="2"/>
  <c r="Q628" i="2" s="1"/>
  <c r="F509" i="2"/>
  <c r="Q509" i="2" s="1"/>
  <c r="F253" i="2"/>
  <c r="Q253" i="2" s="1"/>
  <c r="F165" i="2"/>
  <c r="Q165" i="2" s="1"/>
  <c r="I73" i="2"/>
  <c r="E73" i="2"/>
  <c r="N123" i="2"/>
  <c r="O123" i="2" s="1"/>
  <c r="F492" i="2"/>
  <c r="Q492" i="2" s="1"/>
  <c r="F567" i="2"/>
  <c r="Q567" i="2" s="1"/>
  <c r="I127" i="2"/>
  <c r="E127" i="2"/>
  <c r="I111" i="2"/>
  <c r="E111" i="2"/>
  <c r="I95" i="2"/>
  <c r="E95" i="2"/>
  <c r="I79" i="2"/>
  <c r="E79" i="2"/>
  <c r="F114" i="2"/>
  <c r="Q114" i="2" s="1"/>
  <c r="F82" i="2"/>
  <c r="Q82" i="2" s="1"/>
  <c r="F46" i="2"/>
  <c r="Q46" i="2" s="1"/>
  <c r="I216" i="2"/>
  <c r="E216" i="2"/>
  <c r="F247" i="2"/>
  <c r="Q247" i="2" s="1"/>
  <c r="F63" i="2"/>
  <c r="Q63" i="2" s="1"/>
  <c r="N85" i="2"/>
  <c r="O85" i="2" s="1"/>
  <c r="F144" i="2"/>
  <c r="Q144" i="2" s="1"/>
  <c r="F334" i="2"/>
  <c r="Q334" i="2" s="1"/>
  <c r="F518" i="2"/>
  <c r="Q518" i="2" s="1"/>
  <c r="F20" i="2"/>
  <c r="Q20" i="2" s="1"/>
  <c r="F645" i="2"/>
  <c r="Q645" i="2" s="1"/>
  <c r="F471" i="2"/>
  <c r="Q471" i="2" s="1"/>
  <c r="F557" i="2"/>
  <c r="Q557" i="2" s="1"/>
  <c r="I458" i="2"/>
  <c r="E458" i="2"/>
  <c r="F27" i="2"/>
  <c r="Q27" i="2" s="1"/>
  <c r="N264" i="2"/>
  <c r="O264" i="2" s="1"/>
  <c r="F354" i="2"/>
  <c r="Q354" i="2" s="1"/>
  <c r="F149" i="2"/>
  <c r="Q149" i="2" s="1"/>
  <c r="F490" i="2"/>
  <c r="Q490" i="2" s="1"/>
  <c r="N379" i="2"/>
  <c r="F312" i="2"/>
  <c r="Q312" i="2" s="1"/>
  <c r="I323" i="2"/>
  <c r="E323" i="2"/>
  <c r="F227" i="2"/>
  <c r="Q227" i="2" s="1"/>
  <c r="F42" i="2"/>
  <c r="Q42" i="2" s="1"/>
  <c r="F300" i="2"/>
  <c r="Q300" i="2" s="1"/>
  <c r="F642" i="2"/>
  <c r="Q642" i="2" s="1"/>
  <c r="F546" i="2"/>
  <c r="Q546" i="2" s="1"/>
  <c r="F249" i="2"/>
  <c r="Q249" i="2" s="1"/>
  <c r="E69" i="2"/>
  <c r="I69" i="2"/>
  <c r="N91" i="2"/>
  <c r="O91" i="2" s="1"/>
  <c r="I228" i="2"/>
  <c r="E228" i="2"/>
  <c r="N68" i="2"/>
  <c r="O68" i="2" s="1"/>
  <c r="F540" i="2"/>
  <c r="Q540" i="2" s="1"/>
  <c r="F637" i="2"/>
  <c r="Q637" i="2" s="1"/>
  <c r="I622" i="2"/>
  <c r="E622" i="2"/>
  <c r="F392" i="2"/>
  <c r="Q392" i="2" s="1"/>
  <c r="N28" i="2"/>
  <c r="O28" i="2" s="1"/>
  <c r="F526" i="2"/>
  <c r="Q526" i="2" s="1"/>
  <c r="F514" i="2"/>
  <c r="Q514" i="2" s="1"/>
  <c r="F289" i="2"/>
  <c r="Q289" i="2" s="1"/>
  <c r="F272" i="2"/>
  <c r="Q272" i="2" s="1"/>
  <c r="F234" i="2"/>
  <c r="Q234" i="2" s="1"/>
  <c r="F154" i="2"/>
  <c r="Q154" i="2" s="1"/>
  <c r="F195" i="2"/>
  <c r="Q195" i="2" s="1"/>
  <c r="F595" i="2"/>
  <c r="Q595" i="2" s="1"/>
  <c r="F225" i="2"/>
  <c r="Q225" i="2" s="1"/>
  <c r="F259" i="2"/>
  <c r="Q259" i="2" s="1"/>
  <c r="F564" i="2"/>
  <c r="Q564" i="2" s="1"/>
  <c r="F115" i="2"/>
  <c r="L115" i="2" s="1"/>
  <c r="F83" i="2"/>
  <c r="Q83" i="2" s="1"/>
  <c r="F90" i="2"/>
  <c r="Q90" i="2" s="1"/>
  <c r="F25" i="2"/>
  <c r="Q25" i="2" s="1"/>
  <c r="F140" i="2"/>
  <c r="Q140" i="2" s="1"/>
  <c r="F60" i="2"/>
  <c r="Q60" i="2" s="1"/>
  <c r="N72" i="2"/>
  <c r="F295" i="2"/>
  <c r="Q295" i="2" s="1"/>
  <c r="F486" i="2"/>
  <c r="Q486" i="2" s="1"/>
  <c r="F280" i="2"/>
  <c r="Q280" i="2" s="1"/>
  <c r="N472" i="2"/>
  <c r="N448" i="2"/>
  <c r="F424" i="2"/>
  <c r="Q424" i="2" s="1"/>
  <c r="F411" i="2"/>
  <c r="Q411" i="2" s="1"/>
  <c r="N387" i="2"/>
  <c r="O387" i="2" s="1"/>
  <c r="N321" i="2"/>
  <c r="O321" i="2" s="1"/>
  <c r="F586" i="2"/>
  <c r="Q586" i="2" s="1"/>
  <c r="F625" i="2"/>
  <c r="Q625" i="2" s="1"/>
  <c r="F575" i="2"/>
  <c r="Q575" i="2" s="1"/>
  <c r="F315" i="2"/>
  <c r="Q315" i="2" s="1"/>
  <c r="F53" i="2"/>
  <c r="Q53" i="2" s="1"/>
  <c r="F503" i="2"/>
  <c r="Q503" i="2" s="1"/>
  <c r="F383" i="2"/>
  <c r="Q383" i="2" s="1"/>
  <c r="N192" i="2"/>
  <c r="F267" i="2"/>
  <c r="Q267" i="2" s="1"/>
  <c r="F40" i="2"/>
  <c r="Q40" i="2" s="1"/>
  <c r="AF19" i="2"/>
  <c r="AG19" i="2" s="1"/>
  <c r="N548" i="2"/>
  <c r="O548" i="2" s="1"/>
  <c r="F109" i="2"/>
  <c r="Q109" i="2" s="1"/>
  <c r="F355" i="2"/>
  <c r="Q355" i="2" s="1"/>
  <c r="N69" i="2"/>
  <c r="N352" i="2"/>
  <c r="F446" i="2"/>
  <c r="Q446" i="2" s="1"/>
  <c r="F245" i="2"/>
  <c r="Q245" i="2" s="1"/>
  <c r="N65" i="2"/>
  <c r="O65" i="2" s="1"/>
  <c r="F592" i="2"/>
  <c r="Q592" i="2" s="1"/>
  <c r="F146" i="2"/>
  <c r="Q146" i="2" s="1"/>
  <c r="N600" i="2"/>
  <c r="O600" i="2" s="1"/>
  <c r="F129" i="2"/>
  <c r="Q129" i="2" s="1"/>
  <c r="N339" i="2"/>
  <c r="O339" i="2" s="1"/>
  <c r="F6" i="2"/>
  <c r="Q6" i="2" s="1"/>
  <c r="F198" i="2"/>
  <c r="Q198" i="2" s="1"/>
  <c r="F535" i="2"/>
  <c r="Q535" i="2" s="1"/>
  <c r="F226" i="2"/>
  <c r="Q226" i="2" s="1"/>
  <c r="N136" i="2"/>
  <c r="O136" i="2" s="1"/>
  <c r="F363" i="2"/>
  <c r="Q363" i="2" s="1"/>
  <c r="F21" i="2"/>
  <c r="Q21" i="2" s="1"/>
  <c r="N366" i="2"/>
  <c r="O366" i="2" s="1"/>
  <c r="N566" i="2"/>
  <c r="O566" i="2" s="1"/>
  <c r="F210" i="2"/>
  <c r="Q210" i="2" s="1"/>
  <c r="N291" i="2"/>
  <c r="N474" i="2"/>
  <c r="O474" i="2" s="1"/>
  <c r="F553" i="2"/>
  <c r="Q553" i="2" s="1"/>
  <c r="F12" i="2"/>
  <c r="Q12" i="2" s="1"/>
  <c r="N218" i="2"/>
  <c r="O218" i="2" s="1"/>
  <c r="N616" i="2"/>
  <c r="F133" i="2"/>
  <c r="Q133" i="2" s="1"/>
  <c r="F77" i="2"/>
  <c r="Q77" i="2" s="1"/>
  <c r="F264" i="2"/>
  <c r="Q264" i="2" s="1"/>
  <c r="N615" i="2"/>
  <c r="AC29" i="2"/>
  <c r="AC24" i="2"/>
  <c r="AG28" i="2"/>
  <c r="AF25" i="2"/>
  <c r="AC27" i="2"/>
  <c r="AG27" i="2"/>
  <c r="AC26" i="2"/>
  <c r="AF28" i="2"/>
  <c r="AC25" i="2"/>
  <c r="AF27" i="2"/>
  <c r="AF26" i="2"/>
  <c r="AG24" i="2"/>
  <c r="AC28" i="2"/>
  <c r="AG26" i="2"/>
  <c r="AF24" i="2"/>
  <c r="AG25" i="2"/>
  <c r="AD30" i="2"/>
  <c r="O350" i="2" l="1"/>
  <c r="O266" i="2"/>
  <c r="O374" i="2"/>
  <c r="L547" i="2"/>
  <c r="M547" i="2" s="1"/>
  <c r="L158" i="2"/>
  <c r="M158" i="2" s="1"/>
  <c r="L328" i="2"/>
  <c r="M328" i="2" s="1"/>
  <c r="L170" i="2"/>
  <c r="M170" i="2" s="1"/>
  <c r="L223" i="2"/>
  <c r="M223" i="2" s="1"/>
  <c r="O622" i="2"/>
  <c r="O127" i="2"/>
  <c r="O235" i="2"/>
  <c r="O335" i="2"/>
  <c r="O440" i="2"/>
  <c r="O302" i="2"/>
  <c r="O113" i="2"/>
  <c r="O270" i="2"/>
  <c r="L201" i="2"/>
  <c r="M201" i="2" s="1"/>
  <c r="O72" i="2"/>
  <c r="O309" i="2"/>
  <c r="O362" i="2"/>
  <c r="O287" i="2"/>
  <c r="O442" i="2"/>
  <c r="O168" i="2"/>
  <c r="O304" i="2"/>
  <c r="O232" i="2"/>
  <c r="L551" i="2"/>
  <c r="M551" i="2" s="1"/>
  <c r="L145" i="2"/>
  <c r="M145" i="2" s="1"/>
  <c r="O318" i="2"/>
  <c r="L583" i="2"/>
  <c r="M583" i="2" s="1"/>
  <c r="O23" i="2"/>
  <c r="O79" i="2"/>
  <c r="O333" i="2"/>
  <c r="O93" i="2"/>
  <c r="O606" i="2"/>
  <c r="O623" i="2"/>
  <c r="O43" i="2"/>
  <c r="L139" i="2"/>
  <c r="M139" i="2" s="1"/>
  <c r="O577" i="2"/>
  <c r="O468" i="2"/>
  <c r="O458" i="2"/>
  <c r="L20" i="2"/>
  <c r="M20" i="2" s="1"/>
  <c r="O95" i="2"/>
  <c r="L345" i="2"/>
  <c r="M345" i="2" s="1"/>
  <c r="L483" i="2"/>
  <c r="M483" i="2" s="1"/>
  <c r="O177" i="2"/>
  <c r="O250" i="2"/>
  <c r="O621" i="2"/>
  <c r="O164" i="2"/>
  <c r="L57" i="2"/>
  <c r="M57" i="2" s="1"/>
  <c r="O291" i="2"/>
  <c r="O584" i="2"/>
  <c r="O290" i="2"/>
  <c r="L67" i="2"/>
  <c r="M67" i="2" s="1"/>
  <c r="L429" i="2"/>
  <c r="M429" i="2" s="1"/>
  <c r="L406" i="2"/>
  <c r="M406" i="2" s="1"/>
  <c r="O196" i="2"/>
  <c r="O409" i="2"/>
  <c r="L236" i="2"/>
  <c r="M236" i="2" s="1"/>
  <c r="O205" i="2"/>
  <c r="O73" i="2"/>
  <c r="O377" i="2"/>
  <c r="O142" i="2"/>
  <c r="O117" i="2"/>
  <c r="L146" i="2"/>
  <c r="M146" i="2" s="1"/>
  <c r="L355" i="2"/>
  <c r="M355" i="2" s="1"/>
  <c r="O472" i="2"/>
  <c r="O111" i="2"/>
  <c r="O351" i="2"/>
  <c r="O343" i="2"/>
  <c r="L135" i="2"/>
  <c r="M135" i="2" s="1"/>
  <c r="O187" i="2"/>
  <c r="L243" i="2"/>
  <c r="M243" i="2" s="1"/>
  <c r="O173" i="2"/>
  <c r="L257" i="2"/>
  <c r="M257" i="2" s="1"/>
  <c r="O143" i="2"/>
  <c r="O216" i="2"/>
  <c r="L49" i="2"/>
  <c r="M49" i="2" s="1"/>
  <c r="L121" i="2"/>
  <c r="M121" i="2" s="1"/>
  <c r="L610" i="2"/>
  <c r="M610" i="2" s="1"/>
  <c r="L508" i="2"/>
  <c r="M508" i="2" s="1"/>
  <c r="L153" i="2"/>
  <c r="M153" i="2" s="1"/>
  <c r="O314" i="2"/>
  <c r="O496" i="2"/>
  <c r="O296" i="2"/>
  <c r="L208" i="2"/>
  <c r="M208" i="2" s="1"/>
  <c r="L198" i="2"/>
  <c r="M198" i="2" s="1"/>
  <c r="L267" i="2"/>
  <c r="M267" i="2" s="1"/>
  <c r="L25" i="2"/>
  <c r="M25" i="2" s="1"/>
  <c r="L234" i="2"/>
  <c r="M234" i="2" s="1"/>
  <c r="L159" i="2"/>
  <c r="M159" i="2" s="1"/>
  <c r="L55" i="2"/>
  <c r="M55" i="2" s="1"/>
  <c r="L212" i="2"/>
  <c r="M212" i="2" s="1"/>
  <c r="L160" i="2"/>
  <c r="M160" i="2" s="1"/>
  <c r="L132" i="2"/>
  <c r="M132" i="2" s="1"/>
  <c r="L523" i="2"/>
  <c r="M523" i="2" s="1"/>
  <c r="L255" i="2"/>
  <c r="M255" i="2" s="1"/>
  <c r="L396" i="2"/>
  <c r="M396" i="2" s="1"/>
  <c r="L433" i="2"/>
  <c r="M433" i="2" s="1"/>
  <c r="L90" i="2"/>
  <c r="M90" i="2" s="1"/>
  <c r="L114" i="2"/>
  <c r="M114" i="2" s="1"/>
  <c r="L9" i="2"/>
  <c r="M9" i="2" s="1"/>
  <c r="L341" i="2"/>
  <c r="M341" i="2" s="1"/>
  <c r="L486" i="2"/>
  <c r="M486" i="2" s="1"/>
  <c r="L60" i="2"/>
  <c r="M60" i="2" s="1"/>
  <c r="O501" i="2"/>
  <c r="L197" i="2"/>
  <c r="M197" i="2" s="1"/>
  <c r="L26" i="2"/>
  <c r="M26" i="2" s="1"/>
  <c r="L190" i="2"/>
  <c r="M190" i="2" s="1"/>
  <c r="L38" i="2"/>
  <c r="M38" i="2" s="1"/>
  <c r="L348" i="2"/>
  <c r="M348" i="2" s="1"/>
  <c r="L370" i="2"/>
  <c r="M370" i="2" s="1"/>
  <c r="L507" i="2"/>
  <c r="M507" i="2" s="1"/>
  <c r="L237" i="2"/>
  <c r="M237" i="2" s="1"/>
  <c r="L569" i="2"/>
  <c r="M569" i="2" s="1"/>
  <c r="L320" i="2"/>
  <c r="M320" i="2" s="1"/>
  <c r="L412" i="2"/>
  <c r="M412" i="2" s="1"/>
  <c r="L426" i="2"/>
  <c r="M426" i="2" s="1"/>
  <c r="L470" i="2"/>
  <c r="M470" i="2" s="1"/>
  <c r="L410" i="2"/>
  <c r="M410" i="2" s="1"/>
  <c r="L19" i="2"/>
  <c r="M19" i="2" s="1"/>
  <c r="L4" i="2"/>
  <c r="M4" i="2" s="1"/>
  <c r="L639" i="2"/>
  <c r="M639" i="2" s="1"/>
  <c r="L469" i="2"/>
  <c r="M469" i="2" s="1"/>
  <c r="L465" i="2"/>
  <c r="M465" i="2" s="1"/>
  <c r="L395" i="2"/>
  <c r="M395" i="2" s="1"/>
  <c r="L112" i="2"/>
  <c r="M112" i="2" s="1"/>
  <c r="L386" i="2"/>
  <c r="M386" i="2" s="1"/>
  <c r="L441" i="2"/>
  <c r="M441" i="2" s="1"/>
  <c r="O192" i="2"/>
  <c r="O379" i="2"/>
  <c r="L253" i="2"/>
  <c r="M253" i="2" s="1"/>
  <c r="L607" i="2"/>
  <c r="M607" i="2" s="1"/>
  <c r="L431" i="2"/>
  <c r="M431" i="2" s="1"/>
  <c r="L543" i="2"/>
  <c r="M543" i="2" s="1"/>
  <c r="L166" i="2"/>
  <c r="M166" i="2" s="1"/>
  <c r="L422" i="2"/>
  <c r="M422" i="2" s="1"/>
  <c r="L152" i="2"/>
  <c r="M152" i="2" s="1"/>
  <c r="L200" i="2"/>
  <c r="M200" i="2" s="1"/>
  <c r="L528" i="2"/>
  <c r="M528" i="2" s="1"/>
  <c r="L150" i="2"/>
  <c r="M150" i="2" s="1"/>
  <c r="L107" i="2"/>
  <c r="M107" i="2" s="1"/>
  <c r="L222" i="2"/>
  <c r="M222" i="2" s="1"/>
  <c r="L554" i="2"/>
  <c r="M554" i="2" s="1"/>
  <c r="L194" i="2"/>
  <c r="M194" i="2" s="1"/>
  <c r="L444" i="2"/>
  <c r="M444" i="2" s="1"/>
  <c r="L548" i="2"/>
  <c r="M548" i="2" s="1"/>
  <c r="L214" i="2"/>
  <c r="M214" i="2" s="1"/>
  <c r="L230" i="2"/>
  <c r="M230" i="2" s="1"/>
  <c r="L618" i="2"/>
  <c r="M618" i="2" s="1"/>
  <c r="L475" i="2"/>
  <c r="M475" i="2" s="1"/>
  <c r="L263" i="2"/>
  <c r="M263" i="2" s="1"/>
  <c r="L209" i="2"/>
  <c r="M209" i="2" s="1"/>
  <c r="L281" i="2"/>
  <c r="M281" i="2" s="1"/>
  <c r="L517" i="2"/>
  <c r="M517" i="2" s="1"/>
  <c r="L474" i="2"/>
  <c r="M474" i="2" s="1"/>
  <c r="L480" i="2"/>
  <c r="M480" i="2" s="1"/>
  <c r="L52" i="2"/>
  <c r="M52" i="2" s="1"/>
  <c r="L332" i="2"/>
  <c r="M332" i="2" s="1"/>
  <c r="L404" i="2"/>
  <c r="M404" i="2" s="1"/>
  <c r="L561" i="2"/>
  <c r="M561" i="2" s="1"/>
  <c r="L226" i="2"/>
  <c r="M226" i="2" s="1"/>
  <c r="O69" i="2"/>
  <c r="L109" i="2"/>
  <c r="M109" i="2" s="1"/>
  <c r="L40" i="2"/>
  <c r="M40" i="2" s="1"/>
  <c r="L575" i="2"/>
  <c r="M575" i="2" s="1"/>
  <c r="O448" i="2"/>
  <c r="L249" i="2"/>
  <c r="M249" i="2" s="1"/>
  <c r="L300" i="2"/>
  <c r="M300" i="2" s="1"/>
  <c r="L63" i="2"/>
  <c r="M63" i="2" s="1"/>
  <c r="L532" i="2"/>
  <c r="M532" i="2" s="1"/>
  <c r="L491" i="2"/>
  <c r="M491" i="2" s="1"/>
  <c r="O288" i="2"/>
  <c r="L175" i="2"/>
  <c r="M175" i="2" s="1"/>
  <c r="L539" i="2"/>
  <c r="M539" i="2" s="1"/>
  <c r="L359" i="2"/>
  <c r="M359" i="2" s="1"/>
  <c r="L494" i="2"/>
  <c r="M494" i="2" s="1"/>
  <c r="O360" i="2"/>
  <c r="L246" i="2"/>
  <c r="M246" i="2" s="1"/>
  <c r="L238" i="2"/>
  <c r="M238" i="2" s="1"/>
  <c r="L337" i="2"/>
  <c r="M337" i="2" s="1"/>
  <c r="L241" i="2"/>
  <c r="M241" i="2" s="1"/>
  <c r="L311" i="2"/>
  <c r="M311" i="2" s="1"/>
  <c r="L536" i="2"/>
  <c r="M536" i="2" s="1"/>
  <c r="L330" i="2"/>
  <c r="M330" i="2" s="1"/>
  <c r="L510" i="2"/>
  <c r="M510" i="2" s="1"/>
  <c r="L498" i="2"/>
  <c r="M498" i="2" s="1"/>
  <c r="L138" i="2"/>
  <c r="M138" i="2" s="1"/>
  <c r="L260" i="2"/>
  <c r="M260" i="2" s="1"/>
  <c r="L502" i="2"/>
  <c r="M502" i="2" s="1"/>
  <c r="L589" i="2"/>
  <c r="M589" i="2" s="1"/>
  <c r="L558" i="2"/>
  <c r="M558" i="2" s="1"/>
  <c r="L137" i="2"/>
  <c r="M137" i="2" s="1"/>
  <c r="L217" i="2"/>
  <c r="M217" i="2" s="1"/>
  <c r="L218" i="2"/>
  <c r="M218" i="2" s="1"/>
  <c r="L221" i="2"/>
  <c r="M221" i="2" s="1"/>
  <c r="L634" i="2"/>
  <c r="M634" i="2" s="1"/>
  <c r="L7" i="2"/>
  <c r="M7" i="2" s="1"/>
  <c r="L413" i="2"/>
  <c r="M413" i="2" s="1"/>
  <c r="L86" i="2"/>
  <c r="M86" i="2" s="1"/>
  <c r="L133" i="2"/>
  <c r="M133" i="2" s="1"/>
  <c r="L12" i="2"/>
  <c r="M12" i="2" s="1"/>
  <c r="L210" i="2"/>
  <c r="M210" i="2" s="1"/>
  <c r="L6" i="2"/>
  <c r="M6" i="2" s="1"/>
  <c r="L129" i="2"/>
  <c r="M129" i="2" s="1"/>
  <c r="O352" i="2"/>
  <c r="L315" i="2"/>
  <c r="M315" i="2" s="1"/>
  <c r="L280" i="2"/>
  <c r="M280" i="2" s="1"/>
  <c r="L295" i="2"/>
  <c r="M295" i="2" s="1"/>
  <c r="L259" i="2"/>
  <c r="M259" i="2" s="1"/>
  <c r="L526" i="2"/>
  <c r="M526" i="2" s="1"/>
  <c r="L42" i="2"/>
  <c r="M42" i="2" s="1"/>
  <c r="L165" i="2"/>
  <c r="M165" i="2" s="1"/>
  <c r="O389" i="2"/>
  <c r="L18" i="2"/>
  <c r="M18" i="2" s="1"/>
  <c r="O323" i="2"/>
  <c r="L31" i="2"/>
  <c r="M31" i="2" s="1"/>
  <c r="O353" i="2"/>
  <c r="L613" i="2"/>
  <c r="M613" i="2" s="1"/>
  <c r="O211" i="2"/>
  <c r="L643" i="2"/>
  <c r="M643" i="2" s="1"/>
  <c r="O368" i="2"/>
  <c r="L71" i="2"/>
  <c r="M71" i="2" s="1"/>
  <c r="L22" i="2"/>
  <c r="M22" i="2" s="1"/>
  <c r="L220" i="2"/>
  <c r="L126" i="2"/>
  <c r="M126" i="2" s="1"/>
  <c r="L608" i="2"/>
  <c r="M608" i="2" s="1"/>
  <c r="L366" i="2"/>
  <c r="M366" i="2" s="1"/>
  <c r="L251" i="2"/>
  <c r="M251" i="2" s="1"/>
  <c r="L64" i="2"/>
  <c r="M64" i="2" s="1"/>
  <c r="L54" i="2"/>
  <c r="M54" i="2" s="1"/>
  <c r="L299" i="2"/>
  <c r="M299" i="2" s="1"/>
  <c r="L229" i="2"/>
  <c r="M229" i="2" s="1"/>
  <c r="L565" i="2"/>
  <c r="M565" i="2" s="1"/>
  <c r="L193" i="2"/>
  <c r="M193" i="2" s="1"/>
  <c r="L464" i="2"/>
  <c r="M464" i="2" s="1"/>
  <c r="L585" i="2"/>
  <c r="M585" i="2" s="1"/>
  <c r="L174" i="2"/>
  <c r="M174" i="2" s="1"/>
  <c r="L50" i="2"/>
  <c r="M50" i="2" s="1"/>
  <c r="L91" i="2"/>
  <c r="M91" i="2" s="1"/>
  <c r="L273" i="2"/>
  <c r="M273" i="2" s="1"/>
  <c r="L364" i="2"/>
  <c r="M364" i="2" s="1"/>
  <c r="L244" i="2"/>
  <c r="M244" i="2" s="1"/>
  <c r="L254" i="2"/>
  <c r="M254" i="2" s="1"/>
  <c r="L88" i="2"/>
  <c r="M88" i="2" s="1"/>
  <c r="L306" i="2"/>
  <c r="M306" i="2" s="1"/>
  <c r="L596" i="2"/>
  <c r="M596" i="2" s="1"/>
  <c r="L87" i="2"/>
  <c r="M87" i="2" s="1"/>
  <c r="L482" i="2"/>
  <c r="M482" i="2" s="1"/>
  <c r="L407" i="2"/>
  <c r="M407" i="2" s="1"/>
  <c r="L574" i="2"/>
  <c r="M574" i="2" s="1"/>
  <c r="L347" i="2"/>
  <c r="M347" i="2" s="1"/>
  <c r="L224" i="2"/>
  <c r="M224" i="2" s="1"/>
  <c r="L204" i="2"/>
  <c r="M204" i="2" s="1"/>
  <c r="L357" i="2"/>
  <c r="M357" i="2" s="1"/>
  <c r="L571" i="2"/>
  <c r="M571" i="2" s="1"/>
  <c r="L181" i="2"/>
  <c r="M181" i="2" s="1"/>
  <c r="L14" i="2"/>
  <c r="M14" i="2" s="1"/>
  <c r="L185" i="2"/>
  <c r="M185" i="2" s="1"/>
  <c r="L432" i="2"/>
  <c r="M432" i="2" s="1"/>
  <c r="L599" i="2"/>
  <c r="M599" i="2" s="1"/>
  <c r="L202" i="2"/>
  <c r="M202" i="2" s="1"/>
  <c r="L336" i="2"/>
  <c r="M336" i="2" s="1"/>
  <c r="L631" i="2"/>
  <c r="M631" i="2" s="1"/>
  <c r="L62" i="2"/>
  <c r="M62" i="2" s="1"/>
  <c r="L179" i="2"/>
  <c r="M179" i="2" s="1"/>
  <c r="L285" i="2"/>
  <c r="M285" i="2" s="1"/>
  <c r="L183" i="2"/>
  <c r="M183" i="2" s="1"/>
  <c r="L541" i="2"/>
  <c r="M541" i="2" s="1"/>
  <c r="L371" i="2"/>
  <c r="M371" i="2" s="1"/>
  <c r="L423" i="2"/>
  <c r="M423" i="2" s="1"/>
  <c r="L635" i="2"/>
  <c r="M635" i="2" s="1"/>
  <c r="L436" i="2"/>
  <c r="M436" i="2" s="1"/>
  <c r="L172" i="2"/>
  <c r="M172" i="2" s="1"/>
  <c r="L449" i="2"/>
  <c r="M449" i="2" s="1"/>
  <c r="L399" i="2"/>
  <c r="M399" i="2" s="1"/>
  <c r="L29" i="2"/>
  <c r="M29" i="2" s="1"/>
  <c r="L435" i="2"/>
  <c r="M435" i="2" s="1"/>
  <c r="L418" i="2"/>
  <c r="M418" i="2" s="1"/>
  <c r="O616" i="2"/>
  <c r="L564" i="2"/>
  <c r="M564" i="2" s="1"/>
  <c r="L225" i="2"/>
  <c r="M225" i="2" s="1"/>
  <c r="L289" i="2"/>
  <c r="M289" i="2" s="1"/>
  <c r="L312" i="2"/>
  <c r="M312" i="2" s="1"/>
  <c r="L149" i="2"/>
  <c r="M149" i="2" s="1"/>
  <c r="L518" i="2"/>
  <c r="M518" i="2" s="1"/>
  <c r="L284" i="2"/>
  <c r="M284" i="2" s="1"/>
  <c r="L156" i="2"/>
  <c r="M156" i="2" s="1"/>
  <c r="L233" i="2"/>
  <c r="M233" i="2" s="1"/>
  <c r="L530" i="2"/>
  <c r="M530" i="2" s="1"/>
  <c r="L265" i="2"/>
  <c r="M265" i="2" s="1"/>
  <c r="O515" i="2"/>
  <c r="O456" i="2"/>
  <c r="L155" i="2"/>
  <c r="M155" i="2" s="1"/>
  <c r="L47" i="2"/>
  <c r="M47" i="2" s="1"/>
  <c r="L566" i="2"/>
  <c r="M566" i="2" s="1"/>
  <c r="L148" i="2"/>
  <c r="M148" i="2" s="1"/>
  <c r="L206" i="2"/>
  <c r="M206" i="2" s="1"/>
  <c r="L590" i="2"/>
  <c r="M590" i="2" s="1"/>
  <c r="L614" i="2"/>
  <c r="M614" i="2" s="1"/>
  <c r="O619" i="2"/>
  <c r="L329" i="2"/>
  <c r="M329" i="2" s="1"/>
  <c r="L59" i="2"/>
  <c r="M59" i="2" s="1"/>
  <c r="L248" i="2"/>
  <c r="M248" i="2" s="1"/>
  <c r="L499" i="2"/>
  <c r="M499" i="2" s="1"/>
  <c r="L326" i="2"/>
  <c r="M326" i="2" s="1"/>
  <c r="L627" i="2"/>
  <c r="M627" i="2" s="1"/>
  <c r="L307" i="2"/>
  <c r="M307" i="2" s="1"/>
  <c r="L531" i="2"/>
  <c r="M531" i="2" s="1"/>
  <c r="L361" i="2"/>
  <c r="M361" i="2" s="1"/>
  <c r="L534" i="2"/>
  <c r="M534" i="2" s="1"/>
  <c r="L598" i="2"/>
  <c r="M598" i="2" s="1"/>
  <c r="L161" i="2"/>
  <c r="M161" i="2" s="1"/>
  <c r="L180" i="2"/>
  <c r="M180" i="2" s="1"/>
  <c r="L339" i="2"/>
  <c r="M339" i="2" s="1"/>
  <c r="L268" i="2"/>
  <c r="M268" i="2" s="1"/>
  <c r="L66" i="2"/>
  <c r="M66" i="2" s="1"/>
  <c r="L538" i="2"/>
  <c r="M538" i="2" s="1"/>
  <c r="L157" i="2"/>
  <c r="M157" i="2" s="1"/>
  <c r="L32" i="2"/>
  <c r="M32" i="2" s="1"/>
  <c r="L319" i="2"/>
  <c r="M319" i="2" s="1"/>
  <c r="L506" i="2"/>
  <c r="M506" i="2" s="1"/>
  <c r="L600" i="2"/>
  <c r="M600" i="2" s="1"/>
  <c r="M115" i="2"/>
  <c r="F458" i="2"/>
  <c r="Q458" i="2" s="1"/>
  <c r="F616" i="2"/>
  <c r="Q616" i="2" s="1"/>
  <c r="F374" i="2"/>
  <c r="Q374" i="2" s="1"/>
  <c r="F343" i="2"/>
  <c r="Q343" i="2" s="1"/>
  <c r="F291" i="2"/>
  <c r="Q291" i="2" s="1"/>
  <c r="F333" i="2"/>
  <c r="Q333" i="2" s="1"/>
  <c r="F377" i="2"/>
  <c r="Q377" i="2" s="1"/>
  <c r="F177" i="2"/>
  <c r="Q177" i="2" s="1"/>
  <c r="F472" i="2"/>
  <c r="Q472" i="2" s="1"/>
  <c r="F93" i="2"/>
  <c r="Q93" i="2" s="1"/>
  <c r="F266" i="2"/>
  <c r="Q266" i="2" s="1"/>
  <c r="Q2" i="2"/>
  <c r="F621" i="2"/>
  <c r="Q621" i="2" s="1"/>
  <c r="F13" i="2"/>
  <c r="Q13" i="2" s="1"/>
  <c r="L383" i="2"/>
  <c r="M383" i="2" s="1"/>
  <c r="L586" i="2"/>
  <c r="M586" i="2" s="1"/>
  <c r="L411" i="2"/>
  <c r="L392" i="2"/>
  <c r="M392" i="2" s="1"/>
  <c r="F228" i="2"/>
  <c r="L471" i="2"/>
  <c r="M471" i="2" s="1"/>
  <c r="F111" i="2"/>
  <c r="Q111" i="2" s="1"/>
  <c r="L92" i="2"/>
  <c r="M92" i="2" s="1"/>
  <c r="L519" i="2"/>
  <c r="M519" i="2" s="1"/>
  <c r="F468" i="2"/>
  <c r="Q468" i="2" s="1"/>
  <c r="L105" i="2"/>
  <c r="M105" i="2" s="1"/>
  <c r="F187" i="2"/>
  <c r="Q187" i="2" s="1"/>
  <c r="L171" i="2"/>
  <c r="M171" i="2" s="1"/>
  <c r="L317" i="2"/>
  <c r="M317" i="2" s="1"/>
  <c r="L35" i="2"/>
  <c r="M35" i="2" s="1"/>
  <c r="L365" i="2"/>
  <c r="M365" i="2" s="1"/>
  <c r="L41" i="2"/>
  <c r="M41" i="2" s="1"/>
  <c r="F440" i="2"/>
  <c r="Q440" i="2" s="1"/>
  <c r="F314" i="2"/>
  <c r="Q314" i="2" s="1"/>
  <c r="L163" i="2"/>
  <c r="M163" i="2" s="1"/>
  <c r="F213" i="2"/>
  <c r="Q213" i="2" s="1"/>
  <c r="L478" i="2"/>
  <c r="M478" i="2" s="1"/>
  <c r="L252" i="2"/>
  <c r="M252" i="2" s="1"/>
  <c r="L68" i="2"/>
  <c r="M68" i="2" s="1"/>
  <c r="L602" i="2"/>
  <c r="M602" i="2" s="1"/>
  <c r="L81" i="2"/>
  <c r="M81" i="2" s="1"/>
  <c r="L641" i="2"/>
  <c r="M641" i="2" s="1"/>
  <c r="F496" i="2"/>
  <c r="Q496" i="2" s="1"/>
  <c r="L231" i="2"/>
  <c r="M231" i="2" s="1"/>
  <c r="L388" i="2"/>
  <c r="M388" i="2" s="1"/>
  <c r="L425" i="2"/>
  <c r="M425" i="2" s="1"/>
  <c r="L103" i="2"/>
  <c r="M103" i="2" s="1"/>
  <c r="L640" i="2"/>
  <c r="M640" i="2" s="1"/>
  <c r="L17" i="2"/>
  <c r="M17" i="2" s="1"/>
  <c r="F142" i="2"/>
  <c r="Q142" i="2" s="1"/>
  <c r="L604" i="2"/>
  <c r="M604" i="2" s="1"/>
  <c r="L264" i="2"/>
  <c r="M264" i="2" s="1"/>
  <c r="L363" i="2"/>
  <c r="M363" i="2" s="1"/>
  <c r="L245" i="2"/>
  <c r="M245" i="2" s="1"/>
  <c r="L503" i="2"/>
  <c r="M503" i="2" s="1"/>
  <c r="L625" i="2"/>
  <c r="M625" i="2" s="1"/>
  <c r="L424" i="2"/>
  <c r="M424" i="2" s="1"/>
  <c r="L140" i="2"/>
  <c r="M140" i="2" s="1"/>
  <c r="Q115" i="2"/>
  <c r="L595" i="2"/>
  <c r="M595" i="2" s="1"/>
  <c r="L154" i="2"/>
  <c r="M154" i="2" s="1"/>
  <c r="L272" i="2"/>
  <c r="M272" i="2" s="1"/>
  <c r="L514" i="2"/>
  <c r="M514" i="2" s="1"/>
  <c r="L540" i="2"/>
  <c r="M540" i="2" s="1"/>
  <c r="L642" i="2"/>
  <c r="M642" i="2" s="1"/>
  <c r="L490" i="2"/>
  <c r="M490" i="2" s="1"/>
  <c r="L354" i="2"/>
  <c r="M354" i="2" s="1"/>
  <c r="L27" i="2"/>
  <c r="M27" i="2" s="1"/>
  <c r="L557" i="2"/>
  <c r="M557" i="2" s="1"/>
  <c r="L645" i="2"/>
  <c r="M645" i="2" s="1"/>
  <c r="L144" i="2"/>
  <c r="M144" i="2" s="1"/>
  <c r="L247" i="2"/>
  <c r="M247" i="2" s="1"/>
  <c r="L46" i="2"/>
  <c r="M46" i="2" s="1"/>
  <c r="F95" i="2"/>
  <c r="Q95" i="2" s="1"/>
  <c r="F127" i="2"/>
  <c r="Q127" i="2" s="1"/>
  <c r="L492" i="2"/>
  <c r="M492" i="2" s="1"/>
  <c r="L628" i="2"/>
  <c r="M628" i="2" s="1"/>
  <c r="L162" i="2"/>
  <c r="M162" i="2" s="1"/>
  <c r="O476" i="2"/>
  <c r="L297" i="2"/>
  <c r="M297" i="2" s="1"/>
  <c r="L101" i="2"/>
  <c r="M101" i="2" s="1"/>
  <c r="L630" i="2"/>
  <c r="M630" i="2" s="1"/>
  <c r="L97" i="2"/>
  <c r="M97" i="2" s="1"/>
  <c r="L313" i="2"/>
  <c r="M313" i="2" s="1"/>
  <c r="L417" i="2"/>
  <c r="M417" i="2" s="1"/>
  <c r="O125" i="2"/>
  <c r="L282" i="2"/>
  <c r="M282" i="2" s="1"/>
  <c r="L240" i="2"/>
  <c r="M240" i="2" s="1"/>
  <c r="L141" i="2"/>
  <c r="M141" i="2" s="1"/>
  <c r="L369" i="2"/>
  <c r="M369" i="2" s="1"/>
  <c r="F302" i="2"/>
  <c r="Q302" i="2" s="1"/>
  <c r="L338" i="2"/>
  <c r="M338" i="2" s="1"/>
  <c r="L48" i="2"/>
  <c r="M48" i="2" s="1"/>
  <c r="F125" i="2"/>
  <c r="Q125" i="2" s="1"/>
  <c r="L376" i="2"/>
  <c r="M376" i="2" s="1"/>
  <c r="L576" i="2"/>
  <c r="M576" i="2" s="1"/>
  <c r="L346" i="2"/>
  <c r="M346" i="2" s="1"/>
  <c r="L262" i="2"/>
  <c r="M262" i="2" s="1"/>
  <c r="L269" i="2"/>
  <c r="M269" i="2" s="1"/>
  <c r="L242" i="2"/>
  <c r="M242" i="2" s="1"/>
  <c r="L385" i="2"/>
  <c r="M385" i="2" s="1"/>
  <c r="L609" i="2"/>
  <c r="M609" i="2" s="1"/>
  <c r="L331" i="2"/>
  <c r="M331" i="2" s="1"/>
  <c r="L322" i="2"/>
  <c r="M322" i="2" s="1"/>
  <c r="L559" i="2"/>
  <c r="M559" i="2" s="1"/>
  <c r="L277" i="2"/>
  <c r="L452" i="2"/>
  <c r="M452" i="2" s="1"/>
  <c r="L443" i="2"/>
  <c r="M443" i="2" s="1"/>
  <c r="L298" i="2"/>
  <c r="M298" i="2" s="1"/>
  <c r="L203" i="2"/>
  <c r="M203" i="2" s="1"/>
  <c r="L178" i="2"/>
  <c r="M178" i="2" s="1"/>
  <c r="L402" i="2"/>
  <c r="M402" i="2" s="1"/>
  <c r="L400" i="2"/>
  <c r="M400" i="2" s="1"/>
  <c r="L560" i="2"/>
  <c r="M560" i="2" s="1"/>
  <c r="L207" i="2"/>
  <c r="M207" i="2" s="1"/>
  <c r="L603" i="2"/>
  <c r="M603" i="2" s="1"/>
  <c r="L184" i="2"/>
  <c r="M184" i="2" s="1"/>
  <c r="L274" i="2"/>
  <c r="M274" i="2" s="1"/>
  <c r="L37" i="2"/>
  <c r="M37" i="2" s="1"/>
  <c r="L568" i="2"/>
  <c r="M568" i="2" s="1"/>
  <c r="L78" i="2"/>
  <c r="M78" i="2" s="1"/>
  <c r="L3" i="2"/>
  <c r="M3" i="2" s="1"/>
  <c r="L279" i="2"/>
  <c r="M279" i="2" s="1"/>
  <c r="L51" i="2"/>
  <c r="M51" i="2" s="1"/>
  <c r="L108" i="2"/>
  <c r="M108" i="2" s="1"/>
  <c r="L16" i="2"/>
  <c r="M16" i="2" s="1"/>
  <c r="L420" i="2"/>
  <c r="M420" i="2" s="1"/>
  <c r="L33" i="2"/>
  <c r="M33" i="2" s="1"/>
  <c r="L316" i="2"/>
  <c r="M316" i="2" s="1"/>
  <c r="L647" i="2"/>
  <c r="M647" i="2" s="1"/>
  <c r="L239" i="2"/>
  <c r="M239" i="2" s="1"/>
  <c r="L533" i="2"/>
  <c r="M533" i="2" s="1"/>
  <c r="F476" i="2"/>
  <c r="Q476" i="2" s="1"/>
  <c r="L488" i="2"/>
  <c r="M488" i="2" s="1"/>
  <c r="L305" i="2"/>
  <c r="M305" i="2" s="1"/>
  <c r="L493" i="2"/>
  <c r="M493" i="2" s="1"/>
  <c r="L512" i="2"/>
  <c r="M512" i="2" s="1"/>
  <c r="L522" i="2"/>
  <c r="M522" i="2" s="1"/>
  <c r="F584" i="2"/>
  <c r="Q584" i="2" s="1"/>
  <c r="F286" i="2"/>
  <c r="Q286" i="2" s="1"/>
  <c r="L450" i="2"/>
  <c r="M450" i="2" s="1"/>
  <c r="L122" i="2"/>
  <c r="M122" i="2" s="1"/>
  <c r="L428" i="2"/>
  <c r="M428" i="2" s="1"/>
  <c r="L275" i="2"/>
  <c r="M275" i="2" s="1"/>
  <c r="L581" i="2"/>
  <c r="M581" i="2" s="1"/>
  <c r="L594" i="2"/>
  <c r="M594" i="2" s="1"/>
  <c r="L11" i="2"/>
  <c r="M11" i="2" s="1"/>
  <c r="L438" i="2"/>
  <c r="M438" i="2" s="1"/>
  <c r="L256" i="2"/>
  <c r="M256" i="2" s="1"/>
  <c r="F168" i="2"/>
  <c r="L349" i="2"/>
  <c r="M349" i="2" s="1"/>
  <c r="L390" i="2"/>
  <c r="M390" i="2" s="1"/>
  <c r="L427" i="2"/>
  <c r="M427" i="2" s="1"/>
  <c r="L182" i="2"/>
  <c r="M182" i="2" s="1"/>
  <c r="L633" i="2"/>
  <c r="M633" i="2" s="1"/>
  <c r="L186" i="2"/>
  <c r="M186" i="2" s="1"/>
  <c r="L321" i="2"/>
  <c r="M321" i="2" s="1"/>
  <c r="L593" i="2"/>
  <c r="M593" i="2" s="1"/>
  <c r="F173" i="2"/>
  <c r="Q173" i="2" s="1"/>
  <c r="L524" i="2"/>
  <c r="M524" i="2" s="1"/>
  <c r="L5" i="2"/>
  <c r="M5" i="2" s="1"/>
  <c r="L437" i="2"/>
  <c r="M437" i="2" s="1"/>
  <c r="L189" i="2"/>
  <c r="M189" i="2" s="1"/>
  <c r="F250" i="2"/>
  <c r="Q250" i="2" s="1"/>
  <c r="F270" i="2"/>
  <c r="Q270" i="2" s="1"/>
  <c r="L611" i="2"/>
  <c r="M611" i="2" s="1"/>
  <c r="L358" i="2"/>
  <c r="M358" i="2" s="1"/>
  <c r="L378" i="2"/>
  <c r="M378" i="2" s="1"/>
  <c r="L414" i="2"/>
  <c r="M414" i="2" s="1"/>
  <c r="L578" i="2"/>
  <c r="M578" i="2" s="1"/>
  <c r="L457" i="2"/>
  <c r="M457" i="2" s="1"/>
  <c r="L485" i="2"/>
  <c r="M485" i="2" s="1"/>
  <c r="F515" i="2"/>
  <c r="Q515" i="2" s="1"/>
  <c r="L130" i="2"/>
  <c r="M130" i="2" s="1"/>
  <c r="L504" i="2"/>
  <c r="M504" i="2" s="1"/>
  <c r="F205" i="2"/>
  <c r="Q205" i="2" s="1"/>
  <c r="L617" i="2"/>
  <c r="M617" i="2" s="1"/>
  <c r="L75" i="2"/>
  <c r="M75" i="2" s="1"/>
  <c r="L191" i="2"/>
  <c r="M191" i="2" s="1"/>
  <c r="L169" i="2"/>
  <c r="M169" i="2" s="1"/>
  <c r="F43" i="2"/>
  <c r="Q43" i="2" s="1"/>
  <c r="L120" i="2"/>
  <c r="M120" i="2" s="1"/>
  <c r="L549" i="2"/>
  <c r="M549" i="2" s="1"/>
  <c r="F389" i="2"/>
  <c r="Q389" i="2" s="1"/>
  <c r="L555" i="2"/>
  <c r="M555" i="2" s="1"/>
  <c r="L283" i="2"/>
  <c r="M283" i="2" s="1"/>
  <c r="L65" i="2"/>
  <c r="M65" i="2" s="1"/>
  <c r="L415" i="2"/>
  <c r="M415" i="2" s="1"/>
  <c r="L462" i="2"/>
  <c r="M462" i="2" s="1"/>
  <c r="L463" i="2"/>
  <c r="M463" i="2" s="1"/>
  <c r="L421" i="2"/>
  <c r="M421" i="2" s="1"/>
  <c r="L624" i="2"/>
  <c r="M624" i="2" s="1"/>
  <c r="L344" i="2"/>
  <c r="M344" i="2" s="1"/>
  <c r="F196" i="2"/>
  <c r="Q196" i="2" s="1"/>
  <c r="L500" i="2"/>
  <c r="M500" i="2" s="1"/>
  <c r="F117" i="2"/>
  <c r="L588" i="2"/>
  <c r="M588" i="2" s="1"/>
  <c r="AC12" i="2"/>
  <c r="AF12" i="2" s="1"/>
  <c r="AG12" i="2" s="1"/>
  <c r="AF16" i="2"/>
  <c r="AG16" i="2" s="1"/>
  <c r="F351" i="2"/>
  <c r="Q351" i="2" s="1"/>
  <c r="F577" i="2"/>
  <c r="Q577" i="2" s="1"/>
  <c r="F456" i="2"/>
  <c r="Q456" i="2" s="1"/>
  <c r="F23" i="2"/>
  <c r="Q23" i="2" s="1"/>
  <c r="F350" i="2"/>
  <c r="Q350" i="2" s="1"/>
  <c r="AF4" i="2"/>
  <c r="AG4" i="2" s="1"/>
  <c r="L535" i="2"/>
  <c r="M535" i="2" s="1"/>
  <c r="L592" i="2"/>
  <c r="M592" i="2" s="1"/>
  <c r="L53" i="2"/>
  <c r="M53" i="2" s="1"/>
  <c r="L637" i="2"/>
  <c r="M637" i="2" s="1"/>
  <c r="F69" i="2"/>
  <c r="Q69" i="2" s="1"/>
  <c r="L546" i="2"/>
  <c r="M546" i="2" s="1"/>
  <c r="L227" i="2"/>
  <c r="M227" i="2" s="1"/>
  <c r="L334" i="2"/>
  <c r="M334" i="2" s="1"/>
  <c r="F216" i="2"/>
  <c r="Q216" i="2" s="1"/>
  <c r="F79" i="2"/>
  <c r="Q79" i="2" s="1"/>
  <c r="L509" i="2"/>
  <c r="M509" i="2" s="1"/>
  <c r="L644" i="2"/>
  <c r="M644" i="2" s="1"/>
  <c r="L393" i="2"/>
  <c r="M393" i="2" s="1"/>
  <c r="L430" i="2"/>
  <c r="M430" i="2" s="1"/>
  <c r="L325" i="2"/>
  <c r="M325" i="2" s="1"/>
  <c r="L310" i="2"/>
  <c r="M310" i="2" s="1"/>
  <c r="L215" i="2"/>
  <c r="M215" i="2" s="1"/>
  <c r="L261" i="2"/>
  <c r="M261" i="2" s="1"/>
  <c r="F211" i="2"/>
  <c r="Q211" i="2" s="1"/>
  <c r="L434" i="2"/>
  <c r="M434" i="2" s="1"/>
  <c r="L401" i="2"/>
  <c r="M401" i="2" s="1"/>
  <c r="L94" i="2"/>
  <c r="M94" i="2" s="1"/>
  <c r="L460" i="2"/>
  <c r="M460" i="2" s="1"/>
  <c r="L380" i="2"/>
  <c r="M380" i="2" s="1"/>
  <c r="L451" i="2"/>
  <c r="M451" i="2" s="1"/>
  <c r="L405" i="2"/>
  <c r="M405" i="2" s="1"/>
  <c r="L96" i="2"/>
  <c r="M96" i="2" s="1"/>
  <c r="F615" i="2"/>
  <c r="Q615" i="2" s="1"/>
  <c r="F335" i="2"/>
  <c r="Q335" i="2" s="1"/>
  <c r="L99" i="2"/>
  <c r="M99" i="2" s="1"/>
  <c r="L453" i="2"/>
  <c r="M453" i="2" s="1"/>
  <c r="F448" i="2"/>
  <c r="Q448" i="2" s="1"/>
  <c r="F362" i="2"/>
  <c r="Q362" i="2" s="1"/>
  <c r="L447" i="2"/>
  <c r="M447" i="2" s="1"/>
  <c r="F290" i="2"/>
  <c r="Q290" i="2" s="1"/>
  <c r="L8" i="2"/>
  <c r="M8" i="2" s="1"/>
  <c r="F113" i="2"/>
  <c r="Q113" i="2" s="1"/>
  <c r="L511" i="2"/>
  <c r="M511" i="2" s="1"/>
  <c r="L293" i="2"/>
  <c r="M293" i="2" s="1"/>
  <c r="L579" i="2"/>
  <c r="M579" i="2" s="1"/>
  <c r="L2" i="2"/>
  <c r="L459" i="2"/>
  <c r="M459" i="2" s="1"/>
  <c r="L147" i="2"/>
  <c r="M147" i="2" s="1"/>
  <c r="L85" i="2"/>
  <c r="M85" i="2" s="1"/>
  <c r="L176" i="2"/>
  <c r="M176" i="2" s="1"/>
  <c r="L416" i="2"/>
  <c r="M416" i="2" s="1"/>
  <c r="L76" i="2"/>
  <c r="M76" i="2" s="1"/>
  <c r="L219" i="2"/>
  <c r="M219" i="2" s="1"/>
  <c r="L70" i="2"/>
  <c r="M70" i="2" s="1"/>
  <c r="F409" i="2"/>
  <c r="Q409" i="2" s="1"/>
  <c r="L131" i="2"/>
  <c r="M131" i="2" s="1"/>
  <c r="L397" i="2"/>
  <c r="M397" i="2" s="1"/>
  <c r="L454" i="2"/>
  <c r="M454" i="2" s="1"/>
  <c r="L373" i="2"/>
  <c r="M373" i="2" s="1"/>
  <c r="F612" i="2"/>
  <c r="Q612" i="2" s="1"/>
  <c r="F192" i="2"/>
  <c r="Q192" i="2" s="1"/>
  <c r="O615" i="2"/>
  <c r="L77" i="2"/>
  <c r="M77" i="2" s="1"/>
  <c r="L553" i="2"/>
  <c r="M553" i="2" s="1"/>
  <c r="L21" i="2"/>
  <c r="M21" i="2" s="1"/>
  <c r="L446" i="2"/>
  <c r="M446" i="2" s="1"/>
  <c r="L83" i="2"/>
  <c r="M83" i="2" s="1"/>
  <c r="L195" i="2"/>
  <c r="M195" i="2" s="1"/>
  <c r="F622" i="2"/>
  <c r="Q622" i="2" s="1"/>
  <c r="F323" i="2"/>
  <c r="Q323" i="2" s="1"/>
  <c r="L82" i="2"/>
  <c r="M82" i="2" s="1"/>
  <c r="L567" i="2"/>
  <c r="M567" i="2" s="1"/>
  <c r="F73" i="2"/>
  <c r="Q73" i="2" s="1"/>
  <c r="O286" i="2"/>
  <c r="L563" i="2"/>
  <c r="M563" i="2" s="1"/>
  <c r="L439" i="2"/>
  <c r="M439" i="2" s="1"/>
  <c r="L384" i="2"/>
  <c r="M384" i="2" s="1"/>
  <c r="L544" i="2"/>
  <c r="M544" i="2" s="1"/>
  <c r="L199" i="2"/>
  <c r="M199" i="2" s="1"/>
  <c r="L487" i="2"/>
  <c r="M487" i="2" s="1"/>
  <c r="L638" i="2"/>
  <c r="M638" i="2" s="1"/>
  <c r="O612" i="2"/>
  <c r="O213" i="2"/>
  <c r="O13" i="2"/>
  <c r="L89" i="2"/>
  <c r="M89" i="2" s="1"/>
  <c r="L495" i="2"/>
  <c r="M495" i="2" s="1"/>
  <c r="L562" i="2"/>
  <c r="M562" i="2" s="1"/>
  <c r="L39" i="2"/>
  <c r="M39" i="2" s="1"/>
  <c r="L387" i="2"/>
  <c r="M387" i="2" s="1"/>
  <c r="L445" i="2"/>
  <c r="M445" i="2" s="1"/>
  <c r="O228" i="2"/>
  <c r="F309" i="2"/>
  <c r="Q309" i="2" s="1"/>
  <c r="L391" i="2"/>
  <c r="M391" i="2" s="1"/>
  <c r="F288" i="2"/>
  <c r="Q288" i="2" s="1"/>
  <c r="F287" i="2"/>
  <c r="Q287" i="2" s="1"/>
  <c r="L104" i="2"/>
  <c r="M104" i="2" s="1"/>
  <c r="L24" i="2"/>
  <c r="M24" i="2" s="1"/>
  <c r="F379" i="2"/>
  <c r="Q379" i="2" s="1"/>
  <c r="L301" i="2"/>
  <c r="M301" i="2" s="1"/>
  <c r="L632" i="2"/>
  <c r="M632" i="2" s="1"/>
  <c r="F232" i="2"/>
  <c r="Q232" i="2" s="1"/>
  <c r="L327" i="2"/>
  <c r="M327" i="2" s="1"/>
  <c r="L116" i="2"/>
  <c r="M116" i="2" s="1"/>
  <c r="L570" i="2"/>
  <c r="M570" i="2" s="1"/>
  <c r="L136" i="2"/>
  <c r="M136" i="2" s="1"/>
  <c r="L123" i="2"/>
  <c r="M123" i="2" s="1"/>
  <c r="F72" i="2"/>
  <c r="Q72" i="2" s="1"/>
  <c r="L124" i="2"/>
  <c r="M124" i="2" s="1"/>
  <c r="L455" i="2"/>
  <c r="M455" i="2" s="1"/>
  <c r="L572" i="2"/>
  <c r="M572" i="2" s="1"/>
  <c r="F296" i="2"/>
  <c r="Q296" i="2" s="1"/>
  <c r="F501" i="2"/>
  <c r="Q501" i="2" s="1"/>
  <c r="L477" i="2"/>
  <c r="M477" i="2" s="1"/>
  <c r="L646" i="2"/>
  <c r="M646" i="2" s="1"/>
  <c r="L151" i="2"/>
  <c r="M151" i="2" s="1"/>
  <c r="F368" i="2"/>
  <c r="Q368" i="2" s="1"/>
  <c r="L84" i="2"/>
  <c r="M84" i="2" s="1"/>
  <c r="L128" i="2"/>
  <c r="M128" i="2" s="1"/>
  <c r="L98" i="2"/>
  <c r="M98" i="2" s="1"/>
  <c r="L119" i="2"/>
  <c r="M119" i="2" s="1"/>
  <c r="F235" i="2"/>
  <c r="Q235" i="2" s="1"/>
  <c r="L106" i="2"/>
  <c r="M106" i="2" s="1"/>
  <c r="L258" i="2"/>
  <c r="M258" i="2" s="1"/>
  <c r="L110" i="2"/>
  <c r="M110" i="2" s="1"/>
  <c r="L582" i="2"/>
  <c r="M582" i="2" s="1"/>
  <c r="L601" i="2"/>
  <c r="M601" i="2" s="1"/>
  <c r="L80" i="2"/>
  <c r="M80" i="2" s="1"/>
  <c r="L36" i="2"/>
  <c r="M36" i="2" s="1"/>
  <c r="L629" i="2"/>
  <c r="M629" i="2" s="1"/>
  <c r="L381" i="2"/>
  <c r="M381" i="2" s="1"/>
  <c r="L479" i="2"/>
  <c r="M479" i="2" s="1"/>
  <c r="L188" i="2"/>
  <c r="M188" i="2" s="1"/>
  <c r="L636" i="2"/>
  <c r="M636" i="2" s="1"/>
  <c r="F619" i="2"/>
  <c r="Q619" i="2" s="1"/>
  <c r="L100" i="2"/>
  <c r="M100" i="2" s="1"/>
  <c r="L467" i="2"/>
  <c r="M467" i="2" s="1"/>
  <c r="L102" i="2"/>
  <c r="M102" i="2" s="1"/>
  <c r="L419" i="2"/>
  <c r="M419" i="2" s="1"/>
  <c r="L271" i="2"/>
  <c r="M271" i="2" s="1"/>
  <c r="F304" i="2"/>
  <c r="Q304" i="2" s="1"/>
  <c r="L45" i="2"/>
  <c r="M45" i="2" s="1"/>
  <c r="L61" i="2"/>
  <c r="M61" i="2" s="1"/>
  <c r="L552" i="2"/>
  <c r="M552" i="2" s="1"/>
  <c r="F353" i="2"/>
  <c r="Q353" i="2" s="1"/>
  <c r="L408" i="2"/>
  <c r="M408" i="2" s="1"/>
  <c r="L466" i="2"/>
  <c r="M466" i="2" s="1"/>
  <c r="L573" i="2"/>
  <c r="M573" i="2" s="1"/>
  <c r="L294" i="2"/>
  <c r="M294" i="2" s="1"/>
  <c r="L118" i="2"/>
  <c r="M118" i="2" s="1"/>
  <c r="F606" i="2"/>
  <c r="Q606" i="2" s="1"/>
  <c r="F318" i="2"/>
  <c r="L318" i="2" s="1"/>
  <c r="F623" i="2"/>
  <c r="Q623" i="2" s="1"/>
  <c r="F360" i="2"/>
  <c r="L527" i="2"/>
  <c r="M527" i="2" s="1"/>
  <c r="L398" i="2"/>
  <c r="M398" i="2" s="1"/>
  <c r="F164" i="2"/>
  <c r="Q164" i="2" s="1"/>
  <c r="F442" i="2"/>
  <c r="Q442" i="2" s="1"/>
  <c r="L44" i="2"/>
  <c r="M44" i="2" s="1"/>
  <c r="L473" i="2"/>
  <c r="M473" i="2" s="1"/>
  <c r="L15" i="2"/>
  <c r="M15" i="2" s="1"/>
  <c r="L34" i="2"/>
  <c r="M34" i="2" s="1"/>
  <c r="L28" i="2"/>
  <c r="M28" i="2" s="1"/>
  <c r="F143" i="2"/>
  <c r="Q143" i="2" s="1"/>
  <c r="F352" i="2"/>
  <c r="L352" i="2" s="1"/>
  <c r="L403" i="2"/>
  <c r="M403" i="2" s="1"/>
  <c r="L461" i="2"/>
  <c r="M461" i="2" s="1"/>
  <c r="L56" i="2"/>
  <c r="M56" i="2" s="1"/>
  <c r="L394" i="2"/>
  <c r="M394" i="2" s="1"/>
  <c r="L134" i="2"/>
  <c r="M134" i="2" s="1"/>
  <c r="L626" i="2"/>
  <c r="M626" i="2" s="1"/>
  <c r="L382" i="2"/>
  <c r="M382" i="2" s="1"/>
  <c r="L545" i="2"/>
  <c r="M545" i="2" s="1"/>
  <c r="AC17" i="2"/>
  <c r="AF17" i="2" s="1"/>
  <c r="AG17" i="2" s="1"/>
  <c r="AD28" i="2"/>
  <c r="AD27" i="2"/>
  <c r="AD24" i="2"/>
  <c r="AD25" i="2"/>
  <c r="AD29" i="2"/>
  <c r="AB30" i="2"/>
  <c r="U16" i="2"/>
  <c r="AD26" i="2"/>
  <c r="Q168" i="2" l="1"/>
  <c r="Q228" i="2"/>
  <c r="Q360" i="2"/>
  <c r="L173" i="2"/>
  <c r="M173" i="2" s="1"/>
  <c r="L286" i="2"/>
  <c r="M286" i="2" s="1"/>
  <c r="L287" i="2"/>
  <c r="M287" i="2" s="1"/>
  <c r="L205" i="2"/>
  <c r="M205" i="2" s="1"/>
  <c r="L515" i="2"/>
  <c r="M515" i="2" s="1"/>
  <c r="L351" i="2"/>
  <c r="M351" i="2" s="1"/>
  <c r="L270" i="2"/>
  <c r="M270" i="2" s="1"/>
  <c r="L612" i="2"/>
  <c r="M612" i="2" s="1"/>
  <c r="L290" i="2"/>
  <c r="M290" i="2" s="1"/>
  <c r="L228" i="2"/>
  <c r="L93" i="2"/>
  <c r="M93" i="2" s="1"/>
  <c r="L368" i="2"/>
  <c r="M368" i="2" s="1"/>
  <c r="L314" i="2"/>
  <c r="M314" i="2" s="1"/>
  <c r="L266" i="2"/>
  <c r="M266" i="2" s="1"/>
  <c r="Q117" i="2"/>
  <c r="M352" i="2"/>
  <c r="L456" i="2"/>
  <c r="M456" i="2" s="1"/>
  <c r="L476" i="2"/>
  <c r="M476" i="2" s="1"/>
  <c r="L125" i="2"/>
  <c r="M125" i="2" s="1"/>
  <c r="L333" i="2"/>
  <c r="M333" i="2" s="1"/>
  <c r="Q352" i="2"/>
  <c r="L164" i="2"/>
  <c r="M164" i="2" s="1"/>
  <c r="L360" i="2"/>
  <c r="L353" i="2"/>
  <c r="M353" i="2" s="1"/>
  <c r="L235" i="2"/>
  <c r="M235" i="2" s="1"/>
  <c r="L501" i="2"/>
  <c r="M501" i="2" s="1"/>
  <c r="L232" i="2"/>
  <c r="M232" i="2" s="1"/>
  <c r="L113" i="2"/>
  <c r="M113" i="2" s="1"/>
  <c r="L448" i="2"/>
  <c r="M448" i="2" s="1"/>
  <c r="L335" i="2"/>
  <c r="M335" i="2" s="1"/>
  <c r="L211" i="2"/>
  <c r="M211" i="2" s="1"/>
  <c r="L291" i="2"/>
  <c r="M291" i="2" s="1"/>
  <c r="L606" i="2"/>
  <c r="M606" i="2" s="1"/>
  <c r="L296" i="2"/>
  <c r="M296" i="2" s="1"/>
  <c r="L323" i="2"/>
  <c r="L362" i="2"/>
  <c r="M362" i="2" s="1"/>
  <c r="L615" i="2"/>
  <c r="M615" i="2" s="1"/>
  <c r="M220" i="2"/>
  <c r="M411" i="2"/>
  <c r="Q318" i="2"/>
  <c r="L622" i="2"/>
  <c r="M622" i="2" s="1"/>
  <c r="L117" i="2"/>
  <c r="L584" i="2"/>
  <c r="M584" i="2" s="1"/>
  <c r="L440" i="2"/>
  <c r="M440" i="2" s="1"/>
  <c r="L143" i="2"/>
  <c r="M143" i="2" s="1"/>
  <c r="L442" i="2"/>
  <c r="M442" i="2" s="1"/>
  <c r="L623" i="2"/>
  <c r="M623" i="2" s="1"/>
  <c r="L304" i="2"/>
  <c r="M304" i="2" s="1"/>
  <c r="L619" i="2"/>
  <c r="M619" i="2" s="1"/>
  <c r="L72" i="2"/>
  <c r="M72" i="2" s="1"/>
  <c r="L288" i="2"/>
  <c r="L309" i="2"/>
  <c r="M309" i="2" s="1"/>
  <c r="L73" i="2"/>
  <c r="M73" i="2" s="1"/>
  <c r="M2" i="2"/>
  <c r="L216" i="2"/>
  <c r="M216" i="2" s="1"/>
  <c r="L350" i="2"/>
  <c r="M350" i="2" s="1"/>
  <c r="L196" i="2"/>
  <c r="M196" i="2" s="1"/>
  <c r="L389" i="2"/>
  <c r="M389" i="2" s="1"/>
  <c r="L43" i="2"/>
  <c r="M43" i="2" s="1"/>
  <c r="L250" i="2"/>
  <c r="M250" i="2" s="1"/>
  <c r="L168" i="2"/>
  <c r="M277" i="2"/>
  <c r="L302" i="2"/>
  <c r="M302" i="2" s="1"/>
  <c r="L95" i="2"/>
  <c r="M95" i="2" s="1"/>
  <c r="L142" i="2"/>
  <c r="M142" i="2" s="1"/>
  <c r="L496" i="2"/>
  <c r="M496" i="2" s="1"/>
  <c r="L213" i="2"/>
  <c r="M213" i="2" s="1"/>
  <c r="L187" i="2"/>
  <c r="M187" i="2" s="1"/>
  <c r="L468" i="2"/>
  <c r="M468" i="2" s="1"/>
  <c r="L111" i="2"/>
  <c r="M111" i="2" s="1"/>
  <c r="L621" i="2"/>
  <c r="M621" i="2" s="1"/>
  <c r="L177" i="2"/>
  <c r="M177" i="2" s="1"/>
  <c r="L343" i="2"/>
  <c r="M343" i="2" s="1"/>
  <c r="L616" i="2"/>
  <c r="M616" i="2" s="1"/>
  <c r="M318" i="2"/>
  <c r="L69" i="2"/>
  <c r="M69" i="2" s="1"/>
  <c r="L127" i="2"/>
  <c r="M127" i="2" s="1"/>
  <c r="L13" i="2"/>
  <c r="M13" i="2" s="1"/>
  <c r="L379" i="2"/>
  <c r="M379" i="2" s="1"/>
  <c r="L192" i="2"/>
  <c r="M192" i="2" s="1"/>
  <c r="L409" i="2"/>
  <c r="M409" i="2" s="1"/>
  <c r="L79" i="2"/>
  <c r="M79" i="2" s="1"/>
  <c r="L23" i="2"/>
  <c r="M23" i="2" s="1"/>
  <c r="L577" i="2"/>
  <c r="M577" i="2" s="1"/>
  <c r="L472" i="2"/>
  <c r="M472" i="2" s="1"/>
  <c r="L377" i="2"/>
  <c r="M377" i="2" s="1"/>
  <c r="L374" i="2"/>
  <c r="M374" i="2" s="1"/>
  <c r="L458" i="2"/>
  <c r="M458" i="2" s="1"/>
  <c r="AB28" i="2"/>
  <c r="AE28" i="2" s="1"/>
  <c r="AB27" i="2"/>
  <c r="AB24" i="2"/>
  <c r="AB25" i="2"/>
  <c r="AE25" i="2" s="1"/>
  <c r="AB26" i="2"/>
  <c r="AB29" i="2"/>
  <c r="AE29" i="2" s="1"/>
  <c r="AE24" i="2"/>
  <c r="AE27" i="2"/>
  <c r="AE30" i="2"/>
  <c r="AE26" i="2"/>
  <c r="AH28" i="2" l="1"/>
  <c r="M168" i="2"/>
  <c r="M228" i="2"/>
  <c r="M360" i="2"/>
  <c r="AH25" i="2"/>
  <c r="M323" i="2"/>
  <c r="M288" i="2"/>
  <c r="AH29" i="2"/>
  <c r="M117" i="2"/>
  <c r="AH26" i="2"/>
  <c r="AH30" i="2"/>
  <c r="AH27" i="2"/>
  <c r="AH24" i="2"/>
  <c r="S16" i="2"/>
  <c r="T16" i="2"/>
</calcChain>
</file>

<file path=xl/sharedStrings.xml><?xml version="1.0" encoding="utf-8"?>
<sst xmlns="http://schemas.openxmlformats.org/spreadsheetml/2006/main" count="562" uniqueCount="137">
  <si>
    <t>W</t>
  </si>
  <si>
    <t>h mesur</t>
  </si>
  <si>
    <t>h cell n°</t>
  </si>
  <si>
    <t>Wma calc</t>
  </si>
  <si>
    <t>wip</t>
  </si>
  <si>
    <t>hip</t>
  </si>
  <si>
    <t>hma=hmi</t>
  </si>
  <si>
    <t>hcalc</t>
  </si>
  <si>
    <t>SD h</t>
  </si>
  <si>
    <t>NOM</t>
  </si>
  <si>
    <t>Mettre les valeurs lues sur le graphe</t>
  </si>
  <si>
    <t>hip° (0 or …):</t>
  </si>
  <si>
    <t>hPa</t>
  </si>
  <si>
    <t>End of validity:</t>
  </si>
  <si>
    <t>Coefma</t>
  </si>
  <si>
    <t>Cible  Solver</t>
  </si>
  <si>
    <t xml:space="preserve">Intervalle de modélisation </t>
  </si>
  <si>
    <t>Parametres à déterminer</t>
  </si>
  <si>
    <t>Wsat kg/kg</t>
  </si>
  <si>
    <t>kL</t>
  </si>
  <si>
    <t>WL</t>
  </si>
  <si>
    <t xml:space="preserve">Wipo </t>
  </si>
  <si>
    <t>Emi =</t>
  </si>
  <si>
    <t>Cte hip°</t>
  </si>
  <si>
    <t>Wip° sugg.</t>
  </si>
  <si>
    <t>Résultats</t>
  </si>
  <si>
    <r>
      <t>W</t>
    </r>
    <r>
      <rPr>
        <sz val="8"/>
        <rFont val="Arial"/>
        <family val="2"/>
      </rPr>
      <t>sat</t>
    </r>
    <r>
      <rPr>
        <sz val="10"/>
        <rFont val="Arial"/>
        <family val="2"/>
      </rPr>
      <t xml:space="preserve"> kg/kg</t>
    </r>
  </si>
  <si>
    <r>
      <t>W</t>
    </r>
    <r>
      <rPr>
        <sz val="8"/>
        <rFont val="Arial"/>
        <family val="2"/>
      </rPr>
      <t>miSat</t>
    </r>
    <r>
      <rPr>
        <sz val="10"/>
        <rFont val="Arial"/>
        <family val="2"/>
      </rPr>
      <t xml:space="preserve"> kg/kg</t>
    </r>
  </si>
  <si>
    <t>Wip°</t>
  </si>
  <si>
    <t>Ema J/kg</t>
  </si>
  <si>
    <t>Emi J/kg</t>
  </si>
  <si>
    <t>Calculs</t>
  </si>
  <si>
    <t>hip° cell n°</t>
  </si>
  <si>
    <t>End cell n°</t>
  </si>
  <si>
    <t>Val hmax</t>
  </si>
  <si>
    <t>hmax cell n°</t>
  </si>
  <si>
    <t>E/A</t>
  </si>
  <si>
    <t>Ema/A</t>
  </si>
  <si>
    <t>E/Ema</t>
  </si>
  <si>
    <t>Wsat-F</t>
  </si>
  <si>
    <t>delta</t>
  </si>
  <si>
    <t>WM1</t>
  </si>
  <si>
    <t>WM2</t>
  </si>
  <si>
    <t>WipSat =</t>
  </si>
  <si>
    <t>Wip°sugg</t>
  </si>
  <si>
    <t>W33kPa=</t>
  </si>
  <si>
    <t>W100kPa=</t>
  </si>
  <si>
    <t>Vcalc</t>
  </si>
  <si>
    <t>Droite sat</t>
  </si>
  <si>
    <t>wre</t>
  </si>
  <si>
    <t>wbs</t>
  </si>
  <si>
    <t>Wma</t>
  </si>
  <si>
    <t>Wmi</t>
  </si>
  <si>
    <t>Wst</t>
  </si>
  <si>
    <t>wipsat</t>
  </si>
  <si>
    <t>Vmod</t>
  </si>
  <si>
    <t>SCE V</t>
  </si>
  <si>
    <t>wst Exp</t>
  </si>
  <si>
    <t>SCE wst</t>
  </si>
  <si>
    <t>Crmi</t>
  </si>
  <si>
    <t>Name</t>
  </si>
  <si>
    <t>V</t>
  </si>
  <si>
    <t>Drte sat</t>
  </si>
  <si>
    <t>wst</t>
  </si>
  <si>
    <t>(Vmod-Vcalc)²</t>
  </si>
  <si>
    <r>
      <rPr>
        <i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 limit inf  </t>
    </r>
  </si>
  <si>
    <t>coefma</t>
  </si>
  <si>
    <r>
      <rPr>
        <i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 up ShCmi</t>
    </r>
  </si>
  <si>
    <t>Observed on the curve</t>
  </si>
  <si>
    <t>Vo</t>
  </si>
  <si>
    <t>ds</t>
  </si>
  <si>
    <t>Provided by the retention curve</t>
  </si>
  <si>
    <t xml:space="preserve">Wsat </t>
  </si>
  <si>
    <t>F (-E/A)</t>
  </si>
  <si>
    <t>100*D</t>
  </si>
  <si>
    <t>Solver Targets</t>
  </si>
  <si>
    <t>SCE kM</t>
  </si>
  <si>
    <t>kM</t>
  </si>
  <si>
    <t>Variable Parameters</t>
  </si>
  <si>
    <t>ShC Wip parameters</t>
  </si>
  <si>
    <t>kN/100</t>
  </si>
  <si>
    <t>kL/100</t>
  </si>
  <si>
    <t>WmiN</t>
  </si>
  <si>
    <t>Kst</t>
  </si>
  <si>
    <t>Kbs'</t>
  </si>
  <si>
    <t>Kip</t>
  </si>
  <si>
    <t>Results</t>
  </si>
  <si>
    <t>n° donnée</t>
  </si>
  <si>
    <t>Wre</t>
  </si>
  <si>
    <t>Wbs</t>
  </si>
  <si>
    <t>Vpma</t>
  </si>
  <si>
    <t>Wip</t>
  </si>
  <si>
    <t xml:space="preserve">V Air </t>
  </si>
  <si>
    <r>
      <t xml:space="preserve">Wsat </t>
    </r>
    <r>
      <rPr>
        <b/>
        <sz val="10"/>
        <rFont val="Arial"/>
        <family val="2"/>
      </rPr>
      <t/>
    </r>
  </si>
  <si>
    <t>F=(-E/A)</t>
  </si>
  <si>
    <t>D (=-Ema/A)</t>
  </si>
  <si>
    <t>pF4.2</t>
  </si>
  <si>
    <t>kgw/kgs</t>
  </si>
  <si>
    <t>pF3.3</t>
  </si>
  <si>
    <t>V0 dm3/kgs</t>
  </si>
  <si>
    <t xml:space="preserve">Kst </t>
  </si>
  <si>
    <t xml:space="preserve">Kip </t>
  </si>
  <si>
    <t>pF3</t>
  </si>
  <si>
    <t>dm3/kgw</t>
  </si>
  <si>
    <t>Vs</t>
  </si>
  <si>
    <t xml:space="preserve">kN </t>
  </si>
  <si>
    <t xml:space="preserve">kM </t>
  </si>
  <si>
    <t>kl</t>
  </si>
  <si>
    <t>kgs/kgw</t>
  </si>
  <si>
    <t xml:space="preserve">WmiN </t>
  </si>
  <si>
    <t>WmiSat</t>
  </si>
  <si>
    <t xml:space="preserve">WL  </t>
  </si>
  <si>
    <t>WSat</t>
  </si>
  <si>
    <t>Ema/Wma=</t>
  </si>
  <si>
    <t>Emi/Wmi=</t>
  </si>
  <si>
    <t>Wma1000=</t>
  </si>
  <si>
    <t>Wmi1000=</t>
  </si>
  <si>
    <t>W=</t>
  </si>
  <si>
    <t>h</t>
  </si>
  <si>
    <t>KN</t>
  </si>
  <si>
    <t>E/A (-F)</t>
  </si>
  <si>
    <t>Ema/A (-D)</t>
  </si>
  <si>
    <t xml:space="preserve">WL </t>
  </si>
  <si>
    <t>Wsat</t>
  </si>
  <si>
    <t>Kre</t>
  </si>
  <si>
    <t>Kbs</t>
  </si>
  <si>
    <t>kF</t>
  </si>
  <si>
    <t>Pt limit inf</t>
  </si>
  <si>
    <t>Pt ShCmi sup</t>
  </si>
  <si>
    <t xml:space="preserve">    ( - kM) </t>
  </si>
  <si>
    <t/>
  </si>
  <si>
    <t>Versailles 4D</t>
  </si>
  <si>
    <t>F (=-E/A)</t>
  </si>
  <si>
    <t>nbr data</t>
  </si>
  <si>
    <t>ShC micro</t>
  </si>
  <si>
    <t>Whole ShC</t>
  </si>
  <si>
    <t>ShC micro parameters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</si>
</sst>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0.0"/>
    <numFmt numFmtId="166" formatCode="0.0000"/>
    <numFmt numFmtId="167" formatCode="0.00000"/>
    <numFmt numFmtId="168" formatCode="0.0E+00"/>
    <numFmt numFmtId="169" formatCode="_-* #,##0.000\ _€_-;\-* #,##0.000\ _€_-;_-* &quot;-&quot;??\ _€_-;_-@_-"/>
    <numFmt numFmtId="170" formatCode="_-* #,##0.000\ _€_-;\-* #,##0.000\ _€_-;_-* &quot;-&quot;???\ _€_-;_-@_-"/>
    <numFmt numFmtId="171" formatCode="0.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 tint="-0.249977111117893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C00000"/>
      <name val="Arial"/>
      <family val="2"/>
    </font>
    <font>
      <sz val="11"/>
      <color rgb="FFC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5" tint="0.7999816888943144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219">
    <xf numFmtId="0" fontId="0" fillId="0" borderId="0" xfId="0"/>
    <xf numFmtId="0" fontId="6" fillId="0" borderId="0" xfId="1"/>
    <xf numFmtId="164" fontId="6" fillId="2" borderId="1" xfId="1" applyNumberFormat="1" applyFill="1" applyBorder="1" applyAlignment="1">
      <alignment horizontal="center"/>
    </xf>
    <xf numFmtId="2" fontId="6" fillId="2" borderId="1" xfId="1" applyNumberFormat="1" applyFill="1" applyBorder="1" applyAlignment="1">
      <alignment horizontal="center"/>
    </xf>
    <xf numFmtId="1" fontId="6" fillId="2" borderId="1" xfId="1" applyNumberFormat="1" applyFill="1" applyBorder="1" applyAlignment="1">
      <alignment horizontal="center"/>
    </xf>
    <xf numFmtId="0" fontId="6" fillId="2" borderId="1" xfId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3" borderId="1" xfId="1" applyFill="1" applyBorder="1" applyAlignment="1"/>
    <xf numFmtId="0" fontId="6" fillId="3" borderId="1" xfId="1" applyFill="1" applyBorder="1" applyAlignment="1">
      <alignment horizontal="center"/>
    </xf>
    <xf numFmtId="165" fontId="6" fillId="3" borderId="1" xfId="1" applyNumberFormat="1" applyFill="1" applyBorder="1" applyAlignment="1">
      <alignment horizontal="center"/>
    </xf>
    <xf numFmtId="11" fontId="6" fillId="0" borderId="0" xfId="1" applyNumberFormat="1"/>
    <xf numFmtId="2" fontId="0" fillId="0" borderId="0" xfId="0" applyNumberFormat="1"/>
    <xf numFmtId="1" fontId="6" fillId="0" borderId="0" xfId="1" applyNumberFormat="1"/>
    <xf numFmtId="2" fontId="6" fillId="0" borderId="0" xfId="1" applyNumberFormat="1"/>
    <xf numFmtId="2" fontId="6" fillId="4" borderId="0" xfId="1" applyNumberFormat="1" applyFill="1"/>
    <xf numFmtId="165" fontId="6" fillId="0" borderId="0" xfId="1" applyNumberFormat="1"/>
    <xf numFmtId="0" fontId="7" fillId="0" borderId="0" xfId="1" applyFont="1" applyFill="1"/>
    <xf numFmtId="0" fontId="7" fillId="0" borderId="0" xfId="1" applyFont="1" applyFill="1" applyAlignment="1">
      <alignment horizontal="center"/>
    </xf>
    <xf numFmtId="11" fontId="6" fillId="0" borderId="0" xfId="1" applyNumberFormat="1" applyFill="1"/>
    <xf numFmtId="0" fontId="8" fillId="5" borderId="0" xfId="1" applyFont="1" applyFill="1"/>
    <xf numFmtId="0" fontId="6" fillId="5" borderId="0" xfId="1" applyFill="1"/>
    <xf numFmtId="0" fontId="9" fillId="0" borderId="0" xfId="1" applyFont="1"/>
    <xf numFmtId="0" fontId="6" fillId="6" borderId="0" xfId="1" applyFont="1" applyFill="1" applyBorder="1" applyAlignment="1">
      <alignment horizontal="center"/>
    </xf>
    <xf numFmtId="0" fontId="10" fillId="6" borderId="0" xfId="1" applyFont="1" applyFill="1" applyBorder="1" applyAlignment="1">
      <alignment horizontal="center"/>
    </xf>
    <xf numFmtId="0" fontId="6" fillId="6" borderId="0" xfId="1" applyFont="1" applyFill="1" applyAlignment="1">
      <alignment horizontal="left"/>
    </xf>
    <xf numFmtId="0" fontId="11" fillId="6" borderId="0" xfId="1" applyFont="1" applyFill="1" applyBorder="1" applyAlignment="1">
      <alignment horizontal="center"/>
    </xf>
    <xf numFmtId="0" fontId="11" fillId="6" borderId="0" xfId="1" applyNumberFormat="1" applyFont="1" applyFill="1" applyAlignment="1">
      <alignment horizontal="center"/>
    </xf>
    <xf numFmtId="0" fontId="6" fillId="6" borderId="0" xfId="1" applyFont="1" applyFill="1"/>
    <xf numFmtId="0" fontId="6" fillId="0" borderId="0" xfId="1" applyFill="1"/>
    <xf numFmtId="0" fontId="6" fillId="0" borderId="0" xfId="1" applyFont="1" applyFill="1" applyBorder="1"/>
    <xf numFmtId="0" fontId="2" fillId="7" borderId="0" xfId="2" applyFont="1" applyFill="1"/>
    <xf numFmtId="0" fontId="2" fillId="7" borderId="0" xfId="2" applyFont="1" applyFill="1" applyAlignment="1">
      <alignment horizontal="center"/>
    </xf>
    <xf numFmtId="0" fontId="2" fillId="7" borderId="0" xfId="2" applyFont="1" applyFill="1" applyAlignment="1">
      <alignment horizontal="left"/>
    </xf>
    <xf numFmtId="0" fontId="2" fillId="7" borderId="1" xfId="2" applyFont="1" applyFill="1" applyBorder="1"/>
    <xf numFmtId="1" fontId="6" fillId="0" borderId="0" xfId="1" applyNumberFormat="1" applyAlignment="1">
      <alignment horizontal="center"/>
    </xf>
    <xf numFmtId="11" fontId="6" fillId="8" borderId="0" xfId="1" applyNumberFormat="1" applyFill="1" applyAlignment="1">
      <alignment horizontal="center"/>
    </xf>
    <xf numFmtId="164" fontId="6" fillId="0" borderId="0" xfId="1" applyNumberFormat="1" applyAlignment="1">
      <alignment horizontal="center"/>
    </xf>
    <xf numFmtId="0" fontId="1" fillId="7" borderId="0" xfId="2" applyFill="1"/>
    <xf numFmtId="0" fontId="5" fillId="7" borderId="0" xfId="2" applyFont="1" applyFill="1"/>
    <xf numFmtId="0" fontId="9" fillId="9" borderId="0" xfId="1" applyFont="1" applyFill="1" applyBorder="1" applyAlignment="1">
      <alignment horizontal="center"/>
    </xf>
    <xf numFmtId="164" fontId="12" fillId="9" borderId="0" xfId="1" applyNumberFormat="1" applyFont="1" applyFill="1" applyBorder="1" applyAlignment="1">
      <alignment horizontal="center"/>
    </xf>
    <xf numFmtId="0" fontId="4" fillId="9" borderId="3" xfId="2" applyFont="1" applyFill="1" applyBorder="1" applyAlignment="1">
      <alignment horizontal="center"/>
    </xf>
    <xf numFmtId="2" fontId="12" fillId="9" borderId="0" xfId="1" applyNumberFormat="1" applyFont="1" applyFill="1" applyAlignment="1">
      <alignment horizontal="center"/>
    </xf>
    <xf numFmtId="0" fontId="4" fillId="9" borderId="0" xfId="2" applyFont="1" applyFill="1" applyBorder="1" applyAlignment="1">
      <alignment horizontal="center"/>
    </xf>
    <xf numFmtId="164" fontId="13" fillId="9" borderId="4" xfId="2" applyNumberFormat="1" applyFont="1" applyFill="1" applyBorder="1" applyAlignment="1">
      <alignment horizontal="center"/>
    </xf>
    <xf numFmtId="164" fontId="12" fillId="9" borderId="0" xfId="1" applyNumberFormat="1" applyFont="1" applyFill="1" applyAlignment="1">
      <alignment horizontal="center"/>
    </xf>
    <xf numFmtId="165" fontId="12" fillId="9" borderId="4" xfId="1" applyNumberFormat="1" applyFont="1" applyFill="1" applyBorder="1" applyAlignment="1">
      <alignment horizontal="center"/>
    </xf>
    <xf numFmtId="0" fontId="6" fillId="9" borderId="0" xfId="1" applyFill="1"/>
    <xf numFmtId="0" fontId="14" fillId="9" borderId="5" xfId="1" applyFont="1" applyFill="1" applyBorder="1" applyAlignment="1">
      <alignment horizontal="center"/>
    </xf>
    <xf numFmtId="1" fontId="12" fillId="9" borderId="6" xfId="1" applyNumberFormat="1" applyFont="1" applyFill="1" applyBorder="1" applyAlignment="1">
      <alignment horizontal="center"/>
    </xf>
    <xf numFmtId="0" fontId="15" fillId="9" borderId="5" xfId="1" applyFont="1" applyFill="1" applyBorder="1" applyAlignment="1">
      <alignment horizontal="center"/>
    </xf>
    <xf numFmtId="164" fontId="15" fillId="9" borderId="5" xfId="1" applyNumberFormat="1" applyFont="1" applyFill="1" applyBorder="1" applyAlignment="1">
      <alignment horizontal="center"/>
    </xf>
    <xf numFmtId="0" fontId="8" fillId="10" borderId="0" xfId="1" applyFont="1" applyFill="1"/>
    <xf numFmtId="0" fontId="8" fillId="0" borderId="0" xfId="1" applyFont="1" applyFill="1"/>
    <xf numFmtId="0" fontId="6" fillId="11" borderId="0" xfId="1" applyFont="1" applyFill="1" applyAlignment="1">
      <alignment horizontal="center"/>
    </xf>
    <xf numFmtId="0" fontId="17" fillId="11" borderId="0" xfId="2" applyFont="1" applyFill="1" applyBorder="1" applyAlignment="1">
      <alignment horizontal="center"/>
    </xf>
    <xf numFmtId="164" fontId="6" fillId="12" borderId="0" xfId="1" applyNumberFormat="1" applyFill="1" applyAlignment="1">
      <alignment horizontal="center"/>
    </xf>
    <xf numFmtId="2" fontId="6" fillId="12" borderId="0" xfId="1" applyNumberFormat="1" applyFill="1" applyAlignment="1">
      <alignment horizontal="center"/>
    </xf>
    <xf numFmtId="2" fontId="18" fillId="12" borderId="0" xfId="1" applyNumberFormat="1" applyFont="1" applyFill="1" applyAlignment="1">
      <alignment horizontal="center"/>
    </xf>
    <xf numFmtId="1" fontId="6" fillId="12" borderId="0" xfId="1" applyNumberFormat="1" applyFill="1" applyAlignment="1">
      <alignment horizontal="center"/>
    </xf>
    <xf numFmtId="0" fontId="2" fillId="13" borderId="0" xfId="2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15" fillId="14" borderId="0" xfId="1" applyFont="1" applyFill="1" applyAlignment="1">
      <alignment horizontal="center"/>
    </xf>
    <xf numFmtId="0" fontId="15" fillId="14" borderId="0" xfId="1" applyFont="1" applyFill="1"/>
    <xf numFmtId="0" fontId="15" fillId="15" borderId="0" xfId="1" applyFont="1" applyFill="1" applyAlignment="1">
      <alignment horizontal="center"/>
    </xf>
    <xf numFmtId="165" fontId="15" fillId="15" borderId="0" xfId="1" applyNumberFormat="1" applyFont="1" applyFill="1" applyAlignment="1">
      <alignment horizontal="center"/>
    </xf>
    <xf numFmtId="0" fontId="15" fillId="14" borderId="0" xfId="1" applyFont="1" applyFill="1" applyBorder="1" applyAlignment="1">
      <alignment horizontal="center"/>
    </xf>
    <xf numFmtId="164" fontId="15" fillId="15" borderId="0" xfId="1" applyNumberFormat="1" applyFont="1" applyFill="1" applyBorder="1" applyAlignment="1">
      <alignment horizontal="center"/>
    </xf>
    <xf numFmtId="0" fontId="15" fillId="15" borderId="0" xfId="1" applyFont="1" applyFill="1" applyBorder="1" applyAlignment="1">
      <alignment horizontal="center"/>
    </xf>
    <xf numFmtId="0" fontId="19" fillId="14" borderId="0" xfId="0" applyFont="1" applyFill="1" applyBorder="1" applyAlignment="1">
      <alignment horizontal="center"/>
    </xf>
    <xf numFmtId="0" fontId="20" fillId="14" borderId="0" xfId="0" applyFont="1" applyFill="1" applyBorder="1" applyAlignment="1">
      <alignment horizontal="center"/>
    </xf>
    <xf numFmtId="164" fontId="19" fillId="15" borderId="0" xfId="0" applyNumberFormat="1" applyFont="1" applyFill="1" applyBorder="1" applyAlignment="1">
      <alignment horizontal="center"/>
    </xf>
    <xf numFmtId="0" fontId="19" fillId="15" borderId="0" xfId="0" applyFont="1" applyFill="1" applyBorder="1" applyAlignment="1">
      <alignment horizontal="center"/>
    </xf>
    <xf numFmtId="164" fontId="15" fillId="14" borderId="0" xfId="1" applyNumberFormat="1" applyFont="1" applyFill="1" applyBorder="1" applyAlignment="1">
      <alignment horizontal="center"/>
    </xf>
    <xf numFmtId="166" fontId="19" fillId="15" borderId="0" xfId="3" applyNumberFormat="1" applyFont="1" applyFill="1" applyBorder="1" applyAlignment="1">
      <alignment horizontal="center"/>
    </xf>
    <xf numFmtId="164" fontId="6" fillId="0" borderId="0" xfId="1" applyNumberFormat="1"/>
    <xf numFmtId="0" fontId="1" fillId="0" borderId="0" xfId="2"/>
    <xf numFmtId="0" fontId="21" fillId="16" borderId="0" xfId="1" applyFont="1" applyFill="1" applyAlignment="1">
      <alignment horizontal="center"/>
    </xf>
    <xf numFmtId="167" fontId="21" fillId="16" borderId="0" xfId="1" applyNumberFormat="1" applyFont="1" applyFill="1" applyAlignment="1">
      <alignment horizontal="center"/>
    </xf>
    <xf numFmtId="0" fontId="22" fillId="17" borderId="0" xfId="2" applyFont="1" applyFill="1" applyAlignment="1">
      <alignment horizontal="center"/>
    </xf>
    <xf numFmtId="0" fontId="21" fillId="16" borderId="0" xfId="1" applyNumberFormat="1" applyFont="1" applyFill="1" applyAlignment="1">
      <alignment horizontal="center"/>
    </xf>
    <xf numFmtId="166" fontId="21" fillId="16" borderId="0" xfId="1" applyNumberFormat="1" applyFont="1" applyFill="1" applyAlignment="1">
      <alignment horizontal="center"/>
    </xf>
    <xf numFmtId="166" fontId="21" fillId="16" borderId="7" xfId="1" applyNumberFormat="1" applyFont="1" applyFill="1" applyBorder="1" applyAlignment="1">
      <alignment horizontal="center"/>
    </xf>
    <xf numFmtId="166" fontId="1" fillId="0" borderId="0" xfId="2" applyNumberFormat="1" applyBorder="1"/>
    <xf numFmtId="0" fontId="1" fillId="0" borderId="0" xfId="2" applyFont="1"/>
    <xf numFmtId="0" fontId="17" fillId="0" borderId="0" xfId="3" applyFont="1" applyFill="1"/>
    <xf numFmtId="166" fontId="1" fillId="0" borderId="0" xfId="2" applyNumberFormat="1"/>
    <xf numFmtId="166" fontId="6" fillId="0" borderId="0" xfId="1" applyNumberFormat="1" applyAlignment="1">
      <alignment horizontal="center"/>
    </xf>
    <xf numFmtId="164" fontId="1" fillId="0" borderId="0" xfId="2" applyNumberFormat="1"/>
    <xf numFmtId="168" fontId="6" fillId="0" borderId="0" xfId="1" applyNumberFormat="1" applyAlignment="1">
      <alignment horizontal="center"/>
    </xf>
    <xf numFmtId="0" fontId="1" fillId="0" borderId="0" xfId="3"/>
    <xf numFmtId="166" fontId="1" fillId="0" borderId="7" xfId="2" applyNumberFormat="1" applyBorder="1"/>
    <xf numFmtId="0" fontId="6" fillId="0" borderId="0" xfId="3" applyFont="1" applyFill="1"/>
    <xf numFmtId="166" fontId="1" fillId="0" borderId="0" xfId="2" applyNumberFormat="1" applyFont="1" applyBorder="1"/>
    <xf numFmtId="0" fontId="1" fillId="18" borderId="0" xfId="3" applyFont="1" applyFill="1" applyAlignment="1">
      <alignment horizontal="center"/>
    </xf>
    <xf numFmtId="0" fontId="24" fillId="5" borderId="0" xfId="1" applyFont="1" applyFill="1" applyAlignment="1">
      <alignment horizontal="center"/>
    </xf>
    <xf numFmtId="1" fontId="24" fillId="5" borderId="0" xfId="1" applyNumberFormat="1" applyFont="1" applyFill="1" applyAlignment="1">
      <alignment horizontal="center"/>
    </xf>
    <xf numFmtId="0" fontId="0" fillId="0" borderId="0" xfId="0" applyBorder="1"/>
    <xf numFmtId="166" fontId="1" fillId="15" borderId="2" xfId="2" applyNumberFormat="1" applyFont="1" applyFill="1" applyBorder="1"/>
    <xf numFmtId="0" fontId="1" fillId="15" borderId="8" xfId="2" applyFont="1" applyFill="1" applyBorder="1"/>
    <xf numFmtId="0" fontId="5" fillId="0" borderId="0" xfId="2" applyFont="1" applyFill="1" applyAlignment="1">
      <alignment horizontal="center" vertical="center"/>
    </xf>
    <xf numFmtId="0" fontId="25" fillId="16" borderId="3" xfId="1" applyFont="1" applyFill="1" applyBorder="1" applyAlignment="1">
      <alignment horizontal="center"/>
    </xf>
    <xf numFmtId="0" fontId="25" fillId="16" borderId="4" xfId="1" applyFont="1" applyFill="1" applyBorder="1" applyAlignment="1">
      <alignment horizontal="center"/>
    </xf>
    <xf numFmtId="164" fontId="26" fillId="19" borderId="9" xfId="1" applyNumberFormat="1" applyFont="1" applyFill="1" applyBorder="1" applyAlignment="1">
      <alignment horizontal="center"/>
    </xf>
    <xf numFmtId="0" fontId="26" fillId="19" borderId="10" xfId="1" applyFont="1" applyFill="1" applyBorder="1" applyAlignment="1">
      <alignment horizontal="center"/>
    </xf>
    <xf numFmtId="0" fontId="1" fillId="9" borderId="2" xfId="2" applyFont="1" applyFill="1" applyBorder="1" applyAlignment="1">
      <alignment vertical="center"/>
    </xf>
    <xf numFmtId="0" fontId="1" fillId="9" borderId="11" xfId="2" applyFont="1" applyFill="1" applyBorder="1" applyAlignment="1">
      <alignment vertical="center"/>
    </xf>
    <xf numFmtId="0" fontId="17" fillId="9" borderId="11" xfId="1" applyFont="1" applyFill="1" applyBorder="1" applyAlignment="1">
      <alignment horizontal="center" vertical="center"/>
    </xf>
    <xf numFmtId="0" fontId="1" fillId="9" borderId="8" xfId="2" applyFont="1" applyFill="1" applyBorder="1"/>
    <xf numFmtId="0" fontId="25" fillId="8" borderId="3" xfId="1" applyFont="1" applyFill="1" applyBorder="1" applyAlignment="1">
      <alignment horizontal="center"/>
    </xf>
    <xf numFmtId="0" fontId="4" fillId="8" borderId="0" xfId="2" applyFont="1" applyFill="1" applyBorder="1" applyAlignment="1">
      <alignment horizontal="center"/>
    </xf>
    <xf numFmtId="0" fontId="4" fillId="8" borderId="4" xfId="2" applyFont="1" applyFill="1" applyBorder="1" applyAlignment="1">
      <alignment horizontal="center"/>
    </xf>
    <xf numFmtId="164" fontId="27" fillId="8" borderId="9" xfId="1" applyNumberFormat="1" applyFont="1" applyFill="1" applyBorder="1" applyAlignment="1">
      <alignment horizontal="center"/>
    </xf>
    <xf numFmtId="164" fontId="27" fillId="8" borderId="1" xfId="2" applyNumberFormat="1" applyFont="1" applyFill="1" applyBorder="1" applyAlignment="1">
      <alignment horizontal="center"/>
    </xf>
    <xf numFmtId="0" fontId="2" fillId="7" borderId="2" xfId="2" applyFont="1" applyFill="1" applyBorder="1"/>
    <xf numFmtId="0" fontId="2" fillId="7" borderId="11" xfId="2" applyFont="1" applyFill="1" applyBorder="1"/>
    <xf numFmtId="0" fontId="1" fillId="7" borderId="11" xfId="2" applyFont="1" applyFill="1" applyBorder="1"/>
    <xf numFmtId="0" fontId="1" fillId="7" borderId="8" xfId="2" applyFont="1" applyFill="1" applyBorder="1"/>
    <xf numFmtId="0" fontId="25" fillId="20" borderId="2" xfId="1" applyFont="1" applyFill="1" applyBorder="1" applyAlignment="1">
      <alignment horizontal="center"/>
    </xf>
    <xf numFmtId="0" fontId="25" fillId="20" borderId="12" xfId="1" applyFont="1" applyFill="1" applyBorder="1" applyAlignment="1">
      <alignment horizontal="center"/>
    </xf>
    <xf numFmtId="0" fontId="4" fillId="8" borderId="13" xfId="2" applyFont="1" applyFill="1" applyBorder="1" applyAlignment="1">
      <alignment horizontal="center"/>
    </xf>
    <xf numFmtId="0" fontId="1" fillId="20" borderId="3" xfId="3" applyFont="1" applyFill="1" applyBorder="1"/>
    <xf numFmtId="0" fontId="28" fillId="20" borderId="3" xfId="3" applyFont="1" applyFill="1" applyBorder="1" applyAlignment="1">
      <alignment horizontal="center"/>
    </xf>
    <xf numFmtId="167" fontId="17" fillId="20" borderId="12" xfId="1" applyNumberFormat="1" applyFont="1" applyFill="1" applyBorder="1" applyAlignment="1">
      <alignment horizontal="center"/>
    </xf>
    <xf numFmtId="165" fontId="17" fillId="8" borderId="10" xfId="1" applyNumberFormat="1" applyFont="1" applyFill="1" applyBorder="1" applyAlignment="1">
      <alignment horizontal="center"/>
    </xf>
    <xf numFmtId="0" fontId="29" fillId="0" borderId="0" xfId="2" applyFont="1"/>
    <xf numFmtId="0" fontId="1" fillId="7" borderId="3" xfId="2" applyFont="1" applyFill="1" applyBorder="1"/>
    <xf numFmtId="0" fontId="5" fillId="7" borderId="0" xfId="2" applyFont="1" applyFill="1" applyBorder="1"/>
    <xf numFmtId="0" fontId="1" fillId="7" borderId="0" xfId="2" applyFont="1" applyFill="1" applyBorder="1"/>
    <xf numFmtId="0" fontId="1" fillId="7" borderId="4" xfId="2" applyFont="1" applyFill="1" applyBorder="1"/>
    <xf numFmtId="164" fontId="30" fillId="0" borderId="0" xfId="1" applyNumberFormat="1" applyFont="1" applyFill="1" applyAlignment="1">
      <alignment horizontal="center"/>
    </xf>
    <xf numFmtId="166" fontId="4" fillId="8" borderId="9" xfId="2" applyNumberFormat="1" applyFont="1" applyFill="1" applyBorder="1" applyAlignment="1"/>
    <xf numFmtId="0" fontId="1" fillId="8" borderId="10" xfId="2" applyFont="1" applyFill="1" applyBorder="1"/>
    <xf numFmtId="0" fontId="4" fillId="8" borderId="9" xfId="2" applyFont="1" applyFill="1" applyBorder="1" applyAlignment="1">
      <alignment horizontal="left"/>
    </xf>
    <xf numFmtId="0" fontId="29" fillId="0" borderId="0" xfId="2" applyFont="1" applyAlignment="1">
      <alignment horizontal="left"/>
    </xf>
    <xf numFmtId="0" fontId="4" fillId="8" borderId="2" xfId="2" applyFont="1" applyFill="1" applyBorder="1" applyAlignment="1">
      <alignment horizontal="center"/>
    </xf>
    <xf numFmtId="2" fontId="3" fillId="8" borderId="8" xfId="2" applyNumberFormat="1" applyFont="1" applyFill="1" applyBorder="1" applyAlignment="1">
      <alignment horizontal="center"/>
    </xf>
    <xf numFmtId="2" fontId="3" fillId="8" borderId="4" xfId="2" applyNumberFormat="1" applyFont="1" applyFill="1" applyBorder="1" applyAlignment="1">
      <alignment horizontal="center"/>
    </xf>
    <xf numFmtId="2" fontId="29" fillId="0" borderId="0" xfId="2" applyNumberFormat="1" applyFont="1" applyAlignment="1">
      <alignment horizontal="center"/>
    </xf>
    <xf numFmtId="0" fontId="4" fillId="8" borderId="3" xfId="2" applyFont="1" applyFill="1" applyBorder="1" applyAlignment="1">
      <alignment horizontal="center"/>
    </xf>
    <xf numFmtId="164" fontId="3" fillId="8" borderId="4" xfId="1" applyNumberFormat="1" applyFont="1" applyFill="1" applyBorder="1" applyAlignment="1">
      <alignment horizontal="center"/>
    </xf>
    <xf numFmtId="0" fontId="25" fillId="8" borderId="14" xfId="2" applyFont="1" applyFill="1" applyBorder="1" applyAlignment="1">
      <alignment horizontal="center"/>
    </xf>
    <xf numFmtId="164" fontId="3" fillId="8" borderId="6" xfId="1" applyNumberFormat="1" applyFont="1" applyFill="1" applyBorder="1" applyAlignment="1">
      <alignment horizontal="center" vertical="center"/>
    </xf>
    <xf numFmtId="0" fontId="4" fillId="8" borderId="5" xfId="2" applyFont="1" applyFill="1" applyBorder="1" applyAlignment="1">
      <alignment horizontal="center"/>
    </xf>
    <xf numFmtId="2" fontId="3" fillId="8" borderId="6" xfId="2" applyNumberFormat="1" applyFont="1" applyFill="1" applyBorder="1" applyAlignment="1">
      <alignment horizontal="center"/>
    </xf>
    <xf numFmtId="166" fontId="2" fillId="21" borderId="0" xfId="2" applyNumberFormat="1" applyFont="1" applyFill="1" applyBorder="1"/>
    <xf numFmtId="0" fontId="9" fillId="0" borderId="0" xfId="1" applyFont="1" applyFill="1" applyAlignment="1">
      <alignment horizontal="center"/>
    </xf>
    <xf numFmtId="0" fontId="1" fillId="0" borderId="0" xfId="2" applyAlignment="1">
      <alignment horizontal="center"/>
    </xf>
    <xf numFmtId="0" fontId="0" fillId="0" borderId="0" xfId="2" applyFont="1" applyAlignment="1">
      <alignment horizontal="center"/>
    </xf>
    <xf numFmtId="0" fontId="0" fillId="0" borderId="0" xfId="2" applyFont="1"/>
    <xf numFmtId="0" fontId="25" fillId="22" borderId="15" xfId="1" applyFont="1" applyFill="1" applyBorder="1" applyAlignment="1">
      <alignment horizontal="center"/>
    </xf>
    <xf numFmtId="0" fontId="25" fillId="22" borderId="2" xfId="1" applyFont="1" applyFill="1" applyBorder="1" applyAlignment="1">
      <alignment horizontal="center"/>
    </xf>
    <xf numFmtId="167" fontId="25" fillId="22" borderId="11" xfId="1" applyNumberFormat="1" applyFont="1" applyFill="1" applyBorder="1" applyAlignment="1">
      <alignment horizontal="center"/>
    </xf>
    <xf numFmtId="0" fontId="25" fillId="22" borderId="11" xfId="1" applyFont="1" applyFill="1" applyBorder="1" applyAlignment="1">
      <alignment horizontal="center"/>
    </xf>
    <xf numFmtId="0" fontId="1" fillId="22" borderId="8" xfId="2" applyFont="1" applyFill="1" applyBorder="1"/>
    <xf numFmtId="165" fontId="6" fillId="0" borderId="0" xfId="1" applyNumberFormat="1" applyFill="1" applyAlignment="1">
      <alignment horizontal="center"/>
    </xf>
    <xf numFmtId="164" fontId="31" fillId="0" borderId="16" xfId="1" applyNumberFormat="1" applyFont="1" applyFill="1" applyBorder="1" applyAlignment="1">
      <alignment horizontal="center"/>
    </xf>
    <xf numFmtId="164" fontId="6" fillId="0" borderId="0" xfId="1" applyNumberFormat="1" applyFont="1" applyFill="1" applyAlignment="1">
      <alignment horizontal="center"/>
    </xf>
    <xf numFmtId="169" fontId="0" fillId="0" borderId="0" xfId="4" applyNumberFormat="1" applyFont="1" applyAlignment="1">
      <alignment horizontal="center"/>
    </xf>
    <xf numFmtId="43" fontId="0" fillId="0" borderId="0" xfId="4" applyFont="1" applyAlignment="1">
      <alignment horizontal="center"/>
    </xf>
    <xf numFmtId="170" fontId="1" fillId="0" borderId="0" xfId="2" applyNumberFormat="1" applyAlignment="1">
      <alignment horizontal="center"/>
    </xf>
    <xf numFmtId="2" fontId="17" fillId="6" borderId="13" xfId="1" applyNumberFormat="1" applyFont="1" applyFill="1" applyBorder="1" applyAlignment="1" applyProtection="1">
      <alignment horizontal="center"/>
      <protection hidden="1"/>
    </xf>
    <xf numFmtId="164" fontId="17" fillId="6" borderId="9" xfId="1" applyNumberFormat="1" applyFont="1" applyFill="1" applyBorder="1" applyAlignment="1">
      <alignment horizontal="center"/>
    </xf>
    <xf numFmtId="164" fontId="17" fillId="6" borderId="1" xfId="1" applyNumberFormat="1" applyFont="1" applyFill="1" applyBorder="1" applyAlignment="1">
      <alignment horizontal="center"/>
    </xf>
    <xf numFmtId="171" fontId="17" fillId="6" borderId="1" xfId="1" applyNumberFormat="1" applyFont="1" applyFill="1" applyBorder="1" applyAlignment="1">
      <alignment horizontal="center"/>
    </xf>
    <xf numFmtId="0" fontId="1" fillId="6" borderId="10" xfId="2" applyFont="1" applyFill="1" applyBorder="1"/>
    <xf numFmtId="0" fontId="17" fillId="0" borderId="17" xfId="1" applyFont="1" applyFill="1" applyBorder="1" applyAlignment="1">
      <alignment horizontal="center"/>
    </xf>
    <xf numFmtId="164" fontId="32" fillId="0" borderId="16" xfId="1" applyNumberFormat="1" applyFont="1" applyBorder="1" applyAlignment="1">
      <alignment horizontal="center"/>
    </xf>
    <xf numFmtId="164" fontId="32" fillId="0" borderId="15" xfId="1" applyNumberFormat="1" applyFont="1" applyBorder="1" applyAlignment="1">
      <alignment horizontal="center"/>
    </xf>
    <xf numFmtId="164" fontId="17" fillId="6" borderId="13" xfId="1" applyNumberFormat="1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164" fontId="1" fillId="0" borderId="16" xfId="2" applyNumberFormat="1" applyBorder="1" applyAlignment="1">
      <alignment horizontal="center"/>
    </xf>
    <xf numFmtId="166" fontId="4" fillId="22" borderId="15" xfId="2" applyNumberFormat="1" applyFont="1" applyFill="1" applyBorder="1" applyAlignment="1">
      <alignment horizontal="center"/>
    </xf>
    <xf numFmtId="0" fontId="4" fillId="22" borderId="11" xfId="2" applyFont="1" applyFill="1" applyBorder="1" applyAlignment="1">
      <alignment horizontal="center"/>
    </xf>
    <xf numFmtId="2" fontId="6" fillId="0" borderId="0" xfId="2" applyNumberFormat="1" applyFont="1" applyFill="1" applyBorder="1" applyAlignment="1">
      <alignment horizontal="center"/>
    </xf>
    <xf numFmtId="0" fontId="0" fillId="0" borderId="0" xfId="2" applyFont="1" applyFill="1" applyAlignment="1">
      <alignment horizontal="center"/>
    </xf>
    <xf numFmtId="164" fontId="32" fillId="0" borderId="13" xfId="1" applyNumberFormat="1" applyFont="1" applyBorder="1" applyAlignment="1">
      <alignment horizontal="center"/>
    </xf>
    <xf numFmtId="2" fontId="1" fillId="6" borderId="13" xfId="2" applyNumberFormat="1" applyFont="1" applyFill="1" applyBorder="1" applyAlignment="1">
      <alignment horizontal="center"/>
    </xf>
    <xf numFmtId="165" fontId="17" fillId="6" borderId="9" xfId="1" applyNumberFormat="1" applyFont="1" applyFill="1" applyBorder="1" applyAlignment="1">
      <alignment horizontal="center"/>
    </xf>
    <xf numFmtId="165" fontId="1" fillId="6" borderId="1" xfId="2" applyNumberFormat="1" applyFont="1" applyFill="1" applyBorder="1" applyAlignment="1">
      <alignment horizontal="center"/>
    </xf>
    <xf numFmtId="165" fontId="17" fillId="6" borderId="1" xfId="1" applyNumberFormat="1" applyFont="1" applyFill="1" applyBorder="1" applyAlignment="1">
      <alignment horizontal="center"/>
    </xf>
    <xf numFmtId="0" fontId="1" fillId="0" borderId="0" xfId="2" applyFont="1" applyFill="1" applyAlignment="1">
      <alignment horizontal="center"/>
    </xf>
    <xf numFmtId="0" fontId="1" fillId="22" borderId="12" xfId="0" applyFont="1" applyFill="1" applyBorder="1"/>
    <xf numFmtId="0" fontId="25" fillId="22" borderId="0" xfId="1" applyFont="1" applyFill="1" applyBorder="1" applyAlignment="1">
      <alignment horizontal="center"/>
    </xf>
    <xf numFmtId="0" fontId="1" fillId="22" borderId="4" xfId="2" applyFont="1" applyFill="1" applyBorder="1"/>
    <xf numFmtId="0" fontId="17" fillId="0" borderId="0" xfId="2" applyFont="1" applyFill="1" applyAlignment="1">
      <alignment horizontal="center"/>
    </xf>
    <xf numFmtId="164" fontId="1" fillId="0" borderId="0" xfId="2" applyNumberFormat="1" applyAlignment="1">
      <alignment horizontal="center"/>
    </xf>
    <xf numFmtId="0" fontId="1" fillId="6" borderId="13" xfId="0" applyFont="1" applyFill="1" applyBorder="1"/>
    <xf numFmtId="0" fontId="1" fillId="0" borderId="0" xfId="2" applyFill="1"/>
    <xf numFmtId="164" fontId="0" fillId="0" borderId="0" xfId="2" applyNumberFormat="1" applyFont="1"/>
    <xf numFmtId="0" fontId="0" fillId="14" borderId="0" xfId="0" applyFill="1" applyBorder="1" applyAlignment="1">
      <alignment horizontal="center"/>
    </xf>
    <xf numFmtId="0" fontId="0" fillId="14" borderId="0" xfId="0" applyFill="1" applyAlignment="1">
      <alignment horizontal="center"/>
    </xf>
    <xf numFmtId="0" fontId="4" fillId="14" borderId="0" xfId="0" applyFont="1" applyFill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164" fontId="0" fillId="14" borderId="0" xfId="0" applyNumberFormat="1" applyFill="1" applyBorder="1" applyAlignment="1">
      <alignment horizontal="center"/>
    </xf>
    <xf numFmtId="0" fontId="17" fillId="14" borderId="0" xfId="0" applyFont="1" applyFill="1" applyAlignment="1">
      <alignment horizontal="center"/>
    </xf>
    <xf numFmtId="0" fontId="9" fillId="15" borderId="11" xfId="1" applyFont="1" applyFill="1" applyBorder="1" applyAlignment="1">
      <alignment horizontal="center"/>
    </xf>
    <xf numFmtId="0" fontId="9" fillId="15" borderId="8" xfId="1" applyFont="1" applyFill="1" applyBorder="1" applyAlignment="1">
      <alignment horizontal="center"/>
    </xf>
    <xf numFmtId="165" fontId="6" fillId="15" borderId="0" xfId="1" applyNumberFormat="1" applyFont="1" applyFill="1" applyBorder="1" applyAlignment="1">
      <alignment horizontal="center"/>
    </xf>
    <xf numFmtId="166" fontId="6" fillId="15" borderId="0" xfId="1" applyNumberFormat="1" applyFont="1" applyFill="1" applyBorder="1" applyAlignment="1">
      <alignment horizontal="center"/>
    </xf>
    <xf numFmtId="2" fontId="6" fillId="15" borderId="0" xfId="1" applyNumberFormat="1" applyFont="1" applyFill="1" applyBorder="1" applyAlignment="1">
      <alignment horizontal="center"/>
    </xf>
    <xf numFmtId="0" fontId="6" fillId="15" borderId="4" xfId="1" applyFont="1" applyFill="1" applyBorder="1" applyAlignment="1">
      <alignment horizontal="center"/>
    </xf>
    <xf numFmtId="0" fontId="9" fillId="15" borderId="0" xfId="1" applyFont="1" applyFill="1" applyBorder="1" applyAlignment="1">
      <alignment horizontal="center"/>
    </xf>
    <xf numFmtId="0" fontId="9" fillId="15" borderId="4" xfId="1" applyFont="1" applyFill="1" applyBorder="1" applyAlignment="1">
      <alignment horizontal="center"/>
    </xf>
    <xf numFmtId="1" fontId="1" fillId="0" borderId="0" xfId="2" applyNumberFormat="1"/>
    <xf numFmtId="164" fontId="6" fillId="15" borderId="0" xfId="1" applyNumberFormat="1" applyFont="1" applyFill="1" applyBorder="1" applyAlignment="1">
      <alignment horizontal="center"/>
    </xf>
    <xf numFmtId="164" fontId="6" fillId="15" borderId="0" xfId="1" applyNumberFormat="1" applyFont="1" applyFill="1" applyBorder="1" applyAlignment="1" applyProtection="1">
      <alignment horizontal="center"/>
      <protection hidden="1"/>
    </xf>
    <xf numFmtId="164" fontId="6" fillId="15" borderId="4" xfId="1" applyNumberFormat="1" applyFont="1" applyFill="1" applyBorder="1" applyAlignment="1">
      <alignment horizontal="center"/>
    </xf>
    <xf numFmtId="165" fontId="6" fillId="15" borderId="4" xfId="1" applyNumberFormat="1" applyFont="1" applyFill="1" applyBorder="1" applyAlignment="1">
      <alignment horizontal="center"/>
    </xf>
    <xf numFmtId="0" fontId="25" fillId="15" borderId="0" xfId="2" applyFont="1" applyFill="1" applyBorder="1"/>
    <xf numFmtId="164" fontId="6" fillId="15" borderId="1" xfId="1" applyNumberFormat="1" applyFont="1" applyFill="1" applyBorder="1" applyAlignment="1">
      <alignment horizontal="center"/>
    </xf>
    <xf numFmtId="0" fontId="17" fillId="15" borderId="1" xfId="3" applyFont="1" applyFill="1" applyBorder="1" applyAlignment="1">
      <alignment horizontal="center"/>
    </xf>
    <xf numFmtId="165" fontId="1" fillId="15" borderId="10" xfId="2" applyNumberFormat="1" applyFill="1" applyBorder="1" applyAlignment="1">
      <alignment horizontal="center"/>
    </xf>
    <xf numFmtId="0" fontId="1" fillId="0" borderId="0" xfId="2" applyBorder="1"/>
    <xf numFmtId="0" fontId="0" fillId="0" borderId="7" xfId="0" applyBorder="1"/>
    <xf numFmtId="0" fontId="6" fillId="8" borderId="0" xfId="1" applyFill="1" applyAlignment="1">
      <alignment horizontal="center"/>
    </xf>
    <xf numFmtId="0" fontId="10" fillId="8" borderId="2" xfId="1" applyFont="1" applyFill="1" applyBorder="1" applyAlignment="1">
      <alignment horizontal="center"/>
    </xf>
    <xf numFmtId="0" fontId="10" fillId="8" borderId="3" xfId="1" applyFont="1" applyFill="1" applyBorder="1" applyAlignment="1">
      <alignment horizontal="center"/>
    </xf>
    <xf numFmtId="164" fontId="28" fillId="8" borderId="10" xfId="2" applyNumberFormat="1" applyFont="1" applyFill="1" applyBorder="1" applyAlignment="1">
      <alignment horizontal="center"/>
    </xf>
  </cellXfs>
  <cellStyles count="7">
    <cellStyle name="Euro" xfId="5"/>
    <cellStyle name="Milliers 2" xfId="4"/>
    <cellStyle name="Normal" xfId="0" builtinId="0"/>
    <cellStyle name="Normal 2" xfId="6"/>
    <cellStyle name="Normal 2 2" xfId="1"/>
    <cellStyle name="Normal 3" xfId="2"/>
    <cellStyle name="Normal 3 2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Courbe de</a:t>
            </a:r>
            <a:r>
              <a:rPr lang="fr-FR" baseline="0"/>
              <a:t> rétention (tensiomètre)</a:t>
            </a:r>
            <a:endParaRPr lang="fr-FR"/>
          </a:p>
          <a:p>
            <a:pPr>
              <a:defRPr/>
            </a:pPr>
            <a:r>
              <a:rPr lang="fr-FR"/>
              <a:t>mesurée et calculée</a:t>
            </a:r>
          </a:p>
        </c:rich>
      </c:tx>
      <c:layout>
        <c:manualLayout>
          <c:xMode val="edge"/>
          <c:yMode val="edge"/>
          <c:x val="0.2775111601615835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207728200641629"/>
          <c:y val="0.16089129483814524"/>
          <c:w val="0.61146835812190148"/>
          <c:h val="0.624957349081364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'CTENSIO V4D'!$C$1</c:f>
              <c:strCache>
                <c:ptCount val="1"/>
                <c:pt idx="0">
                  <c:v>h mesur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'CTENSIO V4D'!$B$2:$B$500</c:f>
              <c:numCache>
                <c:formatCode>General</c:formatCode>
                <c:ptCount val="499"/>
                <c:pt idx="0">
                  <c:v>0.35903093969013689</c:v>
                </c:pt>
                <c:pt idx="1">
                  <c:v>0.35786545663626046</c:v>
                </c:pt>
                <c:pt idx="2">
                  <c:v>0.35708846793367621</c:v>
                </c:pt>
                <c:pt idx="3">
                  <c:v>0.35638917810135035</c:v>
                </c:pt>
                <c:pt idx="4">
                  <c:v>0.35576758713928308</c:v>
                </c:pt>
                <c:pt idx="5">
                  <c:v>0.35506829730695721</c:v>
                </c:pt>
                <c:pt idx="6">
                  <c:v>0.35436900747463135</c:v>
                </c:pt>
                <c:pt idx="7">
                  <c:v>0.35374741651256386</c:v>
                </c:pt>
                <c:pt idx="8">
                  <c:v>0.35312582555049654</c:v>
                </c:pt>
                <c:pt idx="9">
                  <c:v>0.35234883684791235</c:v>
                </c:pt>
                <c:pt idx="10">
                  <c:v>0.35164954701558648</c:v>
                </c:pt>
                <c:pt idx="11">
                  <c:v>0.35087255831300224</c:v>
                </c:pt>
                <c:pt idx="12">
                  <c:v>0.35017326848067637</c:v>
                </c:pt>
                <c:pt idx="13">
                  <c:v>0.3494739786483505</c:v>
                </c:pt>
                <c:pt idx="14">
                  <c:v>0.34877468881602464</c:v>
                </c:pt>
                <c:pt idx="15">
                  <c:v>0.34799770011344044</c:v>
                </c:pt>
                <c:pt idx="16">
                  <c:v>0.34737610915137296</c:v>
                </c:pt>
                <c:pt idx="17">
                  <c:v>0.34675451818930564</c:v>
                </c:pt>
                <c:pt idx="18">
                  <c:v>0.34589983061646284</c:v>
                </c:pt>
                <c:pt idx="19">
                  <c:v>0.34520054078413698</c:v>
                </c:pt>
                <c:pt idx="20">
                  <c:v>0.34450125095181111</c:v>
                </c:pt>
                <c:pt idx="21">
                  <c:v>0.34387965998974385</c:v>
                </c:pt>
                <c:pt idx="22">
                  <c:v>0.34318037015741798</c:v>
                </c:pt>
                <c:pt idx="23">
                  <c:v>0.34240338145483373</c:v>
                </c:pt>
                <c:pt idx="24">
                  <c:v>0.34170409162250787</c:v>
                </c:pt>
                <c:pt idx="25">
                  <c:v>0.34108250066044038</c:v>
                </c:pt>
                <c:pt idx="26">
                  <c:v>0.34046090969837306</c:v>
                </c:pt>
                <c:pt idx="27">
                  <c:v>0.33968392099578865</c:v>
                </c:pt>
                <c:pt idx="28">
                  <c:v>0.33906233003372138</c:v>
                </c:pt>
                <c:pt idx="29">
                  <c:v>0.33828534133113713</c:v>
                </c:pt>
                <c:pt idx="30">
                  <c:v>0.33766375036906965</c:v>
                </c:pt>
                <c:pt idx="31">
                  <c:v>0.33696446053674378</c:v>
                </c:pt>
                <c:pt idx="32">
                  <c:v>0.33634286957467646</c:v>
                </c:pt>
                <c:pt idx="33">
                  <c:v>0.3357989774828673</c:v>
                </c:pt>
                <c:pt idx="34">
                  <c:v>0.33502198878028311</c:v>
                </c:pt>
                <c:pt idx="35">
                  <c:v>0.33432269894795724</c:v>
                </c:pt>
                <c:pt idx="36">
                  <c:v>0.33362340911563138</c:v>
                </c:pt>
                <c:pt idx="37">
                  <c:v>0.33300181815356411</c:v>
                </c:pt>
                <c:pt idx="38">
                  <c:v>0.33230252832123824</c:v>
                </c:pt>
                <c:pt idx="39">
                  <c:v>0.3316809373591707</c:v>
                </c:pt>
                <c:pt idx="40">
                  <c:v>0.33098164752684506</c:v>
                </c:pt>
                <c:pt idx="41">
                  <c:v>0.33036005656477757</c:v>
                </c:pt>
                <c:pt idx="42">
                  <c:v>0.32973846560271003</c:v>
                </c:pt>
                <c:pt idx="43">
                  <c:v>0.32903917577038438</c:v>
                </c:pt>
                <c:pt idx="44">
                  <c:v>0.32833988593805852</c:v>
                </c:pt>
                <c:pt idx="45">
                  <c:v>0.32764059610573265</c:v>
                </c:pt>
                <c:pt idx="46">
                  <c:v>0.32701900514366516</c:v>
                </c:pt>
                <c:pt idx="47">
                  <c:v>0.3263974141815979</c:v>
                </c:pt>
                <c:pt idx="48">
                  <c:v>0.32562042547901365</c:v>
                </c:pt>
                <c:pt idx="49">
                  <c:v>0.32492113564668779</c:v>
                </c:pt>
                <c:pt idx="50">
                  <c:v>0.32437724355487862</c:v>
                </c:pt>
                <c:pt idx="51">
                  <c:v>0.32360025485229443</c:v>
                </c:pt>
                <c:pt idx="52">
                  <c:v>0.32290096501996857</c:v>
                </c:pt>
                <c:pt idx="53">
                  <c:v>0.3222016751876427</c:v>
                </c:pt>
                <c:pt idx="54">
                  <c:v>0.32150238535531706</c:v>
                </c:pt>
                <c:pt idx="55">
                  <c:v>0.32080309552299119</c:v>
                </c:pt>
                <c:pt idx="56">
                  <c:v>0.32010380569066532</c:v>
                </c:pt>
                <c:pt idx="57">
                  <c:v>0.31940451585833946</c:v>
                </c:pt>
                <c:pt idx="58">
                  <c:v>0.31870522602601359</c:v>
                </c:pt>
                <c:pt idx="59">
                  <c:v>0.31800593619368772</c:v>
                </c:pt>
                <c:pt idx="60">
                  <c:v>0.31730664636136185</c:v>
                </c:pt>
                <c:pt idx="61">
                  <c:v>0.31660735652903599</c:v>
                </c:pt>
                <c:pt idx="62">
                  <c:v>0.31590806669671034</c:v>
                </c:pt>
                <c:pt idx="63">
                  <c:v>0.31528647573464286</c:v>
                </c:pt>
                <c:pt idx="64">
                  <c:v>0.31450948703205861</c:v>
                </c:pt>
                <c:pt idx="65">
                  <c:v>0.31388789606999112</c:v>
                </c:pt>
                <c:pt idx="66">
                  <c:v>0.31318860623766526</c:v>
                </c:pt>
                <c:pt idx="67">
                  <c:v>0.31248931640533939</c:v>
                </c:pt>
                <c:pt idx="68">
                  <c:v>0.31186772544327213</c:v>
                </c:pt>
                <c:pt idx="69">
                  <c:v>0.31109073674068788</c:v>
                </c:pt>
                <c:pt idx="70">
                  <c:v>0.31046914577862039</c:v>
                </c:pt>
                <c:pt idx="71">
                  <c:v>0.30976985594629453</c:v>
                </c:pt>
                <c:pt idx="72">
                  <c:v>0.30907056611396866</c:v>
                </c:pt>
                <c:pt idx="73">
                  <c:v>0.30844897515190134</c:v>
                </c:pt>
                <c:pt idx="74">
                  <c:v>0.30774968531957547</c:v>
                </c:pt>
                <c:pt idx="75">
                  <c:v>0.30712809435750799</c:v>
                </c:pt>
                <c:pt idx="76">
                  <c:v>0.30642880452518212</c:v>
                </c:pt>
                <c:pt idx="77">
                  <c:v>0.30572951469285647</c:v>
                </c:pt>
                <c:pt idx="78">
                  <c:v>0.30510792373078899</c:v>
                </c:pt>
                <c:pt idx="79">
                  <c:v>0.30448633276872145</c:v>
                </c:pt>
                <c:pt idx="80">
                  <c:v>0.3037870429363958</c:v>
                </c:pt>
                <c:pt idx="81">
                  <c:v>0.30308775310406993</c:v>
                </c:pt>
                <c:pt idx="82">
                  <c:v>0.30238846327174407</c:v>
                </c:pt>
                <c:pt idx="83">
                  <c:v>0.30176687230967658</c:v>
                </c:pt>
                <c:pt idx="84">
                  <c:v>0.30114528134760926</c:v>
                </c:pt>
                <c:pt idx="85">
                  <c:v>0.30044599151528339</c:v>
                </c:pt>
                <c:pt idx="86">
                  <c:v>0.29974670168295758</c:v>
                </c:pt>
                <c:pt idx="87">
                  <c:v>0.29912511072089004</c:v>
                </c:pt>
                <c:pt idx="88">
                  <c:v>0.29850351975882278</c:v>
                </c:pt>
                <c:pt idx="89">
                  <c:v>0.29780422992649691</c:v>
                </c:pt>
                <c:pt idx="90">
                  <c:v>0.29718263896442937</c:v>
                </c:pt>
                <c:pt idx="91">
                  <c:v>0.2965610480023621</c:v>
                </c:pt>
                <c:pt idx="92">
                  <c:v>0.29586175817003624</c:v>
                </c:pt>
                <c:pt idx="93">
                  <c:v>0.29524016720796875</c:v>
                </c:pt>
                <c:pt idx="94">
                  <c:v>0.29454087737564311</c:v>
                </c:pt>
                <c:pt idx="95">
                  <c:v>0.29391928641357556</c:v>
                </c:pt>
                <c:pt idx="96">
                  <c:v>0.29329769545150808</c:v>
                </c:pt>
                <c:pt idx="97">
                  <c:v>0.29275380335969914</c:v>
                </c:pt>
                <c:pt idx="98">
                  <c:v>0.29205451352737327</c:v>
                </c:pt>
                <c:pt idx="99">
                  <c:v>0.29135522369504741</c:v>
                </c:pt>
                <c:pt idx="100">
                  <c:v>0.29081133160323847</c:v>
                </c:pt>
                <c:pt idx="101">
                  <c:v>0.2901120417709126</c:v>
                </c:pt>
                <c:pt idx="102">
                  <c:v>0.28949045080884533</c:v>
                </c:pt>
                <c:pt idx="103">
                  <c:v>0.28886885984677779</c:v>
                </c:pt>
                <c:pt idx="104">
                  <c:v>0.28816957001445193</c:v>
                </c:pt>
                <c:pt idx="105">
                  <c:v>0.28754797905238466</c:v>
                </c:pt>
                <c:pt idx="106">
                  <c:v>0.2870817858308341</c:v>
                </c:pt>
                <c:pt idx="107">
                  <c:v>0.28638249599850824</c:v>
                </c:pt>
                <c:pt idx="108">
                  <c:v>0.28576090503644069</c:v>
                </c:pt>
                <c:pt idx="109">
                  <c:v>0.28513931407437343</c:v>
                </c:pt>
                <c:pt idx="110">
                  <c:v>0.28444002424204756</c:v>
                </c:pt>
                <c:pt idx="111">
                  <c:v>0.28389613215023862</c:v>
                </c:pt>
                <c:pt idx="112">
                  <c:v>0.28319684231791276</c:v>
                </c:pt>
                <c:pt idx="113">
                  <c:v>0.28265295022610382</c:v>
                </c:pt>
                <c:pt idx="114">
                  <c:v>0.28195366039377795</c:v>
                </c:pt>
                <c:pt idx="115">
                  <c:v>0.28125437056145208</c:v>
                </c:pt>
                <c:pt idx="116">
                  <c:v>0.2806327795993846</c:v>
                </c:pt>
                <c:pt idx="117">
                  <c:v>0.28001118863731728</c:v>
                </c:pt>
                <c:pt idx="118">
                  <c:v>0.27938959767524979</c:v>
                </c:pt>
                <c:pt idx="119">
                  <c:v>0.27876800671318253</c:v>
                </c:pt>
                <c:pt idx="120">
                  <c:v>0.27814641575111498</c:v>
                </c:pt>
                <c:pt idx="121">
                  <c:v>0.27760252365930604</c:v>
                </c:pt>
                <c:pt idx="122">
                  <c:v>0.27682553495672185</c:v>
                </c:pt>
                <c:pt idx="123">
                  <c:v>0.27620394399465431</c:v>
                </c:pt>
                <c:pt idx="124">
                  <c:v>0.27558235303258682</c:v>
                </c:pt>
                <c:pt idx="125">
                  <c:v>0.27488306320026118</c:v>
                </c:pt>
                <c:pt idx="126">
                  <c:v>0.27433917110845202</c:v>
                </c:pt>
                <c:pt idx="127">
                  <c:v>0.27363988127612615</c:v>
                </c:pt>
                <c:pt idx="128">
                  <c:v>0.27301829031405889</c:v>
                </c:pt>
                <c:pt idx="129">
                  <c:v>0.27239669935199134</c:v>
                </c:pt>
                <c:pt idx="130">
                  <c:v>0.27169740951966548</c:v>
                </c:pt>
                <c:pt idx="131">
                  <c:v>0.27107581855759821</c:v>
                </c:pt>
                <c:pt idx="132">
                  <c:v>0.27045422759553073</c:v>
                </c:pt>
                <c:pt idx="133">
                  <c:v>0.26983263663346341</c:v>
                </c:pt>
                <c:pt idx="134">
                  <c:v>0.26913334680113754</c:v>
                </c:pt>
                <c:pt idx="135">
                  <c:v>0.26851175583907005</c:v>
                </c:pt>
                <c:pt idx="136">
                  <c:v>0.26789016487700273</c:v>
                </c:pt>
                <c:pt idx="137">
                  <c:v>0.26719087504467687</c:v>
                </c:pt>
                <c:pt idx="138">
                  <c:v>0.26649158521235106</c:v>
                </c:pt>
                <c:pt idx="139">
                  <c:v>0.26579229538002519</c:v>
                </c:pt>
                <c:pt idx="140">
                  <c:v>0.26509300554769932</c:v>
                </c:pt>
                <c:pt idx="141">
                  <c:v>0.264471414585632</c:v>
                </c:pt>
                <c:pt idx="142">
                  <c:v>0.26369442588304759</c:v>
                </c:pt>
                <c:pt idx="143">
                  <c:v>0.26291743718046334</c:v>
                </c:pt>
                <c:pt idx="144">
                  <c:v>0.26221814734813748</c:v>
                </c:pt>
                <c:pt idx="145">
                  <c:v>0.26144115864555328</c:v>
                </c:pt>
                <c:pt idx="146">
                  <c:v>0.26074186881322742</c:v>
                </c:pt>
                <c:pt idx="147">
                  <c:v>0.26004257898090155</c:v>
                </c:pt>
                <c:pt idx="148">
                  <c:v>0.25934328914857591</c:v>
                </c:pt>
                <c:pt idx="149">
                  <c:v>0.25864399931625004</c:v>
                </c:pt>
                <c:pt idx="150">
                  <c:v>0.25786701061366557</c:v>
                </c:pt>
                <c:pt idx="151">
                  <c:v>0.25724541965159831</c:v>
                </c:pt>
                <c:pt idx="152">
                  <c:v>0.25646843094901406</c:v>
                </c:pt>
                <c:pt idx="153">
                  <c:v>0.25584683998694657</c:v>
                </c:pt>
                <c:pt idx="154">
                  <c:v>0.254992152414104</c:v>
                </c:pt>
                <c:pt idx="155">
                  <c:v>0.25429286258177813</c:v>
                </c:pt>
                <c:pt idx="156">
                  <c:v>0.25359357274945227</c:v>
                </c:pt>
                <c:pt idx="157">
                  <c:v>0.25297198178738478</c:v>
                </c:pt>
                <c:pt idx="158">
                  <c:v>0.25227269195505891</c:v>
                </c:pt>
                <c:pt idx="159">
                  <c:v>0.25157340212273327</c:v>
                </c:pt>
                <c:pt idx="160">
                  <c:v>0.25095181116066573</c:v>
                </c:pt>
                <c:pt idx="161">
                  <c:v>0.25025252132833986</c:v>
                </c:pt>
                <c:pt idx="162">
                  <c:v>0.24955323149601402</c:v>
                </c:pt>
                <c:pt idx="163">
                  <c:v>0.24893164053394673</c:v>
                </c:pt>
                <c:pt idx="164">
                  <c:v>0.24815465183136229</c:v>
                </c:pt>
                <c:pt idx="165">
                  <c:v>0.247533060869295</c:v>
                </c:pt>
                <c:pt idx="166">
                  <c:v>0.24683377103696913</c:v>
                </c:pt>
                <c:pt idx="167">
                  <c:v>0.24613448120464326</c:v>
                </c:pt>
                <c:pt idx="168">
                  <c:v>0.2454351913723174</c:v>
                </c:pt>
                <c:pt idx="169">
                  <c:v>0.24473590153999153</c:v>
                </c:pt>
                <c:pt idx="170">
                  <c:v>0.24403661170766588</c:v>
                </c:pt>
                <c:pt idx="171">
                  <c:v>0.2434150207455984</c:v>
                </c:pt>
                <c:pt idx="172">
                  <c:v>0.24271573091327253</c:v>
                </c:pt>
                <c:pt idx="173">
                  <c:v>0.24201644108094666</c:v>
                </c:pt>
                <c:pt idx="174">
                  <c:v>0.2413171512486208</c:v>
                </c:pt>
                <c:pt idx="175">
                  <c:v>0.24061786141629493</c:v>
                </c:pt>
                <c:pt idx="176">
                  <c:v>0.23991857158396929</c:v>
                </c:pt>
                <c:pt idx="177">
                  <c:v>0.23921928175164342</c:v>
                </c:pt>
                <c:pt idx="178">
                  <c:v>0.23844229304905898</c:v>
                </c:pt>
                <c:pt idx="179">
                  <c:v>0.23774300321673333</c:v>
                </c:pt>
                <c:pt idx="180">
                  <c:v>0.23704371338440747</c:v>
                </c:pt>
                <c:pt idx="181">
                  <c:v>0.2363444235520816</c:v>
                </c:pt>
                <c:pt idx="182">
                  <c:v>0.23556743484949738</c:v>
                </c:pt>
                <c:pt idx="183">
                  <c:v>0.23486814501717151</c:v>
                </c:pt>
                <c:pt idx="184">
                  <c:v>0.23416885518484565</c:v>
                </c:pt>
                <c:pt idx="185">
                  <c:v>0.23346956535251978</c:v>
                </c:pt>
                <c:pt idx="186">
                  <c:v>0.23269257664993556</c:v>
                </c:pt>
                <c:pt idx="187">
                  <c:v>0.2319932868176097</c:v>
                </c:pt>
                <c:pt idx="188">
                  <c:v>0.23129399698528386</c:v>
                </c:pt>
                <c:pt idx="189">
                  <c:v>0.23059470715295799</c:v>
                </c:pt>
                <c:pt idx="190">
                  <c:v>0.22989541732063212</c:v>
                </c:pt>
                <c:pt idx="191">
                  <c:v>0.22919612748830626</c:v>
                </c:pt>
                <c:pt idx="192">
                  <c:v>0.22841913878572204</c:v>
                </c:pt>
                <c:pt idx="193">
                  <c:v>0.22771984895339617</c:v>
                </c:pt>
                <c:pt idx="194">
                  <c:v>0.2270205591210703</c:v>
                </c:pt>
                <c:pt idx="195">
                  <c:v>0.22632126928874466</c:v>
                </c:pt>
                <c:pt idx="196">
                  <c:v>0.22562197945641879</c:v>
                </c:pt>
                <c:pt idx="197">
                  <c:v>0.22492268962409293</c:v>
                </c:pt>
                <c:pt idx="198">
                  <c:v>0.22422339979176706</c:v>
                </c:pt>
                <c:pt idx="199">
                  <c:v>0.22352410995944119</c:v>
                </c:pt>
                <c:pt idx="200">
                  <c:v>0.22282482012711533</c:v>
                </c:pt>
                <c:pt idx="201">
                  <c:v>0.22212553029478946</c:v>
                </c:pt>
                <c:pt idx="202">
                  <c:v>0.22142624046246359</c:v>
                </c:pt>
                <c:pt idx="203">
                  <c:v>0.22072695063013797</c:v>
                </c:pt>
                <c:pt idx="204">
                  <c:v>0.22002766079781211</c:v>
                </c:pt>
                <c:pt idx="205">
                  <c:v>0.21932837096548624</c:v>
                </c:pt>
                <c:pt idx="206">
                  <c:v>0.21870678000341873</c:v>
                </c:pt>
                <c:pt idx="207">
                  <c:v>0.21800749017109286</c:v>
                </c:pt>
                <c:pt idx="208">
                  <c:v>0.21730820033876699</c:v>
                </c:pt>
                <c:pt idx="209">
                  <c:v>0.21660891050644135</c:v>
                </c:pt>
                <c:pt idx="210">
                  <c:v>0.21590962067411548</c:v>
                </c:pt>
                <c:pt idx="211">
                  <c:v>0.21536572858230632</c:v>
                </c:pt>
                <c:pt idx="212">
                  <c:v>0.2145887398797221</c:v>
                </c:pt>
                <c:pt idx="213">
                  <c:v>0.21388945004739626</c:v>
                </c:pt>
                <c:pt idx="214">
                  <c:v>0.21326785908532897</c:v>
                </c:pt>
                <c:pt idx="215">
                  <c:v>0.2125685692530031</c:v>
                </c:pt>
                <c:pt idx="216">
                  <c:v>0.21194697829093559</c:v>
                </c:pt>
                <c:pt idx="217">
                  <c:v>0.21124768845860972</c:v>
                </c:pt>
                <c:pt idx="218">
                  <c:v>0.21054839862628408</c:v>
                </c:pt>
                <c:pt idx="219">
                  <c:v>0.20984910879395821</c:v>
                </c:pt>
                <c:pt idx="220">
                  <c:v>0.20914981896163234</c:v>
                </c:pt>
                <c:pt idx="221">
                  <c:v>0.20845052912930648</c:v>
                </c:pt>
                <c:pt idx="222">
                  <c:v>0.20775123929698061</c:v>
                </c:pt>
                <c:pt idx="223">
                  <c:v>0.20712964833491335</c:v>
                </c:pt>
                <c:pt idx="224">
                  <c:v>0.20650805737284583</c:v>
                </c:pt>
                <c:pt idx="225">
                  <c:v>0.20573106867026161</c:v>
                </c:pt>
                <c:pt idx="226">
                  <c:v>0.2051094777081941</c:v>
                </c:pt>
                <c:pt idx="227">
                  <c:v>0.20448788674612681</c:v>
                </c:pt>
                <c:pt idx="228">
                  <c:v>0.20378859691380094</c:v>
                </c:pt>
                <c:pt idx="229">
                  <c:v>0.20308930708147507</c:v>
                </c:pt>
                <c:pt idx="230">
                  <c:v>0.20239001724914921</c:v>
                </c:pt>
                <c:pt idx="231">
                  <c:v>0.20176842628708169</c:v>
                </c:pt>
                <c:pt idx="232">
                  <c:v>0.20106913645475608</c:v>
                </c:pt>
                <c:pt idx="233">
                  <c:v>0.20044754549268856</c:v>
                </c:pt>
                <c:pt idx="234">
                  <c:v>0.19974825566036269</c:v>
                </c:pt>
                <c:pt idx="235">
                  <c:v>0.19904896582803683</c:v>
                </c:pt>
                <c:pt idx="236">
                  <c:v>0.19842737486596954</c:v>
                </c:pt>
                <c:pt idx="237">
                  <c:v>0.19780578390390202</c:v>
                </c:pt>
                <c:pt idx="238">
                  <c:v>0.19710649407157615</c:v>
                </c:pt>
                <c:pt idx="239">
                  <c:v>0.19648490310950886</c:v>
                </c:pt>
                <c:pt idx="240">
                  <c:v>0.19586331214744138</c:v>
                </c:pt>
                <c:pt idx="241">
                  <c:v>0.19516402231511551</c:v>
                </c:pt>
                <c:pt idx="242">
                  <c:v>0.19446473248278964</c:v>
                </c:pt>
                <c:pt idx="243">
                  <c:v>0.19376544265046378</c:v>
                </c:pt>
                <c:pt idx="244">
                  <c:v>0.19314385168839648</c:v>
                </c:pt>
                <c:pt idx="245">
                  <c:v>0.19244456185607062</c:v>
                </c:pt>
                <c:pt idx="246">
                  <c:v>0.1918229708940031</c:v>
                </c:pt>
                <c:pt idx="247">
                  <c:v>0.19112368106167746</c:v>
                </c:pt>
                <c:pt idx="248">
                  <c:v>0.19050209009960997</c:v>
                </c:pt>
                <c:pt idx="249">
                  <c:v>0.18980280026728411</c:v>
                </c:pt>
                <c:pt idx="250">
                  <c:v>0.18918120930521681</c:v>
                </c:pt>
                <c:pt idx="251">
                  <c:v>0.18848191947289095</c:v>
                </c:pt>
                <c:pt idx="252">
                  <c:v>0.18786032851082343</c:v>
                </c:pt>
                <c:pt idx="253">
                  <c:v>0.18716103867849757</c:v>
                </c:pt>
                <c:pt idx="254">
                  <c:v>0.18653944771643027</c:v>
                </c:pt>
                <c:pt idx="255">
                  <c:v>0.18584015788410441</c:v>
                </c:pt>
                <c:pt idx="256">
                  <c:v>0.18521856692203692</c:v>
                </c:pt>
                <c:pt idx="257">
                  <c:v>0.18451927708971105</c:v>
                </c:pt>
                <c:pt idx="258">
                  <c:v>0.18389768612764376</c:v>
                </c:pt>
                <c:pt idx="259">
                  <c:v>0.18319839629531789</c:v>
                </c:pt>
                <c:pt idx="260">
                  <c:v>0.18265450420350895</c:v>
                </c:pt>
                <c:pt idx="261">
                  <c:v>0.18187751550092474</c:v>
                </c:pt>
                <c:pt idx="262">
                  <c:v>0.18125592453885722</c:v>
                </c:pt>
                <c:pt idx="263">
                  <c:v>0.18063433357678974</c:v>
                </c:pt>
                <c:pt idx="264">
                  <c:v>0.17993504374446409</c:v>
                </c:pt>
                <c:pt idx="265">
                  <c:v>0.17931345278239658</c:v>
                </c:pt>
                <c:pt idx="266">
                  <c:v>0.17861416295007071</c:v>
                </c:pt>
                <c:pt idx="267">
                  <c:v>0.17799257198800342</c:v>
                </c:pt>
                <c:pt idx="268">
                  <c:v>0.17729328215567755</c:v>
                </c:pt>
                <c:pt idx="269">
                  <c:v>0.17659399232335168</c:v>
                </c:pt>
                <c:pt idx="270">
                  <c:v>0.17589470249102582</c:v>
                </c:pt>
                <c:pt idx="271">
                  <c:v>0.17519541265869995</c:v>
                </c:pt>
                <c:pt idx="272">
                  <c:v>0.17449612282637408</c:v>
                </c:pt>
                <c:pt idx="273">
                  <c:v>0.17371913412378986</c:v>
                </c:pt>
                <c:pt idx="274">
                  <c:v>0.173019844291464</c:v>
                </c:pt>
                <c:pt idx="275">
                  <c:v>0.17224285558887978</c:v>
                </c:pt>
                <c:pt idx="276">
                  <c:v>0.17154356575655391</c:v>
                </c:pt>
                <c:pt idx="277">
                  <c:v>0.17076657705396969</c:v>
                </c:pt>
                <c:pt idx="278">
                  <c:v>0.17006728722164385</c:v>
                </c:pt>
                <c:pt idx="279">
                  <c:v>0.16929029851905961</c:v>
                </c:pt>
                <c:pt idx="280">
                  <c:v>0.16859100868673377</c:v>
                </c:pt>
                <c:pt idx="281">
                  <c:v>0.1678917188544079</c:v>
                </c:pt>
                <c:pt idx="282">
                  <c:v>0.16711473015182368</c:v>
                </c:pt>
                <c:pt idx="283">
                  <c:v>0.16649313918975617</c:v>
                </c:pt>
                <c:pt idx="284">
                  <c:v>0.16571615048717195</c:v>
                </c:pt>
                <c:pt idx="285">
                  <c:v>0.16501686065484608</c:v>
                </c:pt>
                <c:pt idx="286">
                  <c:v>0.16431757082252021</c:v>
                </c:pt>
                <c:pt idx="287">
                  <c:v>0.16361828099019435</c:v>
                </c:pt>
                <c:pt idx="288">
                  <c:v>0.16291899115786848</c:v>
                </c:pt>
                <c:pt idx="289">
                  <c:v>0.16221970132554284</c:v>
                </c:pt>
                <c:pt idx="290">
                  <c:v>0.16152041149321697</c:v>
                </c:pt>
                <c:pt idx="291">
                  <c:v>0.16089882053114946</c:v>
                </c:pt>
                <c:pt idx="292">
                  <c:v>0.16012183182856524</c:v>
                </c:pt>
                <c:pt idx="293">
                  <c:v>0.15942254199623937</c:v>
                </c:pt>
                <c:pt idx="294">
                  <c:v>0.15880095103417188</c:v>
                </c:pt>
                <c:pt idx="295">
                  <c:v>0.15810166120184624</c:v>
                </c:pt>
                <c:pt idx="296">
                  <c:v>0.15740237136952037</c:v>
                </c:pt>
                <c:pt idx="297">
                  <c:v>0.15678078040745286</c:v>
                </c:pt>
                <c:pt idx="298">
                  <c:v>0.15608149057512699</c:v>
                </c:pt>
                <c:pt idx="299">
                  <c:v>0.15538220074280112</c:v>
                </c:pt>
                <c:pt idx="300">
                  <c:v>0.15476060978073383</c:v>
                </c:pt>
                <c:pt idx="301">
                  <c:v>0.15406131994840797</c:v>
                </c:pt>
                <c:pt idx="302">
                  <c:v>0.15328433124582375</c:v>
                </c:pt>
                <c:pt idx="303">
                  <c:v>0.15266274028375626</c:v>
                </c:pt>
                <c:pt idx="304">
                  <c:v>0.15196345045143039</c:v>
                </c:pt>
                <c:pt idx="305">
                  <c:v>0.15126416061910453</c:v>
                </c:pt>
                <c:pt idx="306">
                  <c:v>0.15056487078677888</c:v>
                </c:pt>
                <c:pt idx="307">
                  <c:v>0.14986558095445301</c:v>
                </c:pt>
                <c:pt idx="308">
                  <c:v>0.14908859225186857</c:v>
                </c:pt>
                <c:pt idx="309">
                  <c:v>0.14846700128980128</c:v>
                </c:pt>
                <c:pt idx="310">
                  <c:v>0.14769001258721706</c:v>
                </c:pt>
                <c:pt idx="311">
                  <c:v>0.1469907227548912</c:v>
                </c:pt>
                <c:pt idx="312">
                  <c:v>0.14629143292256533</c:v>
                </c:pt>
                <c:pt idx="313">
                  <c:v>0.14559214309023946</c:v>
                </c:pt>
                <c:pt idx="314">
                  <c:v>0.14481515438765524</c:v>
                </c:pt>
                <c:pt idx="315">
                  <c:v>0.14411586455532938</c:v>
                </c:pt>
                <c:pt idx="316">
                  <c:v>0.14341657472300351</c:v>
                </c:pt>
                <c:pt idx="317">
                  <c:v>0.14271728489067764</c:v>
                </c:pt>
                <c:pt idx="318">
                  <c:v>0.14194029618809342</c:v>
                </c:pt>
                <c:pt idx="319">
                  <c:v>0.14124100635576756</c:v>
                </c:pt>
                <c:pt idx="320">
                  <c:v>0.14054171652344169</c:v>
                </c:pt>
                <c:pt idx="321">
                  <c:v>0.13976472782085747</c:v>
                </c:pt>
                <c:pt idx="322">
                  <c:v>0.13906543798853163</c:v>
                </c:pt>
                <c:pt idx="323">
                  <c:v>0.13836614815620576</c:v>
                </c:pt>
                <c:pt idx="324">
                  <c:v>0.1376668583238799</c:v>
                </c:pt>
                <c:pt idx="325">
                  <c:v>0.13696756849155425</c:v>
                </c:pt>
                <c:pt idx="326">
                  <c:v>0.13619057978896981</c:v>
                </c:pt>
                <c:pt idx="327">
                  <c:v>0.13549128995664395</c:v>
                </c:pt>
                <c:pt idx="328">
                  <c:v>0.1347920001243183</c:v>
                </c:pt>
                <c:pt idx="329">
                  <c:v>0.13401501142173386</c:v>
                </c:pt>
                <c:pt idx="330">
                  <c:v>0.13339342045966657</c:v>
                </c:pt>
                <c:pt idx="331">
                  <c:v>0.13261643175708235</c:v>
                </c:pt>
                <c:pt idx="332">
                  <c:v>0.13191714192475648</c:v>
                </c:pt>
                <c:pt idx="333">
                  <c:v>0.13121785209243061</c:v>
                </c:pt>
                <c:pt idx="334">
                  <c:v>0.13051856226010475</c:v>
                </c:pt>
                <c:pt idx="335">
                  <c:v>0.12981927242777888</c:v>
                </c:pt>
                <c:pt idx="336">
                  <c:v>0.12904228372519466</c:v>
                </c:pt>
                <c:pt idx="337">
                  <c:v>0.1283429938928688</c:v>
                </c:pt>
                <c:pt idx="338">
                  <c:v>0.12764370406054293</c:v>
                </c:pt>
                <c:pt idx="339">
                  <c:v>0.12694441422821709</c:v>
                </c:pt>
                <c:pt idx="340">
                  <c:v>0.12624512439589122</c:v>
                </c:pt>
                <c:pt idx="341">
                  <c:v>0.12554583456356558</c:v>
                </c:pt>
                <c:pt idx="342">
                  <c:v>0.1248465447312397</c:v>
                </c:pt>
                <c:pt idx="343">
                  <c:v>0.12414725489891384</c:v>
                </c:pt>
                <c:pt idx="344">
                  <c:v>0.12344796506658798</c:v>
                </c:pt>
                <c:pt idx="345">
                  <c:v>0.12267097636400376</c:v>
                </c:pt>
                <c:pt idx="346">
                  <c:v>0.12197168653167789</c:v>
                </c:pt>
                <c:pt idx="347">
                  <c:v>0.12127239669935203</c:v>
                </c:pt>
                <c:pt idx="348">
                  <c:v>0.12057310686702616</c:v>
                </c:pt>
                <c:pt idx="349">
                  <c:v>0.11987381703470029</c:v>
                </c:pt>
                <c:pt idx="350">
                  <c:v>0.11917452720237443</c:v>
                </c:pt>
                <c:pt idx="351">
                  <c:v>0.11847523737004857</c:v>
                </c:pt>
                <c:pt idx="352">
                  <c:v>0.11777594753772293</c:v>
                </c:pt>
                <c:pt idx="353">
                  <c:v>0.11707665770539706</c:v>
                </c:pt>
                <c:pt idx="354">
                  <c:v>0.11637736787307119</c:v>
                </c:pt>
                <c:pt idx="355">
                  <c:v>0.11567807804074533</c:v>
                </c:pt>
                <c:pt idx="356">
                  <c:v>0.11497878820841946</c:v>
                </c:pt>
                <c:pt idx="357">
                  <c:v>0.11427949837609359</c:v>
                </c:pt>
                <c:pt idx="358">
                  <c:v>0.11358020854376774</c:v>
                </c:pt>
                <c:pt idx="359">
                  <c:v>0.11288091871144187</c:v>
                </c:pt>
                <c:pt idx="360">
                  <c:v>0.11218162887911601</c:v>
                </c:pt>
                <c:pt idx="361">
                  <c:v>0.11148233904679036</c:v>
                </c:pt>
                <c:pt idx="362">
                  <c:v>0.11086074808472285</c:v>
                </c:pt>
                <c:pt idx="363">
                  <c:v>0.110161458252397</c:v>
                </c:pt>
                <c:pt idx="364">
                  <c:v>0.10946216842007113</c:v>
                </c:pt>
                <c:pt idx="365">
                  <c:v>0.10876287858774526</c:v>
                </c:pt>
                <c:pt idx="366">
                  <c:v>0.10814128762567797</c:v>
                </c:pt>
                <c:pt idx="367">
                  <c:v>0.10736429892309375</c:v>
                </c:pt>
                <c:pt idx="368">
                  <c:v>0.10674270796102625</c:v>
                </c:pt>
                <c:pt idx="369">
                  <c:v>0.10604341812870038</c:v>
                </c:pt>
                <c:pt idx="370">
                  <c:v>0.10534412829637452</c:v>
                </c:pt>
                <c:pt idx="371">
                  <c:v>0.10464483846404865</c:v>
                </c:pt>
                <c:pt idx="372">
                  <c:v>0.10394554863172301</c:v>
                </c:pt>
                <c:pt idx="373">
                  <c:v>0.10324625879939714</c:v>
                </c:pt>
                <c:pt idx="374">
                  <c:v>0.10262466783732964</c:v>
                </c:pt>
                <c:pt idx="375">
                  <c:v>0.10192537800500377</c:v>
                </c:pt>
                <c:pt idx="376">
                  <c:v>0.10122608817267791</c:v>
                </c:pt>
                <c:pt idx="377">
                  <c:v>0.10060449721061061</c:v>
                </c:pt>
                <c:pt idx="378">
                  <c:v>9.9905207378284747E-2</c:v>
                </c:pt>
                <c:pt idx="379">
                  <c:v>9.9205917545958894E-2</c:v>
                </c:pt>
                <c:pt idx="380">
                  <c:v>9.858432658389138E-2</c:v>
                </c:pt>
                <c:pt idx="381">
                  <c:v>9.7885036751565735E-2</c:v>
                </c:pt>
                <c:pt idx="382">
                  <c:v>9.7185746919239868E-2</c:v>
                </c:pt>
                <c:pt idx="383">
                  <c:v>9.6564155957172368E-2</c:v>
                </c:pt>
                <c:pt idx="384">
                  <c:v>9.5864866124846501E-2</c:v>
                </c:pt>
                <c:pt idx="385">
                  <c:v>9.5243275162779209E-2</c:v>
                </c:pt>
                <c:pt idx="386">
                  <c:v>9.4621684200711709E-2</c:v>
                </c:pt>
                <c:pt idx="387">
                  <c:v>9.3922394368385842E-2</c:v>
                </c:pt>
                <c:pt idx="388">
                  <c:v>9.330080340631855E-2</c:v>
                </c:pt>
                <c:pt idx="389">
                  <c:v>9.2601513573992683E-2</c:v>
                </c:pt>
                <c:pt idx="390">
                  <c:v>9.1979922611925183E-2</c:v>
                </c:pt>
                <c:pt idx="391">
                  <c:v>9.1358331649857891E-2</c:v>
                </c:pt>
                <c:pt idx="392">
                  <c:v>9.0659041817532024E-2</c:v>
                </c:pt>
                <c:pt idx="393">
                  <c:v>9.003745085546451E-2</c:v>
                </c:pt>
                <c:pt idx="394">
                  <c:v>8.9338161023138657E-2</c:v>
                </c:pt>
                <c:pt idx="395">
                  <c:v>8.8638871190813012E-2</c:v>
                </c:pt>
                <c:pt idx="396">
                  <c:v>8.8017280228745498E-2</c:v>
                </c:pt>
                <c:pt idx="397">
                  <c:v>8.7395689266677984E-2</c:v>
                </c:pt>
                <c:pt idx="398">
                  <c:v>8.6618700564093765E-2</c:v>
                </c:pt>
                <c:pt idx="399">
                  <c:v>8.5997109602026486E-2</c:v>
                </c:pt>
                <c:pt idx="400">
                  <c:v>8.5220120899442045E-2</c:v>
                </c:pt>
                <c:pt idx="401">
                  <c:v>8.45208310671164E-2</c:v>
                </c:pt>
                <c:pt idx="402">
                  <c:v>8.3821541234790534E-2</c:v>
                </c:pt>
                <c:pt idx="403">
                  <c:v>8.3122251402464667E-2</c:v>
                </c:pt>
                <c:pt idx="404">
                  <c:v>8.24229615701388E-2</c:v>
                </c:pt>
                <c:pt idx="405">
                  <c:v>8.1723671737812933E-2</c:v>
                </c:pt>
                <c:pt idx="406">
                  <c:v>8.1024381905487081E-2</c:v>
                </c:pt>
                <c:pt idx="407">
                  <c:v>8.0247393202902847E-2</c:v>
                </c:pt>
                <c:pt idx="408">
                  <c:v>7.9625802240835347E-2</c:v>
                </c:pt>
                <c:pt idx="409">
                  <c:v>7.8848813538251128E-2</c:v>
                </c:pt>
                <c:pt idx="410">
                  <c:v>7.8149523705925261E-2</c:v>
                </c:pt>
                <c:pt idx="411">
                  <c:v>7.7450233873599394E-2</c:v>
                </c:pt>
                <c:pt idx="412">
                  <c:v>7.675094404127375E-2</c:v>
                </c:pt>
                <c:pt idx="413">
                  <c:v>7.6129353079206249E-2</c:v>
                </c:pt>
                <c:pt idx="414">
                  <c:v>7.5430063246880383E-2</c:v>
                </c:pt>
                <c:pt idx="415">
                  <c:v>7.4808472284813091E-2</c:v>
                </c:pt>
                <c:pt idx="416">
                  <c:v>7.4109182452487224E-2</c:v>
                </c:pt>
                <c:pt idx="417">
                  <c:v>7.3487591490419724E-2</c:v>
                </c:pt>
                <c:pt idx="418">
                  <c:v>7.2866000528352431E-2</c:v>
                </c:pt>
                <c:pt idx="419">
                  <c:v>7.2244409566284917E-2</c:v>
                </c:pt>
                <c:pt idx="420">
                  <c:v>7.1622818604217417E-2</c:v>
                </c:pt>
                <c:pt idx="421">
                  <c:v>7.1001227642150125E-2</c:v>
                </c:pt>
                <c:pt idx="422">
                  <c:v>7.0379636680082611E-2</c:v>
                </c:pt>
                <c:pt idx="423">
                  <c:v>6.9758045718015332E-2</c:v>
                </c:pt>
                <c:pt idx="424">
                  <c:v>6.9136454755947818E-2</c:v>
                </c:pt>
                <c:pt idx="425">
                  <c:v>6.8592562664138892E-2</c:v>
                </c:pt>
                <c:pt idx="426">
                  <c:v>6.7970971702071378E-2</c:v>
                </c:pt>
                <c:pt idx="427">
                  <c:v>6.7427079610262453E-2</c:v>
                </c:pt>
                <c:pt idx="428">
                  <c:v>6.6883187518453513E-2</c:v>
                </c:pt>
                <c:pt idx="429">
                  <c:v>6.6261596556386013E-2</c:v>
                </c:pt>
                <c:pt idx="430">
                  <c:v>6.5640005594318721E-2</c:v>
                </c:pt>
                <c:pt idx="431">
                  <c:v>6.5018414632251206E-2</c:v>
                </c:pt>
                <c:pt idx="432">
                  <c:v>6.4474522540442281E-2</c:v>
                </c:pt>
                <c:pt idx="433">
                  <c:v>6.3930630448633341E-2</c:v>
                </c:pt>
                <c:pt idx="434">
                  <c:v>6.3309039486565841E-2</c:v>
                </c:pt>
                <c:pt idx="435">
                  <c:v>6.2687448524498549E-2</c:v>
                </c:pt>
                <c:pt idx="436">
                  <c:v>6.2143556432689394E-2</c:v>
                </c:pt>
                <c:pt idx="437">
                  <c:v>6.1521965470622109E-2</c:v>
                </c:pt>
                <c:pt idx="438">
                  <c:v>6.0900374508554601E-2</c:v>
                </c:pt>
                <c:pt idx="439">
                  <c:v>6.0356482416745669E-2</c:v>
                </c:pt>
                <c:pt idx="440">
                  <c:v>5.9812590324936736E-2</c:v>
                </c:pt>
                <c:pt idx="441">
                  <c:v>5.9190999362869229E-2</c:v>
                </c:pt>
                <c:pt idx="442">
                  <c:v>5.8569408400801937E-2</c:v>
                </c:pt>
                <c:pt idx="443">
                  <c:v>5.8025516308992782E-2</c:v>
                </c:pt>
                <c:pt idx="444">
                  <c:v>5.7403925346925497E-2</c:v>
                </c:pt>
                <c:pt idx="445">
                  <c:v>5.6860033255116564E-2</c:v>
                </c:pt>
                <c:pt idx="446">
                  <c:v>5.6316141163307409E-2</c:v>
                </c:pt>
                <c:pt idx="447">
                  <c:v>5.5772249071498477E-2</c:v>
                </c:pt>
                <c:pt idx="448">
                  <c:v>5.5150658109431192E-2</c:v>
                </c:pt>
                <c:pt idx="449">
                  <c:v>5.4606766017622037E-2</c:v>
                </c:pt>
                <c:pt idx="450">
                  <c:v>5.4062873925813104E-2</c:v>
                </c:pt>
                <c:pt idx="451">
                  <c:v>5.3518981834004178E-2</c:v>
                </c:pt>
                <c:pt idx="452">
                  <c:v>5.2975089742195246E-2</c:v>
                </c:pt>
                <c:pt idx="453">
                  <c:v>5.2508896520644666E-2</c:v>
                </c:pt>
                <c:pt idx="454">
                  <c:v>5.1965004428835511E-2</c:v>
                </c:pt>
                <c:pt idx="455">
                  <c:v>5.1421112337026578E-2</c:v>
                </c:pt>
                <c:pt idx="456">
                  <c:v>5.0954919115476005E-2</c:v>
                </c:pt>
                <c:pt idx="457">
                  <c:v>5.0488725893925432E-2</c:v>
                </c:pt>
                <c:pt idx="458">
                  <c:v>4.9944833802116499E-2</c:v>
                </c:pt>
                <c:pt idx="459">
                  <c:v>4.9478640580565919E-2</c:v>
                </c:pt>
                <c:pt idx="460">
                  <c:v>4.9012447359015346E-2</c:v>
                </c:pt>
                <c:pt idx="461">
                  <c:v>4.8546254137464766E-2</c:v>
                </c:pt>
                <c:pt idx="462">
                  <c:v>4.8080060915914193E-2</c:v>
                </c:pt>
                <c:pt idx="463">
                  <c:v>4.7613867694363834E-2</c:v>
                </c:pt>
                <c:pt idx="464">
                  <c:v>4.7147674472813261E-2</c:v>
                </c:pt>
                <c:pt idx="465">
                  <c:v>4.6681481251262681E-2</c:v>
                </c:pt>
                <c:pt idx="466">
                  <c:v>4.6292986899970461E-2</c:v>
                </c:pt>
                <c:pt idx="467">
                  <c:v>4.5826793678419887E-2</c:v>
                </c:pt>
                <c:pt idx="468">
                  <c:v>4.5360600456869307E-2</c:v>
                </c:pt>
                <c:pt idx="469">
                  <c:v>4.4894407235318734E-2</c:v>
                </c:pt>
                <c:pt idx="470">
                  <c:v>4.4505912884026735E-2</c:v>
                </c:pt>
                <c:pt idx="471">
                  <c:v>4.4117418532734515E-2</c:v>
                </c:pt>
                <c:pt idx="472">
                  <c:v>4.3651225311183935E-2</c:v>
                </c:pt>
                <c:pt idx="473">
                  <c:v>4.3262730959891936E-2</c:v>
                </c:pt>
                <c:pt idx="474">
                  <c:v>4.2874236608599715E-2</c:v>
                </c:pt>
                <c:pt idx="475">
                  <c:v>4.2408043387049142E-2</c:v>
                </c:pt>
                <c:pt idx="476">
                  <c:v>4.2019549035757144E-2</c:v>
                </c:pt>
                <c:pt idx="477">
                  <c:v>4.1631054684464923E-2</c:v>
                </c:pt>
                <c:pt idx="478">
                  <c:v>4.1242560333172702E-2</c:v>
                </c:pt>
                <c:pt idx="479">
                  <c:v>4.0854065981880697E-2</c:v>
                </c:pt>
                <c:pt idx="480">
                  <c:v>4.0465571630588476E-2</c:v>
                </c:pt>
                <c:pt idx="481">
                  <c:v>4.0154776149554837E-2</c:v>
                </c:pt>
                <c:pt idx="482">
                  <c:v>3.9688582928004257E-2</c:v>
                </c:pt>
                <c:pt idx="483">
                  <c:v>3.9300088576712036E-2</c:v>
                </c:pt>
                <c:pt idx="484">
                  <c:v>3.8911594225420038E-2</c:v>
                </c:pt>
                <c:pt idx="485">
                  <c:v>3.8600798744386176E-2</c:v>
                </c:pt>
                <c:pt idx="486">
                  <c:v>3.8367702133610883E-2</c:v>
                </c:pt>
                <c:pt idx="487">
                  <c:v>3.7901508912060532E-2</c:v>
                </c:pt>
                <c:pt idx="488">
                  <c:v>3.7590713431026664E-2</c:v>
                </c:pt>
                <c:pt idx="489">
                  <c:v>3.7202219079734665E-2</c:v>
                </c:pt>
                <c:pt idx="490">
                  <c:v>3.6891423598700804E-2</c:v>
                </c:pt>
                <c:pt idx="491">
                  <c:v>3.6502929247408798E-2</c:v>
                </c:pt>
                <c:pt idx="492">
                  <c:v>3.6192133766375159E-2</c:v>
                </c:pt>
                <c:pt idx="493">
                  <c:v>3.5803639415082938E-2</c:v>
                </c:pt>
                <c:pt idx="494">
                  <c:v>3.5492843934049292E-2</c:v>
                </c:pt>
                <c:pt idx="495">
                  <c:v>3.5182048453015431E-2</c:v>
                </c:pt>
                <c:pt idx="496">
                  <c:v>3.4871252971981785E-2</c:v>
                </c:pt>
                <c:pt idx="497">
                  <c:v>3.4482758620689564E-2</c:v>
                </c:pt>
                <c:pt idx="498">
                  <c:v>3.4249662009914493E-2</c:v>
                </c:pt>
              </c:numCache>
            </c:numRef>
          </c:xVal>
          <c:yVal>
            <c:numRef>
              <c:f>'CTENSIO V4D'!$C$2:$C$500</c:f>
              <c:numCache>
                <c:formatCode>0.00</c:formatCode>
                <c:ptCount val="499"/>
                <c:pt idx="0">
                  <c:v>5.7537399309551347</c:v>
                </c:pt>
                <c:pt idx="1">
                  <c:v>6.3291139240507164</c:v>
                </c:pt>
                <c:pt idx="2">
                  <c:v>7.4798619102416524</c:v>
                </c:pt>
                <c:pt idx="3">
                  <c:v>8.6306098964328157</c:v>
                </c:pt>
                <c:pt idx="4">
                  <c:v>9.20598388952817</c:v>
                </c:pt>
                <c:pt idx="5">
                  <c:v>11.507479861910269</c:v>
                </c:pt>
                <c:pt idx="6">
                  <c:v>12.082853855005851</c:v>
                </c:pt>
                <c:pt idx="7">
                  <c:v>12.658227848101433</c:v>
                </c:pt>
                <c:pt idx="8">
                  <c:v>13.808975834292369</c:v>
                </c:pt>
                <c:pt idx="9">
                  <c:v>14.959723820483305</c:v>
                </c:pt>
                <c:pt idx="10">
                  <c:v>17.261219792865404</c:v>
                </c:pt>
                <c:pt idx="11">
                  <c:v>18.411967779056567</c:v>
                </c:pt>
                <c:pt idx="12">
                  <c:v>19.562715765247503</c:v>
                </c:pt>
                <c:pt idx="13">
                  <c:v>21.288837744534021</c:v>
                </c:pt>
                <c:pt idx="14">
                  <c:v>22.439585730724957</c:v>
                </c:pt>
                <c:pt idx="15">
                  <c:v>23.014959723820539</c:v>
                </c:pt>
                <c:pt idx="16">
                  <c:v>25.316455696202638</c:v>
                </c:pt>
                <c:pt idx="17">
                  <c:v>25.89182968929822</c:v>
                </c:pt>
                <c:pt idx="18">
                  <c:v>27.617951668584737</c:v>
                </c:pt>
                <c:pt idx="19">
                  <c:v>28.768699654775673</c:v>
                </c:pt>
                <c:pt idx="20">
                  <c:v>31.070195627157773</c:v>
                </c:pt>
                <c:pt idx="21">
                  <c:v>31.070195627157773</c:v>
                </c:pt>
                <c:pt idx="22">
                  <c:v>33.371691599539872</c:v>
                </c:pt>
                <c:pt idx="23">
                  <c:v>34.522439585730808</c:v>
                </c:pt>
                <c:pt idx="24">
                  <c:v>35.673187571921744</c:v>
                </c:pt>
                <c:pt idx="25">
                  <c:v>36.823935558112908</c:v>
                </c:pt>
                <c:pt idx="26">
                  <c:v>37.974683544303844</c:v>
                </c:pt>
                <c:pt idx="27">
                  <c:v>39.700805523590361</c:v>
                </c:pt>
                <c:pt idx="28">
                  <c:v>40.276179516685943</c:v>
                </c:pt>
                <c:pt idx="29">
                  <c:v>42.002301495972461</c:v>
                </c:pt>
                <c:pt idx="30">
                  <c:v>43.728423475258978</c:v>
                </c:pt>
                <c:pt idx="31">
                  <c:v>45.454545454545496</c:v>
                </c:pt>
                <c:pt idx="32">
                  <c:v>47.180667433832014</c:v>
                </c:pt>
                <c:pt idx="33">
                  <c:v>48.906789413118531</c:v>
                </c:pt>
                <c:pt idx="34">
                  <c:v>50.057537399309695</c:v>
                </c:pt>
                <c:pt idx="35">
                  <c:v>51.208285385500631</c:v>
                </c:pt>
                <c:pt idx="36">
                  <c:v>52.934407364787148</c:v>
                </c:pt>
                <c:pt idx="37">
                  <c:v>53.50978135788273</c:v>
                </c:pt>
                <c:pt idx="38">
                  <c:v>55.235903337169248</c:v>
                </c:pt>
                <c:pt idx="39">
                  <c:v>56.386651323360184</c:v>
                </c:pt>
                <c:pt idx="40">
                  <c:v>58.112773302646701</c:v>
                </c:pt>
                <c:pt idx="41">
                  <c:v>59.838895281933446</c:v>
                </c:pt>
                <c:pt idx="42">
                  <c:v>61.565017261219964</c:v>
                </c:pt>
                <c:pt idx="43">
                  <c:v>62.7157652474109</c:v>
                </c:pt>
                <c:pt idx="44">
                  <c:v>63.866513233601836</c:v>
                </c:pt>
                <c:pt idx="45">
                  <c:v>66.168009205983935</c:v>
                </c:pt>
                <c:pt idx="46">
                  <c:v>67.894131185270453</c:v>
                </c:pt>
                <c:pt idx="47">
                  <c:v>69.044879171461616</c:v>
                </c:pt>
                <c:pt idx="48">
                  <c:v>70.195627157652552</c:v>
                </c:pt>
                <c:pt idx="49">
                  <c:v>73.072497123130006</c:v>
                </c:pt>
                <c:pt idx="50">
                  <c:v>74.223245109321169</c:v>
                </c:pt>
                <c:pt idx="51">
                  <c:v>75.373993095512105</c:v>
                </c:pt>
                <c:pt idx="52">
                  <c:v>77.100115074798623</c:v>
                </c:pt>
                <c:pt idx="53">
                  <c:v>78.826237054085141</c:v>
                </c:pt>
                <c:pt idx="54">
                  <c:v>80.552359033371658</c:v>
                </c:pt>
                <c:pt idx="55">
                  <c:v>82.853855005753758</c:v>
                </c:pt>
                <c:pt idx="56">
                  <c:v>84.004602991944921</c:v>
                </c:pt>
                <c:pt idx="57">
                  <c:v>85.730724971231439</c:v>
                </c:pt>
                <c:pt idx="58">
                  <c:v>87.456846950517956</c:v>
                </c:pt>
                <c:pt idx="59">
                  <c:v>89.182968929804474</c:v>
                </c:pt>
                <c:pt idx="60">
                  <c:v>90.33371691599541</c:v>
                </c:pt>
                <c:pt idx="61">
                  <c:v>92.635212888377509</c:v>
                </c:pt>
                <c:pt idx="62">
                  <c:v>94.361334867664027</c:v>
                </c:pt>
                <c:pt idx="63">
                  <c:v>96.087456846950545</c:v>
                </c:pt>
                <c:pt idx="64">
                  <c:v>97.813578826237062</c:v>
                </c:pt>
                <c:pt idx="65">
                  <c:v>99.53970080552358</c:v>
                </c:pt>
                <c:pt idx="66">
                  <c:v>102.41657077100126</c:v>
                </c:pt>
                <c:pt idx="67">
                  <c:v>104.14269275028778</c:v>
                </c:pt>
                <c:pt idx="68">
                  <c:v>105.29344073647871</c:v>
                </c:pt>
                <c:pt idx="69">
                  <c:v>107.59493670886081</c:v>
                </c:pt>
                <c:pt idx="70">
                  <c:v>109.32105868814733</c:v>
                </c:pt>
                <c:pt idx="71">
                  <c:v>109.89643268124291</c:v>
                </c:pt>
                <c:pt idx="72">
                  <c:v>112.19792865362501</c:v>
                </c:pt>
                <c:pt idx="73">
                  <c:v>113.34867663981595</c:v>
                </c:pt>
                <c:pt idx="74">
                  <c:v>116.22554660529352</c:v>
                </c:pt>
                <c:pt idx="75">
                  <c:v>116.80092059838898</c:v>
                </c:pt>
                <c:pt idx="76">
                  <c:v>119.10241657077108</c:v>
                </c:pt>
                <c:pt idx="77">
                  <c:v>120.25316455696213</c:v>
                </c:pt>
                <c:pt idx="78">
                  <c:v>121.97928653624865</c:v>
                </c:pt>
                <c:pt idx="79">
                  <c:v>123.70540851553517</c:v>
                </c:pt>
                <c:pt idx="80">
                  <c:v>124.85615650172622</c:v>
                </c:pt>
                <c:pt idx="81">
                  <c:v>127.1576524741082</c:v>
                </c:pt>
                <c:pt idx="82">
                  <c:v>128.30840046029925</c:v>
                </c:pt>
                <c:pt idx="83">
                  <c:v>130.60989643268135</c:v>
                </c:pt>
                <c:pt idx="84">
                  <c:v>131.7606444188724</c:v>
                </c:pt>
                <c:pt idx="85">
                  <c:v>133.48676639815892</c:v>
                </c:pt>
                <c:pt idx="86">
                  <c:v>135.78826237054091</c:v>
                </c:pt>
                <c:pt idx="87">
                  <c:v>136.93901035673196</c:v>
                </c:pt>
                <c:pt idx="88">
                  <c:v>138.08975834292301</c:v>
                </c:pt>
                <c:pt idx="89">
                  <c:v>140.39125431530499</c:v>
                </c:pt>
                <c:pt idx="90">
                  <c:v>141.54200230149604</c:v>
                </c:pt>
                <c:pt idx="91">
                  <c:v>143.26812428078256</c:v>
                </c:pt>
                <c:pt idx="92">
                  <c:v>144.99424626006908</c:v>
                </c:pt>
                <c:pt idx="93">
                  <c:v>146.14499424626013</c:v>
                </c:pt>
                <c:pt idx="94">
                  <c:v>148.44649021864223</c:v>
                </c:pt>
                <c:pt idx="95">
                  <c:v>149.59723820483327</c:v>
                </c:pt>
                <c:pt idx="96">
                  <c:v>150.74798619102421</c:v>
                </c:pt>
                <c:pt idx="97">
                  <c:v>153.04948216340631</c:v>
                </c:pt>
                <c:pt idx="98">
                  <c:v>154.77560414269283</c:v>
                </c:pt>
                <c:pt idx="99">
                  <c:v>155.92635212888388</c:v>
                </c:pt>
                <c:pt idx="100">
                  <c:v>157.07710011507493</c:v>
                </c:pt>
                <c:pt idx="101">
                  <c:v>159.37859608745691</c:v>
                </c:pt>
                <c:pt idx="102">
                  <c:v>161.10471806674343</c:v>
                </c:pt>
                <c:pt idx="103">
                  <c:v>161.68009205983901</c:v>
                </c:pt>
                <c:pt idx="104">
                  <c:v>163.40621403912553</c:v>
                </c:pt>
                <c:pt idx="105">
                  <c:v>165.70771001150752</c:v>
                </c:pt>
                <c:pt idx="106">
                  <c:v>166.2830840046031</c:v>
                </c:pt>
                <c:pt idx="107">
                  <c:v>168.00920598388961</c:v>
                </c:pt>
                <c:pt idx="108">
                  <c:v>168.58457997698508</c:v>
                </c:pt>
                <c:pt idx="109">
                  <c:v>169.73532796317613</c:v>
                </c:pt>
                <c:pt idx="110">
                  <c:v>171.46144994246265</c:v>
                </c:pt>
                <c:pt idx="111">
                  <c:v>172.6121979286537</c:v>
                </c:pt>
                <c:pt idx="112">
                  <c:v>173.76294591484475</c:v>
                </c:pt>
                <c:pt idx="113">
                  <c:v>174.9136939010358</c:v>
                </c:pt>
                <c:pt idx="114">
                  <c:v>176.63981588032232</c:v>
                </c:pt>
                <c:pt idx="115">
                  <c:v>177.79056386651337</c:v>
                </c:pt>
                <c:pt idx="116">
                  <c:v>178.9413118527043</c:v>
                </c:pt>
                <c:pt idx="117">
                  <c:v>180.09205983889535</c:v>
                </c:pt>
                <c:pt idx="118">
                  <c:v>181.2428078250864</c:v>
                </c:pt>
                <c:pt idx="119">
                  <c:v>181.81818181818187</c:v>
                </c:pt>
                <c:pt idx="120">
                  <c:v>183.54430379746839</c:v>
                </c:pt>
                <c:pt idx="121">
                  <c:v>184.11967779056397</c:v>
                </c:pt>
                <c:pt idx="122">
                  <c:v>186.42117376294595</c:v>
                </c:pt>
                <c:pt idx="123">
                  <c:v>187.571921749137</c:v>
                </c:pt>
                <c:pt idx="124">
                  <c:v>188.14729574223259</c:v>
                </c:pt>
                <c:pt idx="125">
                  <c:v>189.29804372842352</c:v>
                </c:pt>
                <c:pt idx="126">
                  <c:v>189.8734177215191</c:v>
                </c:pt>
                <c:pt idx="127">
                  <c:v>190.44879171461457</c:v>
                </c:pt>
                <c:pt idx="128">
                  <c:v>192.17491369390109</c:v>
                </c:pt>
                <c:pt idx="129">
                  <c:v>193.32566168009214</c:v>
                </c:pt>
                <c:pt idx="130">
                  <c:v>193.32566168009214</c:v>
                </c:pt>
                <c:pt idx="131">
                  <c:v>195.05178365937866</c:v>
                </c:pt>
                <c:pt idx="132">
                  <c:v>196.77790563866517</c:v>
                </c:pt>
                <c:pt idx="133">
                  <c:v>196.77790563866517</c:v>
                </c:pt>
                <c:pt idx="134">
                  <c:v>197.92865362485622</c:v>
                </c:pt>
                <c:pt idx="135">
                  <c:v>199.07940161104727</c:v>
                </c:pt>
                <c:pt idx="136">
                  <c:v>199.65477560414274</c:v>
                </c:pt>
                <c:pt idx="137">
                  <c:v>200.80552359033379</c:v>
                </c:pt>
                <c:pt idx="138">
                  <c:v>202.53164556962031</c:v>
                </c:pt>
                <c:pt idx="139">
                  <c:v>203.10701956271589</c:v>
                </c:pt>
                <c:pt idx="140">
                  <c:v>203.68239355581136</c:v>
                </c:pt>
                <c:pt idx="141">
                  <c:v>204.83314154200241</c:v>
                </c:pt>
                <c:pt idx="142">
                  <c:v>206.55926352128893</c:v>
                </c:pt>
                <c:pt idx="143">
                  <c:v>207.71001150747998</c:v>
                </c:pt>
                <c:pt idx="144">
                  <c:v>208.28538550057544</c:v>
                </c:pt>
                <c:pt idx="145">
                  <c:v>209.43613348676649</c:v>
                </c:pt>
                <c:pt idx="146">
                  <c:v>210.58688147295754</c:v>
                </c:pt>
                <c:pt idx="147">
                  <c:v>211.73762945914848</c:v>
                </c:pt>
                <c:pt idx="148">
                  <c:v>212.88837744533953</c:v>
                </c:pt>
                <c:pt idx="149">
                  <c:v>214.03912543153058</c:v>
                </c:pt>
                <c:pt idx="150">
                  <c:v>215.7652474108171</c:v>
                </c:pt>
                <c:pt idx="151">
                  <c:v>218.0667433831992</c:v>
                </c:pt>
                <c:pt idx="152">
                  <c:v>218.0667433831992</c:v>
                </c:pt>
                <c:pt idx="153">
                  <c:v>219.79286536248571</c:v>
                </c:pt>
                <c:pt idx="154">
                  <c:v>220.36823935558118</c:v>
                </c:pt>
                <c:pt idx="155">
                  <c:v>221.51898734177223</c:v>
                </c:pt>
                <c:pt idx="156">
                  <c:v>222.66973532796328</c:v>
                </c:pt>
                <c:pt idx="157">
                  <c:v>223.82048331415433</c:v>
                </c:pt>
                <c:pt idx="158">
                  <c:v>225.54660529344085</c:v>
                </c:pt>
                <c:pt idx="159">
                  <c:v>226.12197928653632</c:v>
                </c:pt>
                <c:pt idx="160">
                  <c:v>227.84810126582283</c:v>
                </c:pt>
                <c:pt idx="161">
                  <c:v>228.99884925201388</c:v>
                </c:pt>
                <c:pt idx="162">
                  <c:v>230.14959723820493</c:v>
                </c:pt>
                <c:pt idx="163">
                  <c:v>231.30034522439598</c:v>
                </c:pt>
                <c:pt idx="164">
                  <c:v>231.87571921749145</c:v>
                </c:pt>
                <c:pt idx="165">
                  <c:v>233.60184119677797</c:v>
                </c:pt>
                <c:pt idx="166">
                  <c:v>234.75258918296902</c:v>
                </c:pt>
                <c:pt idx="167">
                  <c:v>235.32796317606449</c:v>
                </c:pt>
                <c:pt idx="168">
                  <c:v>237.62945914844659</c:v>
                </c:pt>
                <c:pt idx="169">
                  <c:v>238.78020713463764</c:v>
                </c:pt>
                <c:pt idx="170">
                  <c:v>239.93095512082857</c:v>
                </c:pt>
                <c:pt idx="171">
                  <c:v>242.23245109321067</c:v>
                </c:pt>
                <c:pt idx="172">
                  <c:v>243.38319907940172</c:v>
                </c:pt>
                <c:pt idx="173">
                  <c:v>245.10932105868824</c:v>
                </c:pt>
                <c:pt idx="174">
                  <c:v>246.26006904487929</c:v>
                </c:pt>
                <c:pt idx="175">
                  <c:v>248.56156501726127</c:v>
                </c:pt>
                <c:pt idx="176">
                  <c:v>250.28768699654779</c:v>
                </c:pt>
                <c:pt idx="177">
                  <c:v>251.43843498273884</c:v>
                </c:pt>
                <c:pt idx="178">
                  <c:v>253.16455696202536</c:v>
                </c:pt>
                <c:pt idx="179">
                  <c:v>254.89067894131199</c:v>
                </c:pt>
                <c:pt idx="180">
                  <c:v>256.61680092059851</c:v>
                </c:pt>
                <c:pt idx="181">
                  <c:v>258.91829689298049</c:v>
                </c:pt>
                <c:pt idx="182">
                  <c:v>260.64441887226701</c:v>
                </c:pt>
                <c:pt idx="183">
                  <c:v>262.37054085155364</c:v>
                </c:pt>
                <c:pt idx="184">
                  <c:v>263.52128883774458</c:v>
                </c:pt>
                <c:pt idx="185">
                  <c:v>265.82278481012668</c:v>
                </c:pt>
                <c:pt idx="186">
                  <c:v>267.54890678941319</c:v>
                </c:pt>
                <c:pt idx="187">
                  <c:v>269.85040276179529</c:v>
                </c:pt>
                <c:pt idx="188">
                  <c:v>272.72727272727286</c:v>
                </c:pt>
                <c:pt idx="189">
                  <c:v>273.8780207134638</c:v>
                </c:pt>
                <c:pt idx="190">
                  <c:v>276.1795166858459</c:v>
                </c:pt>
                <c:pt idx="191">
                  <c:v>278.48101265822788</c:v>
                </c:pt>
                <c:pt idx="192">
                  <c:v>280.78250863060998</c:v>
                </c:pt>
                <c:pt idx="193">
                  <c:v>281.93325661680103</c:v>
                </c:pt>
                <c:pt idx="194">
                  <c:v>284.23475258918302</c:v>
                </c:pt>
                <c:pt idx="195">
                  <c:v>286.53624856156512</c:v>
                </c:pt>
                <c:pt idx="196">
                  <c:v>288.26237054085163</c:v>
                </c:pt>
                <c:pt idx="197">
                  <c:v>290.56386651323373</c:v>
                </c:pt>
                <c:pt idx="198">
                  <c:v>292.28998849252025</c:v>
                </c:pt>
                <c:pt idx="199">
                  <c:v>294.59148446490224</c:v>
                </c:pt>
                <c:pt idx="200">
                  <c:v>296.31760644418875</c:v>
                </c:pt>
                <c:pt idx="201">
                  <c:v>298.04372842347539</c:v>
                </c:pt>
                <c:pt idx="202">
                  <c:v>301.49597238204842</c:v>
                </c:pt>
                <c:pt idx="203">
                  <c:v>303.79746835443041</c:v>
                </c:pt>
                <c:pt idx="204">
                  <c:v>305.52359033371704</c:v>
                </c:pt>
                <c:pt idx="205">
                  <c:v>308.40046029919461</c:v>
                </c:pt>
                <c:pt idx="206">
                  <c:v>309.55120828538554</c:v>
                </c:pt>
                <c:pt idx="207">
                  <c:v>312.42807825086311</c:v>
                </c:pt>
                <c:pt idx="208">
                  <c:v>314.15420023014963</c:v>
                </c:pt>
                <c:pt idx="209">
                  <c:v>316.45569620253173</c:v>
                </c:pt>
                <c:pt idx="210">
                  <c:v>318.75719217491383</c:v>
                </c:pt>
                <c:pt idx="211">
                  <c:v>321.05868814729581</c:v>
                </c:pt>
                <c:pt idx="212">
                  <c:v>323.93555811277338</c:v>
                </c:pt>
                <c:pt idx="213">
                  <c:v>325.6616800920599</c:v>
                </c:pt>
                <c:pt idx="214">
                  <c:v>328.53855005753746</c:v>
                </c:pt>
                <c:pt idx="215">
                  <c:v>330.84004602991956</c:v>
                </c:pt>
                <c:pt idx="216">
                  <c:v>333.71691599539713</c:v>
                </c:pt>
                <c:pt idx="217">
                  <c:v>335.44303797468365</c:v>
                </c:pt>
                <c:pt idx="218">
                  <c:v>338.31990794016122</c:v>
                </c:pt>
                <c:pt idx="219">
                  <c:v>341.19677790563878</c:v>
                </c:pt>
                <c:pt idx="220">
                  <c:v>344.07364787111635</c:v>
                </c:pt>
                <c:pt idx="221">
                  <c:v>346.37514384349834</c:v>
                </c:pt>
                <c:pt idx="222">
                  <c:v>348.67663981588043</c:v>
                </c:pt>
                <c:pt idx="223">
                  <c:v>351.553509781358</c:v>
                </c:pt>
                <c:pt idx="224">
                  <c:v>354.43037974683557</c:v>
                </c:pt>
                <c:pt idx="225">
                  <c:v>357.88262370540861</c:v>
                </c:pt>
                <c:pt idx="226">
                  <c:v>360.75949367088617</c:v>
                </c:pt>
                <c:pt idx="227">
                  <c:v>363.06098964326816</c:v>
                </c:pt>
                <c:pt idx="228">
                  <c:v>365.93785960874573</c:v>
                </c:pt>
                <c:pt idx="229">
                  <c:v>369.96547756041434</c:v>
                </c:pt>
                <c:pt idx="230">
                  <c:v>371.69159953970086</c:v>
                </c:pt>
                <c:pt idx="231">
                  <c:v>375.14384349827401</c:v>
                </c:pt>
                <c:pt idx="232">
                  <c:v>378.02071346375158</c:v>
                </c:pt>
                <c:pt idx="233">
                  <c:v>380.89758342922903</c:v>
                </c:pt>
                <c:pt idx="234">
                  <c:v>385.50057537399323</c:v>
                </c:pt>
                <c:pt idx="235">
                  <c:v>387.80207134637521</c:v>
                </c:pt>
                <c:pt idx="236">
                  <c:v>391.25431530494825</c:v>
                </c:pt>
                <c:pt idx="237">
                  <c:v>394.7065592635214</c:v>
                </c:pt>
                <c:pt idx="238">
                  <c:v>396.43268124280792</c:v>
                </c:pt>
                <c:pt idx="239">
                  <c:v>400.46029919447653</c:v>
                </c:pt>
                <c:pt idx="240">
                  <c:v>403.91254315304957</c:v>
                </c:pt>
                <c:pt idx="241">
                  <c:v>407.3647871116226</c:v>
                </c:pt>
                <c:pt idx="242">
                  <c:v>410.24165707710017</c:v>
                </c:pt>
                <c:pt idx="243">
                  <c:v>414.84464902186426</c:v>
                </c:pt>
                <c:pt idx="244">
                  <c:v>418.29689298043741</c:v>
                </c:pt>
                <c:pt idx="245">
                  <c:v>422.32451093210591</c:v>
                </c:pt>
                <c:pt idx="246">
                  <c:v>425.77675489067906</c:v>
                </c:pt>
                <c:pt idx="247">
                  <c:v>429.22899884925209</c:v>
                </c:pt>
                <c:pt idx="248">
                  <c:v>432.68124280782513</c:v>
                </c:pt>
                <c:pt idx="249">
                  <c:v>437.28423475258921</c:v>
                </c:pt>
                <c:pt idx="250">
                  <c:v>441.88722669735341</c:v>
                </c:pt>
                <c:pt idx="251">
                  <c:v>445.33947065592645</c:v>
                </c:pt>
                <c:pt idx="252">
                  <c:v>449.36708860759506</c:v>
                </c:pt>
                <c:pt idx="253">
                  <c:v>452.8193325661681</c:v>
                </c:pt>
                <c:pt idx="254">
                  <c:v>456.27157652474114</c:v>
                </c:pt>
                <c:pt idx="255">
                  <c:v>460.87456846950522</c:v>
                </c:pt>
                <c:pt idx="256">
                  <c:v>464.90218642117384</c:v>
                </c:pt>
                <c:pt idx="257">
                  <c:v>468.35443037974687</c:v>
                </c:pt>
                <c:pt idx="258">
                  <c:v>472.95742232451107</c:v>
                </c:pt>
                <c:pt idx="259">
                  <c:v>476.98504027617957</c:v>
                </c:pt>
                <c:pt idx="260">
                  <c:v>481.01265822784819</c:v>
                </c:pt>
                <c:pt idx="261">
                  <c:v>485.04027617951681</c:v>
                </c:pt>
                <c:pt idx="262">
                  <c:v>489.64326812428089</c:v>
                </c:pt>
                <c:pt idx="263">
                  <c:v>493.6708860759494</c:v>
                </c:pt>
                <c:pt idx="264">
                  <c:v>498.2738780207136</c:v>
                </c:pt>
                <c:pt idx="265">
                  <c:v>502.3014959723821</c:v>
                </c:pt>
                <c:pt idx="266">
                  <c:v>506.90448791714618</c:v>
                </c:pt>
                <c:pt idx="267">
                  <c:v>510.9321058688148</c:v>
                </c:pt>
                <c:pt idx="268">
                  <c:v>515.53509781357889</c:v>
                </c:pt>
                <c:pt idx="269">
                  <c:v>520.13808975834297</c:v>
                </c:pt>
                <c:pt idx="270">
                  <c:v>524.74108170310706</c:v>
                </c:pt>
                <c:pt idx="271">
                  <c:v>529.91944764096672</c:v>
                </c:pt>
                <c:pt idx="272">
                  <c:v>533.37169159953976</c:v>
                </c:pt>
                <c:pt idx="273">
                  <c:v>539.12543153049489</c:v>
                </c:pt>
                <c:pt idx="274">
                  <c:v>544.30379746835456</c:v>
                </c:pt>
                <c:pt idx="275">
                  <c:v>548.33141542002306</c:v>
                </c:pt>
                <c:pt idx="276">
                  <c:v>554.0851553509782</c:v>
                </c:pt>
                <c:pt idx="277">
                  <c:v>558.68814729574228</c:v>
                </c:pt>
                <c:pt idx="278">
                  <c:v>563.86651323360195</c:v>
                </c:pt>
                <c:pt idx="279">
                  <c:v>567.31875719217498</c:v>
                </c:pt>
                <c:pt idx="280">
                  <c:v>569.0448791714615</c:v>
                </c:pt>
                <c:pt idx="281">
                  <c:v>571.92174913693907</c:v>
                </c:pt>
                <c:pt idx="282">
                  <c:v>575.37399309551222</c:v>
                </c:pt>
                <c:pt idx="283">
                  <c:v>578.82623705408525</c:v>
                </c:pt>
                <c:pt idx="284">
                  <c:v>583.42922899884934</c:v>
                </c:pt>
                <c:pt idx="285">
                  <c:v>584.57997698504039</c:v>
                </c:pt>
                <c:pt idx="286">
                  <c:v>579.9769850402763</c:v>
                </c:pt>
                <c:pt idx="287">
                  <c:v>575.37399309551222</c:v>
                </c:pt>
                <c:pt idx="288">
                  <c:v>571.3463751438436</c:v>
                </c:pt>
                <c:pt idx="289">
                  <c:v>567.89413118527045</c:v>
                </c:pt>
                <c:pt idx="290">
                  <c:v>563.86651323360195</c:v>
                </c:pt>
                <c:pt idx="291">
                  <c:v>560.98964326812438</c:v>
                </c:pt>
                <c:pt idx="292">
                  <c:v>556.96202531645577</c:v>
                </c:pt>
                <c:pt idx="293">
                  <c:v>552.93440736478715</c:v>
                </c:pt>
                <c:pt idx="294">
                  <c:v>548.90678941311864</c:v>
                </c:pt>
                <c:pt idx="295">
                  <c:v>545.4545454545455</c:v>
                </c:pt>
                <c:pt idx="296">
                  <c:v>542.57767548906793</c:v>
                </c:pt>
                <c:pt idx="297">
                  <c:v>539.12543153049489</c:v>
                </c:pt>
                <c:pt idx="298">
                  <c:v>535.67318757192186</c:v>
                </c:pt>
                <c:pt idx="299">
                  <c:v>418.87226697353287</c:v>
                </c:pt>
                <c:pt idx="300">
                  <c:v>155.92635212888388</c:v>
                </c:pt>
                <c:pt idx="301">
                  <c:v>51.783659378596212</c:v>
                </c:pt>
                <c:pt idx="302">
                  <c:v>20.138089758343085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'CTENSIO V4D'!$I$1</c:f>
              <c:strCache>
                <c:ptCount val="1"/>
                <c:pt idx="0">
                  <c:v>hcalc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'CTENSIO V4D'!$B$2:$B$500</c:f>
              <c:numCache>
                <c:formatCode>General</c:formatCode>
                <c:ptCount val="499"/>
                <c:pt idx="0">
                  <c:v>0.35903093969013689</c:v>
                </c:pt>
                <c:pt idx="1">
                  <c:v>0.35786545663626046</c:v>
                </c:pt>
                <c:pt idx="2">
                  <c:v>0.35708846793367621</c:v>
                </c:pt>
                <c:pt idx="3">
                  <c:v>0.35638917810135035</c:v>
                </c:pt>
                <c:pt idx="4">
                  <c:v>0.35576758713928308</c:v>
                </c:pt>
                <c:pt idx="5">
                  <c:v>0.35506829730695721</c:v>
                </c:pt>
                <c:pt idx="6">
                  <c:v>0.35436900747463135</c:v>
                </c:pt>
                <c:pt idx="7">
                  <c:v>0.35374741651256386</c:v>
                </c:pt>
                <c:pt idx="8">
                  <c:v>0.35312582555049654</c:v>
                </c:pt>
                <c:pt idx="9">
                  <c:v>0.35234883684791235</c:v>
                </c:pt>
                <c:pt idx="10">
                  <c:v>0.35164954701558648</c:v>
                </c:pt>
                <c:pt idx="11">
                  <c:v>0.35087255831300224</c:v>
                </c:pt>
                <c:pt idx="12">
                  <c:v>0.35017326848067637</c:v>
                </c:pt>
                <c:pt idx="13">
                  <c:v>0.3494739786483505</c:v>
                </c:pt>
                <c:pt idx="14">
                  <c:v>0.34877468881602464</c:v>
                </c:pt>
                <c:pt idx="15">
                  <c:v>0.34799770011344044</c:v>
                </c:pt>
                <c:pt idx="16">
                  <c:v>0.34737610915137296</c:v>
                </c:pt>
                <c:pt idx="17">
                  <c:v>0.34675451818930564</c:v>
                </c:pt>
                <c:pt idx="18">
                  <c:v>0.34589983061646284</c:v>
                </c:pt>
                <c:pt idx="19">
                  <c:v>0.34520054078413698</c:v>
                </c:pt>
                <c:pt idx="20">
                  <c:v>0.34450125095181111</c:v>
                </c:pt>
                <c:pt idx="21">
                  <c:v>0.34387965998974385</c:v>
                </c:pt>
                <c:pt idx="22">
                  <c:v>0.34318037015741798</c:v>
                </c:pt>
                <c:pt idx="23">
                  <c:v>0.34240338145483373</c:v>
                </c:pt>
                <c:pt idx="24">
                  <c:v>0.34170409162250787</c:v>
                </c:pt>
                <c:pt idx="25">
                  <c:v>0.34108250066044038</c:v>
                </c:pt>
                <c:pt idx="26">
                  <c:v>0.34046090969837306</c:v>
                </c:pt>
                <c:pt idx="27">
                  <c:v>0.33968392099578865</c:v>
                </c:pt>
                <c:pt idx="28">
                  <c:v>0.33906233003372138</c:v>
                </c:pt>
                <c:pt idx="29">
                  <c:v>0.33828534133113713</c:v>
                </c:pt>
                <c:pt idx="30">
                  <c:v>0.33766375036906965</c:v>
                </c:pt>
                <c:pt idx="31">
                  <c:v>0.33696446053674378</c:v>
                </c:pt>
                <c:pt idx="32">
                  <c:v>0.33634286957467646</c:v>
                </c:pt>
                <c:pt idx="33">
                  <c:v>0.3357989774828673</c:v>
                </c:pt>
                <c:pt idx="34">
                  <c:v>0.33502198878028311</c:v>
                </c:pt>
                <c:pt idx="35">
                  <c:v>0.33432269894795724</c:v>
                </c:pt>
                <c:pt idx="36">
                  <c:v>0.33362340911563138</c:v>
                </c:pt>
                <c:pt idx="37">
                  <c:v>0.33300181815356411</c:v>
                </c:pt>
                <c:pt idx="38">
                  <c:v>0.33230252832123824</c:v>
                </c:pt>
                <c:pt idx="39">
                  <c:v>0.3316809373591707</c:v>
                </c:pt>
                <c:pt idx="40">
                  <c:v>0.33098164752684506</c:v>
                </c:pt>
                <c:pt idx="41">
                  <c:v>0.33036005656477757</c:v>
                </c:pt>
                <c:pt idx="42">
                  <c:v>0.32973846560271003</c:v>
                </c:pt>
                <c:pt idx="43">
                  <c:v>0.32903917577038438</c:v>
                </c:pt>
                <c:pt idx="44">
                  <c:v>0.32833988593805852</c:v>
                </c:pt>
                <c:pt idx="45">
                  <c:v>0.32764059610573265</c:v>
                </c:pt>
                <c:pt idx="46">
                  <c:v>0.32701900514366516</c:v>
                </c:pt>
                <c:pt idx="47">
                  <c:v>0.3263974141815979</c:v>
                </c:pt>
                <c:pt idx="48">
                  <c:v>0.32562042547901365</c:v>
                </c:pt>
                <c:pt idx="49">
                  <c:v>0.32492113564668779</c:v>
                </c:pt>
                <c:pt idx="50">
                  <c:v>0.32437724355487862</c:v>
                </c:pt>
                <c:pt idx="51">
                  <c:v>0.32360025485229443</c:v>
                </c:pt>
                <c:pt idx="52">
                  <c:v>0.32290096501996857</c:v>
                </c:pt>
                <c:pt idx="53">
                  <c:v>0.3222016751876427</c:v>
                </c:pt>
                <c:pt idx="54">
                  <c:v>0.32150238535531706</c:v>
                </c:pt>
                <c:pt idx="55">
                  <c:v>0.32080309552299119</c:v>
                </c:pt>
                <c:pt idx="56">
                  <c:v>0.32010380569066532</c:v>
                </c:pt>
                <c:pt idx="57">
                  <c:v>0.31940451585833946</c:v>
                </c:pt>
                <c:pt idx="58">
                  <c:v>0.31870522602601359</c:v>
                </c:pt>
                <c:pt idx="59">
                  <c:v>0.31800593619368772</c:v>
                </c:pt>
                <c:pt idx="60">
                  <c:v>0.31730664636136185</c:v>
                </c:pt>
                <c:pt idx="61">
                  <c:v>0.31660735652903599</c:v>
                </c:pt>
                <c:pt idx="62">
                  <c:v>0.31590806669671034</c:v>
                </c:pt>
                <c:pt idx="63">
                  <c:v>0.31528647573464286</c:v>
                </c:pt>
                <c:pt idx="64">
                  <c:v>0.31450948703205861</c:v>
                </c:pt>
                <c:pt idx="65">
                  <c:v>0.31388789606999112</c:v>
                </c:pt>
                <c:pt idx="66">
                  <c:v>0.31318860623766526</c:v>
                </c:pt>
                <c:pt idx="67">
                  <c:v>0.31248931640533939</c:v>
                </c:pt>
                <c:pt idx="68">
                  <c:v>0.31186772544327213</c:v>
                </c:pt>
                <c:pt idx="69">
                  <c:v>0.31109073674068788</c:v>
                </c:pt>
                <c:pt idx="70">
                  <c:v>0.31046914577862039</c:v>
                </c:pt>
                <c:pt idx="71">
                  <c:v>0.30976985594629453</c:v>
                </c:pt>
                <c:pt idx="72">
                  <c:v>0.30907056611396866</c:v>
                </c:pt>
                <c:pt idx="73">
                  <c:v>0.30844897515190134</c:v>
                </c:pt>
                <c:pt idx="74">
                  <c:v>0.30774968531957547</c:v>
                </c:pt>
                <c:pt idx="75">
                  <c:v>0.30712809435750799</c:v>
                </c:pt>
                <c:pt idx="76">
                  <c:v>0.30642880452518212</c:v>
                </c:pt>
                <c:pt idx="77">
                  <c:v>0.30572951469285647</c:v>
                </c:pt>
                <c:pt idx="78">
                  <c:v>0.30510792373078899</c:v>
                </c:pt>
                <c:pt idx="79">
                  <c:v>0.30448633276872145</c:v>
                </c:pt>
                <c:pt idx="80">
                  <c:v>0.3037870429363958</c:v>
                </c:pt>
                <c:pt idx="81">
                  <c:v>0.30308775310406993</c:v>
                </c:pt>
                <c:pt idx="82">
                  <c:v>0.30238846327174407</c:v>
                </c:pt>
                <c:pt idx="83">
                  <c:v>0.30176687230967658</c:v>
                </c:pt>
                <c:pt idx="84">
                  <c:v>0.30114528134760926</c:v>
                </c:pt>
                <c:pt idx="85">
                  <c:v>0.30044599151528339</c:v>
                </c:pt>
                <c:pt idx="86">
                  <c:v>0.29974670168295758</c:v>
                </c:pt>
                <c:pt idx="87">
                  <c:v>0.29912511072089004</c:v>
                </c:pt>
                <c:pt idx="88">
                  <c:v>0.29850351975882278</c:v>
                </c:pt>
                <c:pt idx="89">
                  <c:v>0.29780422992649691</c:v>
                </c:pt>
                <c:pt idx="90">
                  <c:v>0.29718263896442937</c:v>
                </c:pt>
                <c:pt idx="91">
                  <c:v>0.2965610480023621</c:v>
                </c:pt>
                <c:pt idx="92">
                  <c:v>0.29586175817003624</c:v>
                </c:pt>
                <c:pt idx="93">
                  <c:v>0.29524016720796875</c:v>
                </c:pt>
                <c:pt idx="94">
                  <c:v>0.29454087737564311</c:v>
                </c:pt>
                <c:pt idx="95">
                  <c:v>0.29391928641357556</c:v>
                </c:pt>
                <c:pt idx="96">
                  <c:v>0.29329769545150808</c:v>
                </c:pt>
                <c:pt idx="97">
                  <c:v>0.29275380335969914</c:v>
                </c:pt>
                <c:pt idx="98">
                  <c:v>0.29205451352737327</c:v>
                </c:pt>
                <c:pt idx="99">
                  <c:v>0.29135522369504741</c:v>
                </c:pt>
                <c:pt idx="100">
                  <c:v>0.29081133160323847</c:v>
                </c:pt>
                <c:pt idx="101">
                  <c:v>0.2901120417709126</c:v>
                </c:pt>
                <c:pt idx="102">
                  <c:v>0.28949045080884533</c:v>
                </c:pt>
                <c:pt idx="103">
                  <c:v>0.28886885984677779</c:v>
                </c:pt>
                <c:pt idx="104">
                  <c:v>0.28816957001445193</c:v>
                </c:pt>
                <c:pt idx="105">
                  <c:v>0.28754797905238466</c:v>
                </c:pt>
                <c:pt idx="106">
                  <c:v>0.2870817858308341</c:v>
                </c:pt>
                <c:pt idx="107">
                  <c:v>0.28638249599850824</c:v>
                </c:pt>
                <c:pt idx="108">
                  <c:v>0.28576090503644069</c:v>
                </c:pt>
                <c:pt idx="109">
                  <c:v>0.28513931407437343</c:v>
                </c:pt>
                <c:pt idx="110">
                  <c:v>0.28444002424204756</c:v>
                </c:pt>
                <c:pt idx="111">
                  <c:v>0.28389613215023862</c:v>
                </c:pt>
                <c:pt idx="112">
                  <c:v>0.28319684231791276</c:v>
                </c:pt>
                <c:pt idx="113">
                  <c:v>0.28265295022610382</c:v>
                </c:pt>
                <c:pt idx="114">
                  <c:v>0.28195366039377795</c:v>
                </c:pt>
                <c:pt idx="115">
                  <c:v>0.28125437056145208</c:v>
                </c:pt>
                <c:pt idx="116">
                  <c:v>0.2806327795993846</c:v>
                </c:pt>
                <c:pt idx="117">
                  <c:v>0.28001118863731728</c:v>
                </c:pt>
                <c:pt idx="118">
                  <c:v>0.27938959767524979</c:v>
                </c:pt>
                <c:pt idx="119">
                  <c:v>0.27876800671318253</c:v>
                </c:pt>
                <c:pt idx="120">
                  <c:v>0.27814641575111498</c:v>
                </c:pt>
                <c:pt idx="121">
                  <c:v>0.27760252365930604</c:v>
                </c:pt>
                <c:pt idx="122">
                  <c:v>0.27682553495672185</c:v>
                </c:pt>
                <c:pt idx="123">
                  <c:v>0.27620394399465431</c:v>
                </c:pt>
                <c:pt idx="124">
                  <c:v>0.27558235303258682</c:v>
                </c:pt>
                <c:pt idx="125">
                  <c:v>0.27488306320026118</c:v>
                </c:pt>
                <c:pt idx="126">
                  <c:v>0.27433917110845202</c:v>
                </c:pt>
                <c:pt idx="127">
                  <c:v>0.27363988127612615</c:v>
                </c:pt>
                <c:pt idx="128">
                  <c:v>0.27301829031405889</c:v>
                </c:pt>
                <c:pt idx="129">
                  <c:v>0.27239669935199134</c:v>
                </c:pt>
                <c:pt idx="130">
                  <c:v>0.27169740951966548</c:v>
                </c:pt>
                <c:pt idx="131">
                  <c:v>0.27107581855759821</c:v>
                </c:pt>
                <c:pt idx="132">
                  <c:v>0.27045422759553073</c:v>
                </c:pt>
                <c:pt idx="133">
                  <c:v>0.26983263663346341</c:v>
                </c:pt>
                <c:pt idx="134">
                  <c:v>0.26913334680113754</c:v>
                </c:pt>
                <c:pt idx="135">
                  <c:v>0.26851175583907005</c:v>
                </c:pt>
                <c:pt idx="136">
                  <c:v>0.26789016487700273</c:v>
                </c:pt>
                <c:pt idx="137">
                  <c:v>0.26719087504467687</c:v>
                </c:pt>
                <c:pt idx="138">
                  <c:v>0.26649158521235106</c:v>
                </c:pt>
                <c:pt idx="139">
                  <c:v>0.26579229538002519</c:v>
                </c:pt>
                <c:pt idx="140">
                  <c:v>0.26509300554769932</c:v>
                </c:pt>
                <c:pt idx="141">
                  <c:v>0.264471414585632</c:v>
                </c:pt>
                <c:pt idx="142">
                  <c:v>0.26369442588304759</c:v>
                </c:pt>
                <c:pt idx="143">
                  <c:v>0.26291743718046334</c:v>
                </c:pt>
                <c:pt idx="144">
                  <c:v>0.26221814734813748</c:v>
                </c:pt>
                <c:pt idx="145">
                  <c:v>0.26144115864555328</c:v>
                </c:pt>
                <c:pt idx="146">
                  <c:v>0.26074186881322742</c:v>
                </c:pt>
                <c:pt idx="147">
                  <c:v>0.26004257898090155</c:v>
                </c:pt>
                <c:pt idx="148">
                  <c:v>0.25934328914857591</c:v>
                </c:pt>
                <c:pt idx="149">
                  <c:v>0.25864399931625004</c:v>
                </c:pt>
                <c:pt idx="150">
                  <c:v>0.25786701061366557</c:v>
                </c:pt>
                <c:pt idx="151">
                  <c:v>0.25724541965159831</c:v>
                </c:pt>
                <c:pt idx="152">
                  <c:v>0.25646843094901406</c:v>
                </c:pt>
                <c:pt idx="153">
                  <c:v>0.25584683998694657</c:v>
                </c:pt>
                <c:pt idx="154">
                  <c:v>0.254992152414104</c:v>
                </c:pt>
                <c:pt idx="155">
                  <c:v>0.25429286258177813</c:v>
                </c:pt>
                <c:pt idx="156">
                  <c:v>0.25359357274945227</c:v>
                </c:pt>
                <c:pt idx="157">
                  <c:v>0.25297198178738478</c:v>
                </c:pt>
                <c:pt idx="158">
                  <c:v>0.25227269195505891</c:v>
                </c:pt>
                <c:pt idx="159">
                  <c:v>0.25157340212273327</c:v>
                </c:pt>
                <c:pt idx="160">
                  <c:v>0.25095181116066573</c:v>
                </c:pt>
                <c:pt idx="161">
                  <c:v>0.25025252132833986</c:v>
                </c:pt>
                <c:pt idx="162">
                  <c:v>0.24955323149601402</c:v>
                </c:pt>
                <c:pt idx="163">
                  <c:v>0.24893164053394673</c:v>
                </c:pt>
                <c:pt idx="164">
                  <c:v>0.24815465183136229</c:v>
                </c:pt>
                <c:pt idx="165">
                  <c:v>0.247533060869295</c:v>
                </c:pt>
                <c:pt idx="166">
                  <c:v>0.24683377103696913</c:v>
                </c:pt>
                <c:pt idx="167">
                  <c:v>0.24613448120464326</c:v>
                </c:pt>
                <c:pt idx="168">
                  <c:v>0.2454351913723174</c:v>
                </c:pt>
                <c:pt idx="169">
                  <c:v>0.24473590153999153</c:v>
                </c:pt>
                <c:pt idx="170">
                  <c:v>0.24403661170766588</c:v>
                </c:pt>
                <c:pt idx="171">
                  <c:v>0.2434150207455984</c:v>
                </c:pt>
                <c:pt idx="172">
                  <c:v>0.24271573091327253</c:v>
                </c:pt>
                <c:pt idx="173">
                  <c:v>0.24201644108094666</c:v>
                </c:pt>
                <c:pt idx="174">
                  <c:v>0.2413171512486208</c:v>
                </c:pt>
                <c:pt idx="175">
                  <c:v>0.24061786141629493</c:v>
                </c:pt>
                <c:pt idx="176">
                  <c:v>0.23991857158396929</c:v>
                </c:pt>
                <c:pt idx="177">
                  <c:v>0.23921928175164342</c:v>
                </c:pt>
                <c:pt idx="178">
                  <c:v>0.23844229304905898</c:v>
                </c:pt>
                <c:pt idx="179">
                  <c:v>0.23774300321673333</c:v>
                </c:pt>
                <c:pt idx="180">
                  <c:v>0.23704371338440747</c:v>
                </c:pt>
                <c:pt idx="181">
                  <c:v>0.2363444235520816</c:v>
                </c:pt>
                <c:pt idx="182">
                  <c:v>0.23556743484949738</c:v>
                </c:pt>
                <c:pt idx="183">
                  <c:v>0.23486814501717151</c:v>
                </c:pt>
                <c:pt idx="184">
                  <c:v>0.23416885518484565</c:v>
                </c:pt>
                <c:pt idx="185">
                  <c:v>0.23346956535251978</c:v>
                </c:pt>
                <c:pt idx="186">
                  <c:v>0.23269257664993556</c:v>
                </c:pt>
                <c:pt idx="187">
                  <c:v>0.2319932868176097</c:v>
                </c:pt>
                <c:pt idx="188">
                  <c:v>0.23129399698528386</c:v>
                </c:pt>
                <c:pt idx="189">
                  <c:v>0.23059470715295799</c:v>
                </c:pt>
                <c:pt idx="190">
                  <c:v>0.22989541732063212</c:v>
                </c:pt>
                <c:pt idx="191">
                  <c:v>0.22919612748830626</c:v>
                </c:pt>
                <c:pt idx="192">
                  <c:v>0.22841913878572204</c:v>
                </c:pt>
                <c:pt idx="193">
                  <c:v>0.22771984895339617</c:v>
                </c:pt>
                <c:pt idx="194">
                  <c:v>0.2270205591210703</c:v>
                </c:pt>
                <c:pt idx="195">
                  <c:v>0.22632126928874466</c:v>
                </c:pt>
                <c:pt idx="196">
                  <c:v>0.22562197945641879</c:v>
                </c:pt>
                <c:pt idx="197">
                  <c:v>0.22492268962409293</c:v>
                </c:pt>
                <c:pt idx="198">
                  <c:v>0.22422339979176706</c:v>
                </c:pt>
                <c:pt idx="199">
                  <c:v>0.22352410995944119</c:v>
                </c:pt>
                <c:pt idx="200">
                  <c:v>0.22282482012711533</c:v>
                </c:pt>
                <c:pt idx="201">
                  <c:v>0.22212553029478946</c:v>
                </c:pt>
                <c:pt idx="202">
                  <c:v>0.22142624046246359</c:v>
                </c:pt>
                <c:pt idx="203">
                  <c:v>0.22072695063013797</c:v>
                </c:pt>
                <c:pt idx="204">
                  <c:v>0.22002766079781211</c:v>
                </c:pt>
                <c:pt idx="205">
                  <c:v>0.21932837096548624</c:v>
                </c:pt>
                <c:pt idx="206">
                  <c:v>0.21870678000341873</c:v>
                </c:pt>
                <c:pt idx="207">
                  <c:v>0.21800749017109286</c:v>
                </c:pt>
                <c:pt idx="208">
                  <c:v>0.21730820033876699</c:v>
                </c:pt>
                <c:pt idx="209">
                  <c:v>0.21660891050644135</c:v>
                </c:pt>
                <c:pt idx="210">
                  <c:v>0.21590962067411548</c:v>
                </c:pt>
                <c:pt idx="211">
                  <c:v>0.21536572858230632</c:v>
                </c:pt>
                <c:pt idx="212">
                  <c:v>0.2145887398797221</c:v>
                </c:pt>
                <c:pt idx="213">
                  <c:v>0.21388945004739626</c:v>
                </c:pt>
                <c:pt idx="214">
                  <c:v>0.21326785908532897</c:v>
                </c:pt>
                <c:pt idx="215">
                  <c:v>0.2125685692530031</c:v>
                </c:pt>
                <c:pt idx="216">
                  <c:v>0.21194697829093559</c:v>
                </c:pt>
                <c:pt idx="217">
                  <c:v>0.21124768845860972</c:v>
                </c:pt>
                <c:pt idx="218">
                  <c:v>0.21054839862628408</c:v>
                </c:pt>
                <c:pt idx="219">
                  <c:v>0.20984910879395821</c:v>
                </c:pt>
                <c:pt idx="220">
                  <c:v>0.20914981896163234</c:v>
                </c:pt>
                <c:pt idx="221">
                  <c:v>0.20845052912930648</c:v>
                </c:pt>
                <c:pt idx="222">
                  <c:v>0.20775123929698061</c:v>
                </c:pt>
                <c:pt idx="223">
                  <c:v>0.20712964833491335</c:v>
                </c:pt>
                <c:pt idx="224">
                  <c:v>0.20650805737284583</c:v>
                </c:pt>
                <c:pt idx="225">
                  <c:v>0.20573106867026161</c:v>
                </c:pt>
                <c:pt idx="226">
                  <c:v>0.2051094777081941</c:v>
                </c:pt>
                <c:pt idx="227">
                  <c:v>0.20448788674612681</c:v>
                </c:pt>
                <c:pt idx="228">
                  <c:v>0.20378859691380094</c:v>
                </c:pt>
                <c:pt idx="229">
                  <c:v>0.20308930708147507</c:v>
                </c:pt>
                <c:pt idx="230">
                  <c:v>0.20239001724914921</c:v>
                </c:pt>
                <c:pt idx="231">
                  <c:v>0.20176842628708169</c:v>
                </c:pt>
                <c:pt idx="232">
                  <c:v>0.20106913645475608</c:v>
                </c:pt>
                <c:pt idx="233">
                  <c:v>0.20044754549268856</c:v>
                </c:pt>
                <c:pt idx="234">
                  <c:v>0.19974825566036269</c:v>
                </c:pt>
                <c:pt idx="235">
                  <c:v>0.19904896582803683</c:v>
                </c:pt>
                <c:pt idx="236">
                  <c:v>0.19842737486596954</c:v>
                </c:pt>
                <c:pt idx="237">
                  <c:v>0.19780578390390202</c:v>
                </c:pt>
                <c:pt idx="238">
                  <c:v>0.19710649407157615</c:v>
                </c:pt>
                <c:pt idx="239">
                  <c:v>0.19648490310950886</c:v>
                </c:pt>
                <c:pt idx="240">
                  <c:v>0.19586331214744138</c:v>
                </c:pt>
                <c:pt idx="241">
                  <c:v>0.19516402231511551</c:v>
                </c:pt>
                <c:pt idx="242">
                  <c:v>0.19446473248278964</c:v>
                </c:pt>
                <c:pt idx="243">
                  <c:v>0.19376544265046378</c:v>
                </c:pt>
                <c:pt idx="244">
                  <c:v>0.19314385168839648</c:v>
                </c:pt>
                <c:pt idx="245">
                  <c:v>0.19244456185607062</c:v>
                </c:pt>
                <c:pt idx="246">
                  <c:v>0.1918229708940031</c:v>
                </c:pt>
                <c:pt idx="247">
                  <c:v>0.19112368106167746</c:v>
                </c:pt>
                <c:pt idx="248">
                  <c:v>0.19050209009960997</c:v>
                </c:pt>
                <c:pt idx="249">
                  <c:v>0.18980280026728411</c:v>
                </c:pt>
                <c:pt idx="250">
                  <c:v>0.18918120930521681</c:v>
                </c:pt>
                <c:pt idx="251">
                  <c:v>0.18848191947289095</c:v>
                </c:pt>
                <c:pt idx="252">
                  <c:v>0.18786032851082343</c:v>
                </c:pt>
                <c:pt idx="253">
                  <c:v>0.18716103867849757</c:v>
                </c:pt>
                <c:pt idx="254">
                  <c:v>0.18653944771643027</c:v>
                </c:pt>
                <c:pt idx="255">
                  <c:v>0.18584015788410441</c:v>
                </c:pt>
                <c:pt idx="256">
                  <c:v>0.18521856692203692</c:v>
                </c:pt>
                <c:pt idx="257">
                  <c:v>0.18451927708971105</c:v>
                </c:pt>
                <c:pt idx="258">
                  <c:v>0.18389768612764376</c:v>
                </c:pt>
                <c:pt idx="259">
                  <c:v>0.18319839629531789</c:v>
                </c:pt>
                <c:pt idx="260">
                  <c:v>0.18265450420350895</c:v>
                </c:pt>
                <c:pt idx="261">
                  <c:v>0.18187751550092474</c:v>
                </c:pt>
                <c:pt idx="262">
                  <c:v>0.18125592453885722</c:v>
                </c:pt>
                <c:pt idx="263">
                  <c:v>0.18063433357678974</c:v>
                </c:pt>
                <c:pt idx="264">
                  <c:v>0.17993504374446409</c:v>
                </c:pt>
                <c:pt idx="265">
                  <c:v>0.17931345278239658</c:v>
                </c:pt>
                <c:pt idx="266">
                  <c:v>0.17861416295007071</c:v>
                </c:pt>
                <c:pt idx="267">
                  <c:v>0.17799257198800342</c:v>
                </c:pt>
                <c:pt idx="268">
                  <c:v>0.17729328215567755</c:v>
                </c:pt>
                <c:pt idx="269">
                  <c:v>0.17659399232335168</c:v>
                </c:pt>
                <c:pt idx="270">
                  <c:v>0.17589470249102582</c:v>
                </c:pt>
                <c:pt idx="271">
                  <c:v>0.17519541265869995</c:v>
                </c:pt>
                <c:pt idx="272">
                  <c:v>0.17449612282637408</c:v>
                </c:pt>
                <c:pt idx="273">
                  <c:v>0.17371913412378986</c:v>
                </c:pt>
                <c:pt idx="274">
                  <c:v>0.173019844291464</c:v>
                </c:pt>
                <c:pt idx="275">
                  <c:v>0.17224285558887978</c:v>
                </c:pt>
                <c:pt idx="276">
                  <c:v>0.17154356575655391</c:v>
                </c:pt>
                <c:pt idx="277">
                  <c:v>0.17076657705396969</c:v>
                </c:pt>
                <c:pt idx="278">
                  <c:v>0.17006728722164385</c:v>
                </c:pt>
                <c:pt idx="279">
                  <c:v>0.16929029851905961</c:v>
                </c:pt>
                <c:pt idx="280">
                  <c:v>0.16859100868673377</c:v>
                </c:pt>
                <c:pt idx="281">
                  <c:v>0.1678917188544079</c:v>
                </c:pt>
                <c:pt idx="282">
                  <c:v>0.16711473015182368</c:v>
                </c:pt>
                <c:pt idx="283">
                  <c:v>0.16649313918975617</c:v>
                </c:pt>
                <c:pt idx="284">
                  <c:v>0.16571615048717195</c:v>
                </c:pt>
                <c:pt idx="285">
                  <c:v>0.16501686065484608</c:v>
                </c:pt>
                <c:pt idx="286">
                  <c:v>0.16431757082252021</c:v>
                </c:pt>
                <c:pt idx="287">
                  <c:v>0.16361828099019435</c:v>
                </c:pt>
                <c:pt idx="288">
                  <c:v>0.16291899115786848</c:v>
                </c:pt>
                <c:pt idx="289">
                  <c:v>0.16221970132554284</c:v>
                </c:pt>
                <c:pt idx="290">
                  <c:v>0.16152041149321697</c:v>
                </c:pt>
                <c:pt idx="291">
                  <c:v>0.16089882053114946</c:v>
                </c:pt>
                <c:pt idx="292">
                  <c:v>0.16012183182856524</c:v>
                </c:pt>
                <c:pt idx="293">
                  <c:v>0.15942254199623937</c:v>
                </c:pt>
                <c:pt idx="294">
                  <c:v>0.15880095103417188</c:v>
                </c:pt>
                <c:pt idx="295">
                  <c:v>0.15810166120184624</c:v>
                </c:pt>
                <c:pt idx="296">
                  <c:v>0.15740237136952037</c:v>
                </c:pt>
                <c:pt idx="297">
                  <c:v>0.15678078040745286</c:v>
                </c:pt>
                <c:pt idx="298">
                  <c:v>0.15608149057512699</c:v>
                </c:pt>
                <c:pt idx="299">
                  <c:v>0.15538220074280112</c:v>
                </c:pt>
                <c:pt idx="300">
                  <c:v>0.15476060978073383</c:v>
                </c:pt>
                <c:pt idx="301">
                  <c:v>0.15406131994840797</c:v>
                </c:pt>
                <c:pt idx="302">
                  <c:v>0.15328433124582375</c:v>
                </c:pt>
                <c:pt idx="303">
                  <c:v>0.15266274028375626</c:v>
                </c:pt>
                <c:pt idx="304">
                  <c:v>0.15196345045143039</c:v>
                </c:pt>
                <c:pt idx="305">
                  <c:v>0.15126416061910453</c:v>
                </c:pt>
                <c:pt idx="306">
                  <c:v>0.15056487078677888</c:v>
                </c:pt>
                <c:pt idx="307">
                  <c:v>0.14986558095445301</c:v>
                </c:pt>
                <c:pt idx="308">
                  <c:v>0.14908859225186857</c:v>
                </c:pt>
                <c:pt idx="309">
                  <c:v>0.14846700128980128</c:v>
                </c:pt>
                <c:pt idx="310">
                  <c:v>0.14769001258721706</c:v>
                </c:pt>
                <c:pt idx="311">
                  <c:v>0.1469907227548912</c:v>
                </c:pt>
                <c:pt idx="312">
                  <c:v>0.14629143292256533</c:v>
                </c:pt>
                <c:pt idx="313">
                  <c:v>0.14559214309023946</c:v>
                </c:pt>
                <c:pt idx="314">
                  <c:v>0.14481515438765524</c:v>
                </c:pt>
                <c:pt idx="315">
                  <c:v>0.14411586455532938</c:v>
                </c:pt>
                <c:pt idx="316">
                  <c:v>0.14341657472300351</c:v>
                </c:pt>
                <c:pt idx="317">
                  <c:v>0.14271728489067764</c:v>
                </c:pt>
                <c:pt idx="318">
                  <c:v>0.14194029618809342</c:v>
                </c:pt>
                <c:pt idx="319">
                  <c:v>0.14124100635576756</c:v>
                </c:pt>
                <c:pt idx="320">
                  <c:v>0.14054171652344169</c:v>
                </c:pt>
                <c:pt idx="321">
                  <c:v>0.13976472782085747</c:v>
                </c:pt>
                <c:pt idx="322">
                  <c:v>0.13906543798853163</c:v>
                </c:pt>
                <c:pt idx="323">
                  <c:v>0.13836614815620576</c:v>
                </c:pt>
                <c:pt idx="324">
                  <c:v>0.1376668583238799</c:v>
                </c:pt>
                <c:pt idx="325">
                  <c:v>0.13696756849155425</c:v>
                </c:pt>
                <c:pt idx="326">
                  <c:v>0.13619057978896981</c:v>
                </c:pt>
                <c:pt idx="327">
                  <c:v>0.13549128995664395</c:v>
                </c:pt>
                <c:pt idx="328">
                  <c:v>0.1347920001243183</c:v>
                </c:pt>
                <c:pt idx="329">
                  <c:v>0.13401501142173386</c:v>
                </c:pt>
                <c:pt idx="330">
                  <c:v>0.13339342045966657</c:v>
                </c:pt>
                <c:pt idx="331">
                  <c:v>0.13261643175708235</c:v>
                </c:pt>
                <c:pt idx="332">
                  <c:v>0.13191714192475648</c:v>
                </c:pt>
                <c:pt idx="333">
                  <c:v>0.13121785209243061</c:v>
                </c:pt>
                <c:pt idx="334">
                  <c:v>0.13051856226010475</c:v>
                </c:pt>
                <c:pt idx="335">
                  <c:v>0.12981927242777888</c:v>
                </c:pt>
                <c:pt idx="336">
                  <c:v>0.12904228372519466</c:v>
                </c:pt>
                <c:pt idx="337">
                  <c:v>0.1283429938928688</c:v>
                </c:pt>
                <c:pt idx="338">
                  <c:v>0.12764370406054293</c:v>
                </c:pt>
                <c:pt idx="339">
                  <c:v>0.12694441422821709</c:v>
                </c:pt>
                <c:pt idx="340">
                  <c:v>0.12624512439589122</c:v>
                </c:pt>
                <c:pt idx="341">
                  <c:v>0.12554583456356558</c:v>
                </c:pt>
                <c:pt idx="342">
                  <c:v>0.1248465447312397</c:v>
                </c:pt>
                <c:pt idx="343">
                  <c:v>0.12414725489891384</c:v>
                </c:pt>
                <c:pt idx="344">
                  <c:v>0.12344796506658798</c:v>
                </c:pt>
                <c:pt idx="345">
                  <c:v>0.12267097636400376</c:v>
                </c:pt>
                <c:pt idx="346">
                  <c:v>0.12197168653167789</c:v>
                </c:pt>
                <c:pt idx="347">
                  <c:v>0.12127239669935203</c:v>
                </c:pt>
                <c:pt idx="348">
                  <c:v>0.12057310686702616</c:v>
                </c:pt>
                <c:pt idx="349">
                  <c:v>0.11987381703470029</c:v>
                </c:pt>
                <c:pt idx="350">
                  <c:v>0.11917452720237443</c:v>
                </c:pt>
                <c:pt idx="351">
                  <c:v>0.11847523737004857</c:v>
                </c:pt>
                <c:pt idx="352">
                  <c:v>0.11777594753772293</c:v>
                </c:pt>
                <c:pt idx="353">
                  <c:v>0.11707665770539706</c:v>
                </c:pt>
                <c:pt idx="354">
                  <c:v>0.11637736787307119</c:v>
                </c:pt>
                <c:pt idx="355">
                  <c:v>0.11567807804074533</c:v>
                </c:pt>
                <c:pt idx="356">
                  <c:v>0.11497878820841946</c:v>
                </c:pt>
                <c:pt idx="357">
                  <c:v>0.11427949837609359</c:v>
                </c:pt>
                <c:pt idx="358">
                  <c:v>0.11358020854376774</c:v>
                </c:pt>
                <c:pt idx="359">
                  <c:v>0.11288091871144187</c:v>
                </c:pt>
                <c:pt idx="360">
                  <c:v>0.11218162887911601</c:v>
                </c:pt>
                <c:pt idx="361">
                  <c:v>0.11148233904679036</c:v>
                </c:pt>
                <c:pt idx="362">
                  <c:v>0.11086074808472285</c:v>
                </c:pt>
                <c:pt idx="363">
                  <c:v>0.110161458252397</c:v>
                </c:pt>
                <c:pt idx="364">
                  <c:v>0.10946216842007113</c:v>
                </c:pt>
                <c:pt idx="365">
                  <c:v>0.10876287858774526</c:v>
                </c:pt>
                <c:pt idx="366">
                  <c:v>0.10814128762567797</c:v>
                </c:pt>
                <c:pt idx="367">
                  <c:v>0.10736429892309375</c:v>
                </c:pt>
                <c:pt idx="368">
                  <c:v>0.10674270796102625</c:v>
                </c:pt>
                <c:pt idx="369">
                  <c:v>0.10604341812870038</c:v>
                </c:pt>
                <c:pt idx="370">
                  <c:v>0.10534412829637452</c:v>
                </c:pt>
                <c:pt idx="371">
                  <c:v>0.10464483846404865</c:v>
                </c:pt>
                <c:pt idx="372">
                  <c:v>0.10394554863172301</c:v>
                </c:pt>
                <c:pt idx="373">
                  <c:v>0.10324625879939714</c:v>
                </c:pt>
                <c:pt idx="374">
                  <c:v>0.10262466783732964</c:v>
                </c:pt>
                <c:pt idx="375">
                  <c:v>0.10192537800500377</c:v>
                </c:pt>
                <c:pt idx="376">
                  <c:v>0.10122608817267791</c:v>
                </c:pt>
                <c:pt idx="377">
                  <c:v>0.10060449721061061</c:v>
                </c:pt>
                <c:pt idx="378">
                  <c:v>9.9905207378284747E-2</c:v>
                </c:pt>
                <c:pt idx="379">
                  <c:v>9.9205917545958894E-2</c:v>
                </c:pt>
                <c:pt idx="380">
                  <c:v>9.858432658389138E-2</c:v>
                </c:pt>
                <c:pt idx="381">
                  <c:v>9.7885036751565735E-2</c:v>
                </c:pt>
                <c:pt idx="382">
                  <c:v>9.7185746919239868E-2</c:v>
                </c:pt>
                <c:pt idx="383">
                  <c:v>9.6564155957172368E-2</c:v>
                </c:pt>
                <c:pt idx="384">
                  <c:v>9.5864866124846501E-2</c:v>
                </c:pt>
                <c:pt idx="385">
                  <c:v>9.5243275162779209E-2</c:v>
                </c:pt>
                <c:pt idx="386">
                  <c:v>9.4621684200711709E-2</c:v>
                </c:pt>
                <c:pt idx="387">
                  <c:v>9.3922394368385842E-2</c:v>
                </c:pt>
                <c:pt idx="388">
                  <c:v>9.330080340631855E-2</c:v>
                </c:pt>
                <c:pt idx="389">
                  <c:v>9.2601513573992683E-2</c:v>
                </c:pt>
                <c:pt idx="390">
                  <c:v>9.1979922611925183E-2</c:v>
                </c:pt>
                <c:pt idx="391">
                  <c:v>9.1358331649857891E-2</c:v>
                </c:pt>
                <c:pt idx="392">
                  <c:v>9.0659041817532024E-2</c:v>
                </c:pt>
                <c:pt idx="393">
                  <c:v>9.003745085546451E-2</c:v>
                </c:pt>
                <c:pt idx="394">
                  <c:v>8.9338161023138657E-2</c:v>
                </c:pt>
                <c:pt idx="395">
                  <c:v>8.8638871190813012E-2</c:v>
                </c:pt>
                <c:pt idx="396">
                  <c:v>8.8017280228745498E-2</c:v>
                </c:pt>
                <c:pt idx="397">
                  <c:v>8.7395689266677984E-2</c:v>
                </c:pt>
                <c:pt idx="398">
                  <c:v>8.6618700564093765E-2</c:v>
                </c:pt>
                <c:pt idx="399">
                  <c:v>8.5997109602026486E-2</c:v>
                </c:pt>
                <c:pt idx="400">
                  <c:v>8.5220120899442045E-2</c:v>
                </c:pt>
                <c:pt idx="401">
                  <c:v>8.45208310671164E-2</c:v>
                </c:pt>
                <c:pt idx="402">
                  <c:v>8.3821541234790534E-2</c:v>
                </c:pt>
                <c:pt idx="403">
                  <c:v>8.3122251402464667E-2</c:v>
                </c:pt>
                <c:pt idx="404">
                  <c:v>8.24229615701388E-2</c:v>
                </c:pt>
                <c:pt idx="405">
                  <c:v>8.1723671737812933E-2</c:v>
                </c:pt>
                <c:pt idx="406">
                  <c:v>8.1024381905487081E-2</c:v>
                </c:pt>
                <c:pt idx="407">
                  <c:v>8.0247393202902847E-2</c:v>
                </c:pt>
                <c:pt idx="408">
                  <c:v>7.9625802240835347E-2</c:v>
                </c:pt>
                <c:pt idx="409">
                  <c:v>7.8848813538251128E-2</c:v>
                </c:pt>
                <c:pt idx="410">
                  <c:v>7.8149523705925261E-2</c:v>
                </c:pt>
                <c:pt idx="411">
                  <c:v>7.7450233873599394E-2</c:v>
                </c:pt>
                <c:pt idx="412">
                  <c:v>7.675094404127375E-2</c:v>
                </c:pt>
                <c:pt idx="413">
                  <c:v>7.6129353079206249E-2</c:v>
                </c:pt>
                <c:pt idx="414">
                  <c:v>7.5430063246880383E-2</c:v>
                </c:pt>
                <c:pt idx="415">
                  <c:v>7.4808472284813091E-2</c:v>
                </c:pt>
                <c:pt idx="416">
                  <c:v>7.4109182452487224E-2</c:v>
                </c:pt>
                <c:pt idx="417">
                  <c:v>7.3487591490419724E-2</c:v>
                </c:pt>
                <c:pt idx="418">
                  <c:v>7.2866000528352431E-2</c:v>
                </c:pt>
                <c:pt idx="419">
                  <c:v>7.2244409566284917E-2</c:v>
                </c:pt>
                <c:pt idx="420">
                  <c:v>7.1622818604217417E-2</c:v>
                </c:pt>
                <c:pt idx="421">
                  <c:v>7.1001227642150125E-2</c:v>
                </c:pt>
                <c:pt idx="422">
                  <c:v>7.0379636680082611E-2</c:v>
                </c:pt>
                <c:pt idx="423">
                  <c:v>6.9758045718015332E-2</c:v>
                </c:pt>
                <c:pt idx="424">
                  <c:v>6.9136454755947818E-2</c:v>
                </c:pt>
                <c:pt idx="425">
                  <c:v>6.8592562664138892E-2</c:v>
                </c:pt>
                <c:pt idx="426">
                  <c:v>6.7970971702071378E-2</c:v>
                </c:pt>
                <c:pt idx="427">
                  <c:v>6.7427079610262453E-2</c:v>
                </c:pt>
                <c:pt idx="428">
                  <c:v>6.6883187518453513E-2</c:v>
                </c:pt>
                <c:pt idx="429">
                  <c:v>6.6261596556386013E-2</c:v>
                </c:pt>
                <c:pt idx="430">
                  <c:v>6.5640005594318721E-2</c:v>
                </c:pt>
                <c:pt idx="431">
                  <c:v>6.5018414632251206E-2</c:v>
                </c:pt>
                <c:pt idx="432">
                  <c:v>6.4474522540442281E-2</c:v>
                </c:pt>
                <c:pt idx="433">
                  <c:v>6.3930630448633341E-2</c:v>
                </c:pt>
                <c:pt idx="434">
                  <c:v>6.3309039486565841E-2</c:v>
                </c:pt>
                <c:pt idx="435">
                  <c:v>6.2687448524498549E-2</c:v>
                </c:pt>
                <c:pt idx="436">
                  <c:v>6.2143556432689394E-2</c:v>
                </c:pt>
                <c:pt idx="437">
                  <c:v>6.1521965470622109E-2</c:v>
                </c:pt>
                <c:pt idx="438">
                  <c:v>6.0900374508554601E-2</c:v>
                </c:pt>
                <c:pt idx="439">
                  <c:v>6.0356482416745669E-2</c:v>
                </c:pt>
                <c:pt idx="440">
                  <c:v>5.9812590324936736E-2</c:v>
                </c:pt>
                <c:pt idx="441">
                  <c:v>5.9190999362869229E-2</c:v>
                </c:pt>
                <c:pt idx="442">
                  <c:v>5.8569408400801937E-2</c:v>
                </c:pt>
                <c:pt idx="443">
                  <c:v>5.8025516308992782E-2</c:v>
                </c:pt>
                <c:pt idx="444">
                  <c:v>5.7403925346925497E-2</c:v>
                </c:pt>
                <c:pt idx="445">
                  <c:v>5.6860033255116564E-2</c:v>
                </c:pt>
                <c:pt idx="446">
                  <c:v>5.6316141163307409E-2</c:v>
                </c:pt>
                <c:pt idx="447">
                  <c:v>5.5772249071498477E-2</c:v>
                </c:pt>
                <c:pt idx="448">
                  <c:v>5.5150658109431192E-2</c:v>
                </c:pt>
                <c:pt idx="449">
                  <c:v>5.4606766017622037E-2</c:v>
                </c:pt>
                <c:pt idx="450">
                  <c:v>5.4062873925813104E-2</c:v>
                </c:pt>
                <c:pt idx="451">
                  <c:v>5.3518981834004178E-2</c:v>
                </c:pt>
                <c:pt idx="452">
                  <c:v>5.2975089742195246E-2</c:v>
                </c:pt>
                <c:pt idx="453">
                  <c:v>5.2508896520644666E-2</c:v>
                </c:pt>
                <c:pt idx="454">
                  <c:v>5.1965004428835511E-2</c:v>
                </c:pt>
                <c:pt idx="455">
                  <c:v>5.1421112337026578E-2</c:v>
                </c:pt>
                <c:pt idx="456">
                  <c:v>5.0954919115476005E-2</c:v>
                </c:pt>
                <c:pt idx="457">
                  <c:v>5.0488725893925432E-2</c:v>
                </c:pt>
                <c:pt idx="458">
                  <c:v>4.9944833802116499E-2</c:v>
                </c:pt>
                <c:pt idx="459">
                  <c:v>4.9478640580565919E-2</c:v>
                </c:pt>
                <c:pt idx="460">
                  <c:v>4.9012447359015346E-2</c:v>
                </c:pt>
                <c:pt idx="461">
                  <c:v>4.8546254137464766E-2</c:v>
                </c:pt>
                <c:pt idx="462">
                  <c:v>4.8080060915914193E-2</c:v>
                </c:pt>
                <c:pt idx="463">
                  <c:v>4.7613867694363834E-2</c:v>
                </c:pt>
                <c:pt idx="464">
                  <c:v>4.7147674472813261E-2</c:v>
                </c:pt>
                <c:pt idx="465">
                  <c:v>4.6681481251262681E-2</c:v>
                </c:pt>
                <c:pt idx="466">
                  <c:v>4.6292986899970461E-2</c:v>
                </c:pt>
                <c:pt idx="467">
                  <c:v>4.5826793678419887E-2</c:v>
                </c:pt>
                <c:pt idx="468">
                  <c:v>4.5360600456869307E-2</c:v>
                </c:pt>
                <c:pt idx="469">
                  <c:v>4.4894407235318734E-2</c:v>
                </c:pt>
                <c:pt idx="470">
                  <c:v>4.4505912884026735E-2</c:v>
                </c:pt>
                <c:pt idx="471">
                  <c:v>4.4117418532734515E-2</c:v>
                </c:pt>
                <c:pt idx="472">
                  <c:v>4.3651225311183935E-2</c:v>
                </c:pt>
                <c:pt idx="473">
                  <c:v>4.3262730959891936E-2</c:v>
                </c:pt>
                <c:pt idx="474">
                  <c:v>4.2874236608599715E-2</c:v>
                </c:pt>
                <c:pt idx="475">
                  <c:v>4.2408043387049142E-2</c:v>
                </c:pt>
                <c:pt idx="476">
                  <c:v>4.2019549035757144E-2</c:v>
                </c:pt>
                <c:pt idx="477">
                  <c:v>4.1631054684464923E-2</c:v>
                </c:pt>
                <c:pt idx="478">
                  <c:v>4.1242560333172702E-2</c:v>
                </c:pt>
                <c:pt idx="479">
                  <c:v>4.0854065981880697E-2</c:v>
                </c:pt>
                <c:pt idx="480">
                  <c:v>4.0465571630588476E-2</c:v>
                </c:pt>
                <c:pt idx="481">
                  <c:v>4.0154776149554837E-2</c:v>
                </c:pt>
                <c:pt idx="482">
                  <c:v>3.9688582928004257E-2</c:v>
                </c:pt>
                <c:pt idx="483">
                  <c:v>3.9300088576712036E-2</c:v>
                </c:pt>
                <c:pt idx="484">
                  <c:v>3.8911594225420038E-2</c:v>
                </c:pt>
                <c:pt idx="485">
                  <c:v>3.8600798744386176E-2</c:v>
                </c:pt>
                <c:pt idx="486">
                  <c:v>3.8367702133610883E-2</c:v>
                </c:pt>
                <c:pt idx="487">
                  <c:v>3.7901508912060532E-2</c:v>
                </c:pt>
                <c:pt idx="488">
                  <c:v>3.7590713431026664E-2</c:v>
                </c:pt>
                <c:pt idx="489">
                  <c:v>3.7202219079734665E-2</c:v>
                </c:pt>
                <c:pt idx="490">
                  <c:v>3.6891423598700804E-2</c:v>
                </c:pt>
                <c:pt idx="491">
                  <c:v>3.6502929247408798E-2</c:v>
                </c:pt>
                <c:pt idx="492">
                  <c:v>3.6192133766375159E-2</c:v>
                </c:pt>
                <c:pt idx="493">
                  <c:v>3.5803639415082938E-2</c:v>
                </c:pt>
                <c:pt idx="494">
                  <c:v>3.5492843934049292E-2</c:v>
                </c:pt>
                <c:pt idx="495">
                  <c:v>3.5182048453015431E-2</c:v>
                </c:pt>
                <c:pt idx="496">
                  <c:v>3.4871252971981785E-2</c:v>
                </c:pt>
                <c:pt idx="497">
                  <c:v>3.4482758620689564E-2</c:v>
                </c:pt>
                <c:pt idx="498">
                  <c:v>3.4249662009914493E-2</c:v>
                </c:pt>
              </c:numCache>
            </c:numRef>
          </c:xVal>
          <c:yVal>
            <c:numRef>
              <c:f>'CTENSIO V4D'!$I$2:$I$500</c:f>
              <c:numCache>
                <c:formatCode>0.00</c:formatCode>
                <c:ptCount val="499"/>
                <c:pt idx="0">
                  <c:v>7.6532612686474408</c:v>
                </c:pt>
                <c:pt idx="1">
                  <c:v>9.2298800663332656</c:v>
                </c:pt>
                <c:pt idx="2">
                  <c:v>10.298933537213429</c:v>
                </c:pt>
                <c:pt idx="3">
                  <c:v>11.273642203601185</c:v>
                </c:pt>
                <c:pt idx="4">
                  <c:v>12.15021092787768</c:v>
                </c:pt>
                <c:pt idx="5">
                  <c:v>13.147970507384485</c:v>
                </c:pt>
                <c:pt idx="6">
                  <c:v>14.158236103778336</c:v>
                </c:pt>
                <c:pt idx="7">
                  <c:v>15.06692146185236</c:v>
                </c:pt>
                <c:pt idx="8">
                  <c:v>15.98580892760279</c:v>
                </c:pt>
                <c:pt idx="9">
                  <c:v>17.148999668940064</c:v>
                </c:pt>
                <c:pt idx="10">
                  <c:v>18.209958160290199</c:v>
                </c:pt>
                <c:pt idx="11">
                  <c:v>19.404736332808881</c:v>
                </c:pt>
                <c:pt idx="12">
                  <c:v>20.494627761384436</c:v>
                </c:pt>
                <c:pt idx="13">
                  <c:v>21.598580926912149</c:v>
                </c:pt>
                <c:pt idx="14">
                  <c:v>22.716828122523083</c:v>
                </c:pt>
                <c:pt idx="15">
                  <c:v>23.976374488861524</c:v>
                </c:pt>
                <c:pt idx="16">
                  <c:v>24.997142904921873</c:v>
                </c:pt>
                <c:pt idx="17">
                  <c:v>26.029763968614958</c:v>
                </c:pt>
                <c:pt idx="18">
                  <c:v>27.469278095902865</c:v>
                </c:pt>
                <c:pt idx="19">
                  <c:v>28.664269340112213</c:v>
                </c:pt>
                <c:pt idx="20">
                  <c:v>29.875002983644038</c:v>
                </c:pt>
                <c:pt idx="21">
                  <c:v>30.964618885357112</c:v>
                </c:pt>
                <c:pt idx="22">
                  <c:v>32.205736500309484</c:v>
                </c:pt>
                <c:pt idx="23">
                  <c:v>33.604031622393336</c:v>
                </c:pt>
                <c:pt idx="24">
                  <c:v>34.880100108578034</c:v>
                </c:pt>
                <c:pt idx="25">
                  <c:v>36.028575996655718</c:v>
                </c:pt>
                <c:pt idx="26">
                  <c:v>37.190575047386858</c:v>
                </c:pt>
                <c:pt idx="27">
                  <c:v>38.662327418281819</c:v>
                </c:pt>
                <c:pt idx="28">
                  <c:v>39.855316749092992</c:v>
                </c:pt>
                <c:pt idx="29">
                  <c:v>41.366278270360056</c:v>
                </c:pt>
                <c:pt idx="30">
                  <c:v>42.59099921441404</c:v>
                </c:pt>
                <c:pt idx="31">
                  <c:v>43.985940059181985</c:v>
                </c:pt>
                <c:pt idx="32">
                  <c:v>45.241254969383107</c:v>
                </c:pt>
                <c:pt idx="33">
                  <c:v>46.351618511216373</c:v>
                </c:pt>
                <c:pt idx="34">
                  <c:v>47.957374389445448</c:v>
                </c:pt>
                <c:pt idx="35">
                  <c:v>49.422337973156772</c:v>
                </c:pt>
                <c:pt idx="36">
                  <c:v>50.906175868350545</c:v>
                </c:pt>
                <c:pt idx="37">
                  <c:v>52.241076025638364</c:v>
                </c:pt>
                <c:pt idx="38">
                  <c:v>53.760844266441183</c:v>
                </c:pt>
                <c:pt idx="39">
                  <c:v>55.127806686901636</c:v>
                </c:pt>
                <c:pt idx="40">
                  <c:v>56.683743797074442</c:v>
                </c:pt>
                <c:pt idx="41">
                  <c:v>58.08290600457164</c:v>
                </c:pt>
                <c:pt idx="42">
                  <c:v>59.497221381740928</c:v>
                </c:pt>
                <c:pt idx="43">
                  <c:v>61.106405057920881</c:v>
                </c:pt>
                <c:pt idx="44">
                  <c:v>62.734662461565023</c:v>
                </c:pt>
                <c:pt idx="45">
                  <c:v>64.381886325693898</c:v>
                </c:pt>
                <c:pt idx="46">
                  <c:v>65.861889816241558</c:v>
                </c:pt>
                <c:pt idx="47">
                  <c:v>67.356632004353798</c:v>
                </c:pt>
                <c:pt idx="48">
                  <c:v>69.245539751038677</c:v>
                </c:pt>
                <c:pt idx="49">
                  <c:v>70.964720261491436</c:v>
                </c:pt>
                <c:pt idx="50">
                  <c:v>72.314195705755168</c:v>
                </c:pt>
                <c:pt idx="51">
                  <c:v>74.26035764302236</c:v>
                </c:pt>
                <c:pt idx="52">
                  <c:v>76.029910037464276</c:v>
                </c:pt>
                <c:pt idx="53">
                  <c:v>77.816011695607642</c:v>
                </c:pt>
                <c:pt idx="54">
                  <c:v>79.618107866271686</c:v>
                </c:pt>
                <c:pt idx="55">
                  <c:v>81.435579914367253</c:v>
                </c:pt>
                <c:pt idx="56">
                  <c:v>83.267743347995804</c:v>
                </c:pt>
                <c:pt idx="57">
                  <c:v>85.11384618625226</c:v>
                </c:pt>
                <c:pt idx="58">
                  <c:v>86.973067729077002</c:v>
                </c:pt>
                <c:pt idx="59">
                  <c:v>88.844517792276321</c:v>
                </c:pt>
                <c:pt idx="60">
                  <c:v>90.727236471370162</c:v>
                </c:pt>
                <c:pt idx="61">
                  <c:v>92.62019449711056</c:v>
                </c:pt>
                <c:pt idx="62">
                  <c:v>94.522294243042353</c:v>
                </c:pt>
                <c:pt idx="63">
                  <c:v>96.219784349418603</c:v>
                </c:pt>
                <c:pt idx="64">
                  <c:v>98.349197656325146</c:v>
                </c:pt>
                <c:pt idx="65">
                  <c:v>100.05766800945213</c:v>
                </c:pt>
                <c:pt idx="66">
                  <c:v>101.98367855097038</c:v>
                </c:pt>
                <c:pt idx="67">
                  <c:v>103.91256242135015</c:v>
                </c:pt>
                <c:pt idx="68">
                  <c:v>105.62837552280357</c:v>
                </c:pt>
                <c:pt idx="69">
                  <c:v>107.77315326462249</c:v>
                </c:pt>
                <c:pt idx="70">
                  <c:v>109.48769156477155</c:v>
                </c:pt>
                <c:pt idx="71">
                  <c:v>111.41373322558709</c:v>
                </c:pt>
                <c:pt idx="72">
                  <c:v>113.33530121287757</c:v>
                </c:pt>
                <c:pt idx="73">
                  <c:v>115.03834588623045</c:v>
                </c:pt>
                <c:pt idx="74">
                  <c:v>116.94721262269493</c:v>
                </c:pt>
                <c:pt idx="75">
                  <c:v>118.63650745769624</c:v>
                </c:pt>
                <c:pt idx="76">
                  <c:v>120.52716739328955</c:v>
                </c:pt>
                <c:pt idx="77">
                  <c:v>122.40601617327806</c:v>
                </c:pt>
                <c:pt idx="78">
                  <c:v>124.06501352221042</c:v>
                </c:pt>
                <c:pt idx="79">
                  <c:v>125.71254563577574</c:v>
                </c:pt>
                <c:pt idx="80">
                  <c:v>127.55113819441689</c:v>
                </c:pt>
                <c:pt idx="81">
                  <c:v>129.37274368866136</c:v>
                </c:pt>
                <c:pt idx="82">
                  <c:v>131.17616207701226</c:v>
                </c:pt>
                <c:pt idx="83">
                  <c:v>132.76303166676215</c:v>
                </c:pt>
                <c:pt idx="84">
                  <c:v>134.33393417367162</c:v>
                </c:pt>
                <c:pt idx="85">
                  <c:v>136.08130237368349</c:v>
                </c:pt>
                <c:pt idx="86">
                  <c:v>137.80680689786536</c:v>
                </c:pt>
                <c:pt idx="87">
                  <c:v>139.32165061578709</c:v>
                </c:pt>
                <c:pt idx="88">
                  <c:v>140.81822134665671</c:v>
                </c:pt>
                <c:pt idx="89">
                  <c:v>142.47958108670272</c:v>
                </c:pt>
                <c:pt idx="90">
                  <c:v>143.93623095235412</c:v>
                </c:pt>
                <c:pt idx="91">
                  <c:v>145.37373857390062</c:v>
                </c:pt>
                <c:pt idx="92">
                  <c:v>146.96789724302286</c:v>
                </c:pt>
                <c:pt idx="93">
                  <c:v>148.36439162867762</c:v>
                </c:pt>
                <c:pt idx="94">
                  <c:v>149.91237293114952</c:v>
                </c:pt>
                <c:pt idx="95">
                  <c:v>151.26794751122466</c:v>
                </c:pt>
                <c:pt idx="96">
                  <c:v>152.60447874104156</c:v>
                </c:pt>
                <c:pt idx="97">
                  <c:v>153.75849441090773</c:v>
                </c:pt>
                <c:pt idx="98">
                  <c:v>155.22135263365911</c:v>
                </c:pt>
                <c:pt idx="99">
                  <c:v>156.66116273716588</c:v>
                </c:pt>
                <c:pt idx="100">
                  <c:v>157.76542845799159</c:v>
                </c:pt>
                <c:pt idx="101">
                  <c:v>159.16566297943612</c:v>
                </c:pt>
                <c:pt idx="102">
                  <c:v>160.39236800241881</c:v>
                </c:pt>
                <c:pt idx="103">
                  <c:v>161.60271224806777</c:v>
                </c:pt>
                <c:pt idx="104">
                  <c:v>162.94547200974941</c:v>
                </c:pt>
                <c:pt idx="105">
                  <c:v>164.1228923049193</c:v>
                </c:pt>
                <c:pt idx="106">
                  <c:v>164.99636285044303</c:v>
                </c:pt>
                <c:pt idx="107">
                  <c:v>166.29177511504341</c:v>
                </c:pt>
                <c:pt idx="108">
                  <c:v>167.42899775362551</c:v>
                </c:pt>
                <c:pt idx="109">
                  <c:v>168.55348116393785</c:v>
                </c:pt>
                <c:pt idx="110">
                  <c:v>169.80412111863686</c:v>
                </c:pt>
                <c:pt idx="111">
                  <c:v>170.76688225651557</c:v>
                </c:pt>
                <c:pt idx="112">
                  <c:v>171.99270293651657</c:v>
                </c:pt>
                <c:pt idx="113">
                  <c:v>172.93734015138185</c:v>
                </c:pt>
                <c:pt idx="114">
                  <c:v>174.1413770336662</c:v>
                </c:pt>
                <c:pt idx="115">
                  <c:v>175.33449025955608</c:v>
                </c:pt>
                <c:pt idx="116">
                  <c:v>176.38663167720446</c:v>
                </c:pt>
                <c:pt idx="117">
                  <c:v>177.43155013737712</c:v>
                </c:pt>
                <c:pt idx="118">
                  <c:v>178.46989584734771</c:v>
                </c:pt>
                <c:pt idx="119">
                  <c:v>179.50230918620113</c:v>
                </c:pt>
                <c:pt idx="120">
                  <c:v>180.52941955528533</c:v>
                </c:pt>
                <c:pt idx="121">
                  <c:v>181.42427674319211</c:v>
                </c:pt>
                <c:pt idx="122">
                  <c:v>182.69722409183353</c:v>
                </c:pt>
                <c:pt idx="123">
                  <c:v>183.71168324669802</c:v>
                </c:pt>
                <c:pt idx="124">
                  <c:v>184.72330135805382</c:v>
                </c:pt>
                <c:pt idx="125">
                  <c:v>185.85867401360903</c:v>
                </c:pt>
                <c:pt idx="126">
                  <c:v>186.74024471464762</c:v>
                </c:pt>
                <c:pt idx="127">
                  <c:v>187.87239033048863</c:v>
                </c:pt>
                <c:pt idx="128">
                  <c:v>188.8780598052152</c:v>
                </c:pt>
                <c:pt idx="129">
                  <c:v>189.88360898485175</c:v>
                </c:pt>
                <c:pt idx="130">
                  <c:v>191.01531230586502</c:v>
                </c:pt>
                <c:pt idx="131">
                  <c:v>192.02220077737977</c:v>
                </c:pt>
                <c:pt idx="132">
                  <c:v>193.03043924799161</c:v>
                </c:pt>
                <c:pt idx="133">
                  <c:v>194.04046911055357</c:v>
                </c:pt>
                <c:pt idx="134">
                  <c:v>195.17942613397193</c:v>
                </c:pt>
                <c:pt idx="135">
                  <c:v>196.19466671645071</c:v>
                </c:pt>
                <c:pt idx="136">
                  <c:v>197.21299218382998</c:v>
                </c:pt>
                <c:pt idx="137">
                  <c:v>198.36277815053981</c:v>
                </c:pt>
                <c:pt idx="138">
                  <c:v>199.51749310836763</c:v>
                </c:pt>
                <c:pt idx="139">
                  <c:v>200.67765293421277</c:v>
                </c:pt>
                <c:pt idx="140">
                  <c:v>201.84375601883286</c:v>
                </c:pt>
                <c:pt idx="141">
                  <c:v>202.88567129591118</c:v>
                </c:pt>
                <c:pt idx="142">
                  <c:v>204.19570307345222</c:v>
                </c:pt>
                <c:pt idx="143">
                  <c:v>205.51479847389155</c:v>
                </c:pt>
                <c:pt idx="144">
                  <c:v>206.71022846291513</c:v>
                </c:pt>
                <c:pt idx="145">
                  <c:v>208.04817567990435</c:v>
                </c:pt>
                <c:pt idx="146">
                  <c:v>209.26149815460641</c:v>
                </c:pt>
                <c:pt idx="147">
                  <c:v>210.48391946905147</c:v>
                </c:pt>
                <c:pt idx="148">
                  <c:v>211.71582522020307</c:v>
                </c:pt>
                <c:pt idx="149">
                  <c:v>212.95759085485358</c:v>
                </c:pt>
                <c:pt idx="150">
                  <c:v>214.34933936929818</c:v>
                </c:pt>
                <c:pt idx="151">
                  <c:v>215.47215701606453</c:v>
                </c:pt>
                <c:pt idx="152">
                  <c:v>216.88785441260094</c:v>
                </c:pt>
                <c:pt idx="153">
                  <c:v>218.03044469817164</c:v>
                </c:pt>
                <c:pt idx="154">
                  <c:v>219.61653035973953</c:v>
                </c:pt>
                <c:pt idx="155">
                  <c:v>220.92755371019891</c:v>
                </c:pt>
                <c:pt idx="156">
                  <c:v>222.25090796386704</c:v>
                </c:pt>
                <c:pt idx="157">
                  <c:v>223.43783065606149</c:v>
                </c:pt>
                <c:pt idx="158">
                  <c:v>224.78533630474598</c:v>
                </c:pt>
                <c:pt idx="159">
                  <c:v>226.14607492108448</c:v>
                </c:pt>
                <c:pt idx="160">
                  <c:v>227.36697573943863</c:v>
                </c:pt>
                <c:pt idx="161">
                  <c:v>228.75353806054025</c:v>
                </c:pt>
                <c:pt idx="162">
                  <c:v>230.15420438935845</c:v>
                </c:pt>
                <c:pt idx="163">
                  <c:v>231.41132099899798</c:v>
                </c:pt>
                <c:pt idx="164">
                  <c:v>232.99903160071241</c:v>
                </c:pt>
                <c:pt idx="165">
                  <c:v>234.28250221135406</c:v>
                </c:pt>
                <c:pt idx="166">
                  <c:v>235.74081496247007</c:v>
                </c:pt>
                <c:pt idx="167">
                  <c:v>237.21466268400818</c:v>
                </c:pt>
                <c:pt idx="168">
                  <c:v>238.70433442807249</c:v>
                </c:pt>
                <c:pt idx="169">
                  <c:v>240.21011872019662</c:v>
                </c:pt>
                <c:pt idx="170">
                  <c:v>241.73230383849173</c:v>
                </c:pt>
                <c:pt idx="171">
                  <c:v>243.09935892901191</c:v>
                </c:pt>
                <c:pt idx="172">
                  <c:v>244.65331018211904</c:v>
                </c:pt>
                <c:pt idx="173">
                  <c:v>246.22449604273956</c:v>
                </c:pt>
                <c:pt idx="174">
                  <c:v>247.81320622513883</c:v>
                </c:pt>
                <c:pt idx="175">
                  <c:v>249.4197313695955</c:v>
                </c:pt>
                <c:pt idx="176">
                  <c:v>251.04436324777234</c:v>
                </c:pt>
                <c:pt idx="177">
                  <c:v>252.68739495772203</c:v>
                </c:pt>
                <c:pt idx="178">
                  <c:v>254.53492417937306</c:v>
                </c:pt>
                <c:pt idx="179">
                  <c:v>256.2177695202605</c:v>
                </c:pt>
                <c:pt idx="180">
                  <c:v>257.91993700086493</c:v>
                </c:pt>
                <c:pt idx="181">
                  <c:v>259.64172701958194</c:v>
                </c:pt>
                <c:pt idx="182">
                  <c:v>261.57820922634028</c:v>
                </c:pt>
                <c:pt idx="183">
                  <c:v>263.34242108901458</c:v>
                </c:pt>
                <c:pt idx="184">
                  <c:v>265.12720464252675</c:v>
                </c:pt>
                <c:pt idx="185">
                  <c:v>266.93287013279632</c:v>
                </c:pt>
                <c:pt idx="186">
                  <c:v>268.96403703714634</c:v>
                </c:pt>
                <c:pt idx="187">
                  <c:v>270.81481785622759</c:v>
                </c:pt>
                <c:pt idx="188">
                  <c:v>272.68746376428214</c:v>
                </c:pt>
                <c:pt idx="189">
                  <c:v>274.58229692955308</c:v>
                </c:pt>
                <c:pt idx="190">
                  <c:v>276.49964268979477</c:v>
                </c:pt>
                <c:pt idx="191">
                  <c:v>278.43982964778968</c:v>
                </c:pt>
                <c:pt idx="192">
                  <c:v>280.62278586367063</c:v>
                </c:pt>
                <c:pt idx="193">
                  <c:v>282.612287455162</c:v>
                </c:pt>
                <c:pt idx="194">
                  <c:v>284.6256744128732</c:v>
                </c:pt>
                <c:pt idx="195">
                  <c:v>286.66328967508105</c:v>
                </c:pt>
                <c:pt idx="196">
                  <c:v>288.72547986894256</c:v>
                </c:pt>
                <c:pt idx="197">
                  <c:v>290.81259538232018</c:v>
                </c:pt>
                <c:pt idx="198">
                  <c:v>292.92499043240457</c:v>
                </c:pt>
                <c:pt idx="199">
                  <c:v>295.06302313128992</c:v>
                </c:pt>
                <c:pt idx="200">
                  <c:v>297.22705554866559</c:v>
                </c:pt>
                <c:pt idx="201">
                  <c:v>299.41745377174971</c:v>
                </c:pt>
                <c:pt idx="202">
                  <c:v>301.63458796261773</c:v>
                </c:pt>
                <c:pt idx="203">
                  <c:v>303.87883241304701</c:v>
                </c:pt>
                <c:pt idx="204">
                  <c:v>306.1505655970019</c:v>
                </c:pt>
                <c:pt idx="205">
                  <c:v>308.45017022087541</c:v>
                </c:pt>
                <c:pt idx="206">
                  <c:v>310.51797421420474</c:v>
                </c:pt>
                <c:pt idx="207">
                  <c:v>312.87128424122307</c:v>
                </c:pt>
                <c:pt idx="208">
                  <c:v>315.25359551097119</c:v>
                </c:pt>
                <c:pt idx="209">
                  <c:v>317.66530762864477</c:v>
                </c:pt>
                <c:pt idx="210">
                  <c:v>320.10682464884974</c:v>
                </c:pt>
                <c:pt idx="211">
                  <c:v>322.02664955655769</c:v>
                </c:pt>
                <c:pt idx="212">
                  <c:v>324.80134706516105</c:v>
                </c:pt>
                <c:pt idx="213">
                  <c:v>327.33127807752453</c:v>
                </c:pt>
                <c:pt idx="214">
                  <c:v>329.60646906908255</c:v>
                </c:pt>
                <c:pt idx="215">
                  <c:v>332.19610529806152</c:v>
                </c:pt>
                <c:pt idx="216">
                  <c:v>334.52504667129529</c:v>
                </c:pt>
                <c:pt idx="217">
                  <c:v>337.175924068771</c:v>
                </c:pt>
                <c:pt idx="218">
                  <c:v>339.85985588243796</c:v>
                </c:pt>
                <c:pt idx="219">
                  <c:v>342.57728622323839</c:v>
                </c:pt>
                <c:pt idx="220">
                  <c:v>345.32866397620785</c:v>
                </c:pt>
                <c:pt idx="221">
                  <c:v>348.11444282873936</c:v>
                </c:pt>
                <c:pt idx="222">
                  <c:v>350.93508129821157</c:v>
                </c:pt>
                <c:pt idx="223">
                  <c:v>353.47195484545944</c:v>
                </c:pt>
                <c:pt idx="224">
                  <c:v>356.03706653044719</c:v>
                </c:pt>
                <c:pt idx="225">
                  <c:v>359.28367170302704</c:v>
                </c:pt>
                <c:pt idx="226">
                  <c:v>361.91353682994281</c:v>
                </c:pt>
                <c:pt idx="227">
                  <c:v>364.57272954076257</c:v>
                </c:pt>
                <c:pt idx="228">
                  <c:v>367.59980267178969</c:v>
                </c:pt>
                <c:pt idx="229">
                  <c:v>370.66491760012218</c:v>
                </c:pt>
                <c:pt idx="230">
                  <c:v>373.76857075202338</c:v>
                </c:pt>
                <c:pt idx="231">
                  <c:v>376.56013192298326</c:v>
                </c:pt>
                <c:pt idx="232">
                  <c:v>379.73795185524978</c:v>
                </c:pt>
                <c:pt idx="233">
                  <c:v>382.59624563979889</c:v>
                </c:pt>
                <c:pt idx="234">
                  <c:v>385.85005597395536</c:v>
                </c:pt>
                <c:pt idx="235">
                  <c:v>389.14484663730263</c:v>
                </c:pt>
                <c:pt idx="236">
                  <c:v>392.10837782458896</c:v>
                </c:pt>
                <c:pt idx="237">
                  <c:v>395.10507700575511</c:v>
                </c:pt>
                <c:pt idx="238">
                  <c:v>398.51647823522114</c:v>
                </c:pt>
                <c:pt idx="239">
                  <c:v>401.58491258889887</c:v>
                </c:pt>
                <c:pt idx="240">
                  <c:v>404.68770151188062</c:v>
                </c:pt>
                <c:pt idx="241">
                  <c:v>408.21988494073275</c:v>
                </c:pt>
                <c:pt idx="242">
                  <c:v>411.79659318738061</c:v>
                </c:pt>
                <c:pt idx="243">
                  <c:v>415.41838715268727</c:v>
                </c:pt>
                <c:pt idx="244">
                  <c:v>418.67606703696822</c:v>
                </c:pt>
                <c:pt idx="245">
                  <c:v>422.3845726250953</c:v>
                </c:pt>
                <c:pt idx="246">
                  <c:v>425.72023992146046</c:v>
                </c:pt>
                <c:pt idx="247">
                  <c:v>429.51751513191994</c:v>
                </c:pt>
                <c:pt idx="248">
                  <c:v>432.9330159242819</c:v>
                </c:pt>
                <c:pt idx="249">
                  <c:v>436.8211566107102</c:v>
                </c:pt>
                <c:pt idx="250">
                  <c:v>440.31837092506873</c:v>
                </c:pt>
                <c:pt idx="251">
                  <c:v>444.29951147458542</c:v>
                </c:pt>
                <c:pt idx="252">
                  <c:v>447.88035391500694</c:v>
                </c:pt>
                <c:pt idx="253">
                  <c:v>451.9566680018338</c:v>
                </c:pt>
                <c:pt idx="254">
                  <c:v>455.62308845598989</c:v>
                </c:pt>
                <c:pt idx="255">
                  <c:v>459.79678987740328</c:v>
                </c:pt>
                <c:pt idx="256">
                  <c:v>463.55077429896187</c:v>
                </c:pt>
                <c:pt idx="257">
                  <c:v>467.82411790180868</c:v>
                </c:pt>
                <c:pt idx="258">
                  <c:v>471.66768917700813</c:v>
                </c:pt>
                <c:pt idx="259">
                  <c:v>476.0429718831457</c:v>
                </c:pt>
                <c:pt idx="260">
                  <c:v>479.48389982157926</c:v>
                </c:pt>
                <c:pt idx="261">
                  <c:v>484.4577527281491</c:v>
                </c:pt>
                <c:pt idx="262">
                  <c:v>488.48671899013777</c:v>
                </c:pt>
                <c:pt idx="263">
                  <c:v>492.56053958709845</c:v>
                </c:pt>
                <c:pt idx="264">
                  <c:v>497.19779820427652</c:v>
                </c:pt>
                <c:pt idx="265">
                  <c:v>501.36852721736375</c:v>
                </c:pt>
                <c:pt idx="266">
                  <c:v>506.11604007621406</c:v>
                </c:pt>
                <c:pt idx="267">
                  <c:v>510.38587868959678</c:v>
                </c:pt>
                <c:pt idx="268">
                  <c:v>515.24614637804268</c:v>
                </c:pt>
                <c:pt idx="269">
                  <c:v>520.16713707733891</c:v>
                </c:pt>
                <c:pt idx="270">
                  <c:v>525.14957317233313</c:v>
                </c:pt>
                <c:pt idx="271">
                  <c:v>530.1941848003803</c:v>
                </c:pt>
                <c:pt idx="272">
                  <c:v>535.30171001178542</c:v>
                </c:pt>
                <c:pt idx="273">
                  <c:v>541.05143334074046</c:v>
                </c:pt>
                <c:pt idx="274">
                  <c:v>546.29423642024176</c:v>
                </c:pt>
                <c:pt idx="275">
                  <c:v>552.19614874200238</c:v>
                </c:pt>
                <c:pt idx="276">
                  <c:v>557.57763390712</c:v>
                </c:pt>
                <c:pt idx="277">
                  <c:v>563.63556294266914</c:v>
                </c:pt>
                <c:pt idx="278">
                  <c:v>569.15921684404702</c:v>
                </c:pt>
                <c:pt idx="279">
                  <c:v>575.3770841491297</c:v>
                </c:pt>
                <c:pt idx="280">
                  <c:v>581.04647999032954</c:v>
                </c:pt>
                <c:pt idx="281">
                  <c:v>586.78618466099533</c:v>
                </c:pt>
                <c:pt idx="282">
                  <c:v>593.24710772945048</c:v>
                </c:pt>
                <c:pt idx="283">
                  <c:v>598.47985935299698</c:v>
                </c:pt>
                <c:pt idx="284">
                  <c:v>605.10179890671066</c:v>
                </c:pt>
                <c:pt idx="285">
                  <c:v>611.13940731039384</c:v>
                </c:pt>
                <c:pt idx="286">
                  <c:v>617.25168879251351</c:v>
                </c:pt>
                <c:pt idx="287">
                  <c:v>623.43953097152109</c:v>
                </c:pt>
                <c:pt idx="288">
                  <c:v>629.70383319884809</c:v>
                </c:pt>
                <c:pt idx="289">
                  <c:v>636.04550687011169</c:v>
                </c:pt>
                <c:pt idx="290">
                  <c:v>642.46547574670205</c:v>
                </c:pt>
                <c:pt idx="291">
                  <c:v>648.23860081140128</c:v>
                </c:pt>
                <c:pt idx="292">
                  <c:v>655.54405799396625</c:v>
                </c:pt>
                <c:pt idx="293">
                  <c:v>662.20458375983128</c:v>
                </c:pt>
                <c:pt idx="294">
                  <c:v>668.19396127181403</c:v>
                </c:pt>
                <c:pt idx="295">
                  <c:v>675.01043527106651</c:v>
                </c:pt>
                <c:pt idx="296">
                  <c:v>681.91091366214425</c:v>
                </c:pt>
                <c:pt idx="297">
                  <c:v>688.11601751656372</c:v>
                </c:pt>
                <c:pt idx="298">
                  <c:v>695.17796226607425</c:v>
                </c:pt>
                <c:pt idx="299">
                  <c:v>702.32689598743184</c:v>
                </c:pt>
                <c:pt idx="300">
                  <c:v>708.75539122388</c:v>
                </c:pt>
                <c:pt idx="301">
                  <c:v>716.07155356845567</c:v>
                </c:pt>
                <c:pt idx="302">
                  <c:v>724.30635323871172</c:v>
                </c:pt>
                <c:pt idx="303">
                  <c:v>730.97531524449107</c:v>
                </c:pt>
                <c:pt idx="304">
                  <c:v>738.56515846300442</c:v>
                </c:pt>
                <c:pt idx="305">
                  <c:v>746.24850289233427</c:v>
                </c:pt>
                <c:pt idx="306">
                  <c:v>754.02651679063024</c:v>
                </c:pt>
                <c:pt idx="307">
                  <c:v>761.9003878816626</c:v>
                </c:pt>
                <c:pt idx="308">
                  <c:v>770.76302827391203</c:v>
                </c:pt>
                <c:pt idx="309">
                  <c:v>777.94055315354262</c:v>
                </c:pt>
                <c:pt idx="310">
                  <c:v>787.0231660407884</c:v>
                </c:pt>
                <c:pt idx="311">
                  <c:v>795.30403285204022</c:v>
                </c:pt>
                <c:pt idx="312">
                  <c:v>803.6871522398269</c:v>
                </c:pt>
                <c:pt idx="313">
                  <c:v>812.17384332947927</c:v>
                </c:pt>
                <c:pt idx="314">
                  <c:v>821.72660714592871</c:v>
                </c:pt>
                <c:pt idx="315">
                  <c:v>830.43638903119268</c:v>
                </c:pt>
                <c:pt idx="316">
                  <c:v>839.25400113834507</c:v>
                </c:pt>
                <c:pt idx="317">
                  <c:v>848.18086436390706</c:v>
                </c:pt>
                <c:pt idx="318">
                  <c:v>858.22949673501455</c:v>
                </c:pt>
                <c:pt idx="319">
                  <c:v>867.39178781961618</c:v>
                </c:pt>
                <c:pt idx="320">
                  <c:v>876.66792382294648</c:v>
                </c:pt>
                <c:pt idx="321">
                  <c:v>887.11013135704434</c:v>
                </c:pt>
                <c:pt idx="322">
                  <c:v>896.63168358947541</c:v>
                </c:pt>
                <c:pt idx="323">
                  <c:v>906.27195494127545</c:v>
                </c:pt>
                <c:pt idx="324">
                  <c:v>916.03257576797921</c:v>
                </c:pt>
                <c:pt idx="325">
                  <c:v>925.91520888488674</c:v>
                </c:pt>
                <c:pt idx="326">
                  <c:v>937.04107737737161</c:v>
                </c:pt>
                <c:pt idx="327">
                  <c:v>947.18690398378828</c:v>
                </c:pt>
                <c:pt idx="328">
                  <c:v>957.46013381416992</c:v>
                </c:pt>
                <c:pt idx="329">
                  <c:v>969.02645525391233</c:v>
                </c:pt>
                <c:pt idx="330">
                  <c:v>978.39606536728832</c:v>
                </c:pt>
                <c:pt idx="331">
                  <c:v>990.25594044136551</c:v>
                </c:pt>
                <c:pt idx="332">
                  <c:v>1001.0723293649384</c:v>
                </c:pt>
                <c:pt idx="333">
                  <c:v>1012.0257583169038</c:v>
                </c:pt>
                <c:pt idx="334">
                  <c:v>1023.1182363968275</c:v>
                </c:pt>
                <c:pt idx="335">
                  <c:v>1034.3518159369801</c:v>
                </c:pt>
                <c:pt idx="336">
                  <c:v>1047.0016121863539</c:v>
                </c:pt>
                <c:pt idx="337">
                  <c:v>1058.5400140913887</c:v>
                </c:pt>
                <c:pt idx="338">
                  <c:v>1070.2261927189429</c:v>
                </c:pt>
                <c:pt idx="339">
                  <c:v>1082.0623916108618</c:v>
                </c:pt>
                <c:pt idx="340">
                  <c:v>1094.0509043106508</c:v>
                </c:pt>
                <c:pt idx="341">
                  <c:v>1106.1940758189403</c:v>
                </c:pt>
                <c:pt idx="342">
                  <c:v>1118.4943040959015</c:v>
                </c:pt>
                <c:pt idx="343">
                  <c:v>1130.9540416123871</c:v>
                </c:pt>
                <c:pt idx="344">
                  <c:v>1143.5757969518527</c:v>
                </c:pt>
                <c:pt idx="345">
                  <c:v>1157.7931138496062</c:v>
                </c:pt>
                <c:pt idx="346">
                  <c:v>1170.7654069839243</c:v>
                </c:pt>
                <c:pt idx="347">
                  <c:v>1183.9078996128765</c:v>
                </c:pt>
                <c:pt idx="348">
                  <c:v>1197.2233489999498</c:v>
                </c:pt>
                <c:pt idx="349">
                  <c:v>1210.7145775798231</c:v>
                </c:pt>
                <c:pt idx="350">
                  <c:v>1224.3844749181274</c:v>
                </c:pt>
                <c:pt idx="351">
                  <c:v>1238.2359997386613</c:v>
                </c:pt>
                <c:pt idx="352">
                  <c:v>1252.2721820208726</c:v>
                </c:pt>
                <c:pt idx="353">
                  <c:v>1266.4961251706072</c:v>
                </c:pt>
                <c:pt idx="354">
                  <c:v>1280.9110082671721</c:v>
                </c:pt>
                <c:pt idx="355">
                  <c:v>1295.520088390052</c:v>
                </c:pt>
                <c:pt idx="356">
                  <c:v>1310.326703028649</c:v>
                </c:pt>
                <c:pt idx="357">
                  <c:v>1325.3342725786499</c:v>
                </c:pt>
                <c:pt idx="358">
                  <c:v>1340.5463029288007</c:v>
                </c:pt>
                <c:pt idx="359">
                  <c:v>1355.9663881420254</c:v>
                </c:pt>
                <c:pt idx="360">
                  <c:v>1371.5982132350568</c:v>
                </c:pt>
                <c:pt idx="361">
                  <c:v>1387.4455570609432</c:v>
                </c:pt>
                <c:pt idx="362">
                  <c:v>1401.716145135568</c:v>
                </c:pt>
                <c:pt idx="363">
                  <c:v>1417.9812349975091</c:v>
                </c:pt>
                <c:pt idx="364">
                  <c:v>1434.4733152437668</c:v>
                </c:pt>
                <c:pt idx="365">
                  <c:v>1451.1965591193789</c:v>
                </c:pt>
                <c:pt idx="366">
                  <c:v>1466.2591878414817</c:v>
                </c:pt>
                <c:pt idx="367">
                  <c:v>1485.3537821719169</c:v>
                </c:pt>
                <c:pt idx="368">
                  <c:v>1500.8463615758499</c:v>
                </c:pt>
                <c:pt idx="369">
                  <c:v>1518.5103403819992</c:v>
                </c:pt>
                <c:pt idx="370">
                  <c:v>1536.42753149332</c:v>
                </c:pt>
                <c:pt idx="371">
                  <c:v>1554.6028077589256</c:v>
                </c:pt>
                <c:pt idx="372">
                  <c:v>1573.0411748709946</c:v>
                </c:pt>
                <c:pt idx="373">
                  <c:v>1591.7477758769228</c:v>
                </c:pt>
                <c:pt idx="374">
                  <c:v>1608.6053189388015</c:v>
                </c:pt>
                <c:pt idx="375">
                  <c:v>1627.8331224751976</c:v>
                </c:pt>
                <c:pt idx="376">
                  <c:v>1647.3448329808778</c:v>
                </c:pt>
                <c:pt idx="377">
                  <c:v>1664.9315407591464</c:v>
                </c:pt>
                <c:pt idx="378">
                  <c:v>1684.9952673564644</c:v>
                </c:pt>
                <c:pt idx="379">
                  <c:v>1705.3598831254169</c:v>
                </c:pt>
                <c:pt idx="380">
                  <c:v>1723.7193768517996</c:v>
                </c:pt>
                <c:pt idx="381">
                  <c:v>1744.6694219496744</c:v>
                </c:pt>
                <c:pt idx="382">
                  <c:v>1765.9387855964976</c:v>
                </c:pt>
                <c:pt idx="383">
                  <c:v>1785.1184043253566</c:v>
                </c:pt>
                <c:pt idx="384">
                  <c:v>1807.0094871938138</c:v>
                </c:pt>
                <c:pt idx="385">
                  <c:v>1826.7528883714267</c:v>
                </c:pt>
                <c:pt idx="386">
                  <c:v>1846.7695616532339</c:v>
                </c:pt>
                <c:pt idx="387">
                  <c:v>1869.6215484765935</c:v>
                </c:pt>
                <c:pt idx="388">
                  <c:v>1890.2366440857475</c:v>
                </c:pt>
                <c:pt idx="389">
                  <c:v>1913.7758618736841</c:v>
                </c:pt>
                <c:pt idx="390">
                  <c:v>1935.0146313510768</c:v>
                </c:pt>
                <c:pt idx="391">
                  <c:v>1956.5560523735605</c:v>
                </c:pt>
                <c:pt idx="392">
                  <c:v>1981.1594958068608</c:v>
                </c:pt>
                <c:pt idx="393">
                  <c:v>2003.3644623617888</c:v>
                </c:pt>
                <c:pt idx="394">
                  <c:v>2028.730546419064</c:v>
                </c:pt>
                <c:pt idx="395">
                  <c:v>2054.5139207893953</c:v>
                </c:pt>
                <c:pt idx="396">
                  <c:v>2077.7906789692383</c:v>
                </c:pt>
                <c:pt idx="397">
                  <c:v>2101.4119228029062</c:v>
                </c:pt>
                <c:pt idx="398">
                  <c:v>2131.4340044762207</c:v>
                </c:pt>
                <c:pt idx="399">
                  <c:v>2155.8572407964598</c:v>
                </c:pt>
                <c:pt idx="400">
                  <c:v>2186.9059732174683</c:v>
                </c:pt>
                <c:pt idx="401">
                  <c:v>2215.3555892459513</c:v>
                </c:pt>
                <c:pt idx="402">
                  <c:v>2244.2965834363299</c:v>
                </c:pt>
                <c:pt idx="403">
                  <c:v>2273.7411691324492</c:v>
                </c:pt>
                <c:pt idx="404">
                  <c:v>2303.7019762843343</c:v>
                </c:pt>
                <c:pt idx="405">
                  <c:v>2334.1920692583949</c:v>
                </c:pt>
                <c:pt idx="406">
                  <c:v>2365.2249655695041</c:v>
                </c:pt>
                <c:pt idx="407">
                  <c:v>2400.3596153997505</c:v>
                </c:pt>
                <c:pt idx="408">
                  <c:v>2428.9756233037642</c:v>
                </c:pt>
                <c:pt idx="409">
                  <c:v>2465.3983104548461</c:v>
                </c:pt>
                <c:pt idx="410">
                  <c:v>2498.8152220175789</c:v>
                </c:pt>
                <c:pt idx="411">
                  <c:v>2532.8518740956183</c:v>
                </c:pt>
                <c:pt idx="412">
                  <c:v>2567.5250227105848</c:v>
                </c:pt>
                <c:pt idx="413">
                  <c:v>2598.8939733900852</c:v>
                </c:pt>
                <c:pt idx="414">
                  <c:v>2634.8173200939214</c:v>
                </c:pt>
                <c:pt idx="415">
                  <c:v>2667.3265718813968</c:v>
                </c:pt>
                <c:pt idx="416">
                  <c:v>2704.566583002138</c:v>
                </c:pt>
                <c:pt idx="417">
                  <c:v>2738.2773285393532</c:v>
                </c:pt>
                <c:pt idx="418">
                  <c:v>2772.5759278824971</c:v>
                </c:pt>
                <c:pt idx="419">
                  <c:v>2807.4774279811995</c:v>
                </c:pt>
                <c:pt idx="420">
                  <c:v>2842.9973994835982</c:v>
                </c:pt>
                <c:pt idx="421">
                  <c:v>2879.1519596490284</c:v>
                </c:pt>
                <c:pt idx="422">
                  <c:v>2915.9577964748473</c:v>
                </c:pt>
                <c:pt idx="423">
                  <c:v>2953.4321941129847</c:v>
                </c:pt>
                <c:pt idx="424">
                  <c:v>2991.5930596577482</c:v>
                </c:pt>
                <c:pt idx="425">
                  <c:v>3025.5615079297636</c:v>
                </c:pt>
                <c:pt idx="426">
                  <c:v>3065.0600557520083</c:v>
                </c:pt>
                <c:pt idx="427">
                  <c:v>3100.2290001663318</c:v>
                </c:pt>
                <c:pt idx="428">
                  <c:v>3135.9795541467515</c:v>
                </c:pt>
                <c:pt idx="429">
                  <c:v>3177.5677703273145</c:v>
                </c:pt>
                <c:pt idx="430">
                  <c:v>3219.9562157428868</c:v>
                </c:pt>
                <c:pt idx="431">
                  <c:v>3263.1677171929555</c:v>
                </c:pt>
                <c:pt idx="432">
                  <c:v>3301.6715604322999</c:v>
                </c:pt>
                <c:pt idx="433">
                  <c:v>3340.8401578220801</c:v>
                </c:pt>
                <c:pt idx="434">
                  <c:v>3386.4401253888573</c:v>
                </c:pt>
                <c:pt idx="435">
                  <c:v>3432.9569712433713</c:v>
                </c:pt>
                <c:pt idx="436">
                  <c:v>3474.4328699846883</c:v>
                </c:pt>
                <c:pt idx="437">
                  <c:v>3522.7436508873066</c:v>
                </c:pt>
                <c:pt idx="438">
                  <c:v>3572.05319323407</c:v>
                </c:pt>
                <c:pt idx="439">
                  <c:v>3616.0425006059663</c:v>
                </c:pt>
                <c:pt idx="440">
                  <c:v>3660.8414468840815</c:v>
                </c:pt>
                <c:pt idx="441">
                  <c:v>3713.0601617946913</c:v>
                </c:pt>
                <c:pt idx="442">
                  <c:v>3766.3998668869649</c:v>
                </c:pt>
                <c:pt idx="443">
                  <c:v>3814.0198950592639</c:v>
                </c:pt>
                <c:pt idx="444">
                  <c:v>3869.5595792363652</c:v>
                </c:pt>
                <c:pt idx="445">
                  <c:v>3919.1632831406287</c:v>
                </c:pt>
                <c:pt idx="446">
                  <c:v>3969.7347955215396</c:v>
                </c:pt>
                <c:pt idx="447">
                  <c:v>4021.3023482589201</c:v>
                </c:pt>
                <c:pt idx="448">
                  <c:v>4081.4940320322007</c:v>
                </c:pt>
                <c:pt idx="449">
                  <c:v>4135.2962723471292</c:v>
                </c:pt>
                <c:pt idx="450">
                  <c:v>4190.1907888372916</c:v>
                </c:pt>
                <c:pt idx="451">
                  <c:v>4246.2108001046026</c:v>
                </c:pt>
                <c:pt idx="452">
                  <c:v>4303.3908897623614</c:v>
                </c:pt>
                <c:pt idx="453">
                  <c:v>4353.3529858066877</c:v>
                </c:pt>
                <c:pt idx="454">
                  <c:v>4412.7842117432483</c:v>
                </c:pt>
                <c:pt idx="455">
                  <c:v>4473.4824981150759</c:v>
                </c:pt>
                <c:pt idx="456">
                  <c:v>4526.5487703027611</c:v>
                </c:pt>
                <c:pt idx="457">
                  <c:v>4580.6022687113855</c:v>
                </c:pt>
                <c:pt idx="458">
                  <c:v>4644.9492391770609</c:v>
                </c:pt>
                <c:pt idx="459">
                  <c:v>4701.237624861551</c:v>
                </c:pt>
                <c:pt idx="460">
                  <c:v>4758.6041012240385</c:v>
                </c:pt>
                <c:pt idx="461">
                  <c:v>4817.079674872155</c:v>
                </c:pt>
                <c:pt idx="462">
                  <c:v>4876.6965554312892</c:v>
                </c:pt>
                <c:pt idx="463">
                  <c:v>4937.4882144354224</c:v>
                </c:pt>
                <c:pt idx="464">
                  <c:v>4999.4894477119597</c:v>
                </c:pt>
                <c:pt idx="465">
                  <c:v>5062.7364415044194</c:v>
                </c:pt>
                <c:pt idx="466">
                  <c:v>5116.4210069778901</c:v>
                </c:pt>
                <c:pt idx="467">
                  <c:v>5182.0507771671901</c:v>
                </c:pt>
                <c:pt idx="468">
                  <c:v>5249.0370172333051</c:v>
                </c:pt>
                <c:pt idx="469">
                  <c:v>5317.4219317470806</c:v>
                </c:pt>
                <c:pt idx="470">
                  <c:v>5375.5094638143673</c:v>
                </c:pt>
                <c:pt idx="471">
                  <c:v>5434.6252385616763</c:v>
                </c:pt>
                <c:pt idx="472">
                  <c:v>5506.9600603338858</c:v>
                </c:pt>
                <c:pt idx="473">
                  <c:v>5568.4357121357398</c:v>
                </c:pt>
                <c:pt idx="474">
                  <c:v>5631.0307229609507</c:v>
                </c:pt>
                <c:pt idx="475">
                  <c:v>5707.665560257954</c:v>
                </c:pt>
                <c:pt idx="476">
                  <c:v>5772.8327373956199</c:v>
                </c:pt>
                <c:pt idx="477">
                  <c:v>5839.2214966115298</c:v>
                </c:pt>
                <c:pt idx="478">
                  <c:v>5906.8663276067864</c:v>
                </c:pt>
                <c:pt idx="479">
                  <c:v>5975.8030321925789</c:v>
                </c:pt>
                <c:pt idx="480">
                  <c:v>6046.0687872740727</c:v>
                </c:pt>
                <c:pt idx="481">
                  <c:v>6103.2642092027991</c:v>
                </c:pt>
                <c:pt idx="482">
                  <c:v>6190.7434358102209</c:v>
                </c:pt>
                <c:pt idx="483">
                  <c:v>6265.2341782100793</c:v>
                </c:pt>
                <c:pt idx="484">
                  <c:v>6341.2178229664551</c:v>
                </c:pt>
                <c:pt idx="485">
                  <c:v>6403.1098978340124</c:v>
                </c:pt>
                <c:pt idx="486">
                  <c:v>6450.18928588984</c:v>
                </c:pt>
                <c:pt idx="487">
                  <c:v>6546.0912803786068</c:v>
                </c:pt>
                <c:pt idx="488">
                  <c:v>6611.3518912500685</c:v>
                </c:pt>
                <c:pt idx="489">
                  <c:v>6694.4660493449937</c:v>
                </c:pt>
                <c:pt idx="490">
                  <c:v>6762.2217681814764</c:v>
                </c:pt>
                <c:pt idx="491">
                  <c:v>6848.5439783789507</c:v>
                </c:pt>
                <c:pt idx="492">
                  <c:v>6918.94011440541</c:v>
                </c:pt>
                <c:pt idx="493">
                  <c:v>7008.6590445744478</c:v>
                </c:pt>
                <c:pt idx="494">
                  <c:v>7081.8524213345363</c:v>
                </c:pt>
                <c:pt idx="495">
                  <c:v>7156.3426246834078</c:v>
                </c:pt>
                <c:pt idx="496">
                  <c:v>7232.1643122382602</c:v>
                </c:pt>
                <c:pt idx="497">
                  <c:v>7328.8686426942741</c:v>
                </c:pt>
                <c:pt idx="498">
                  <c:v>7387.9470608513202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455168"/>
        <c:axId val="254465536"/>
      </c:scatterChart>
      <c:valAx>
        <c:axId val="254455168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Water content (kg/kg soil)</a:t>
                </a:r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54465536"/>
        <c:crosses val="autoZero"/>
        <c:crossBetween val="midCat"/>
      </c:valAx>
      <c:valAx>
        <c:axId val="254465536"/>
        <c:scaling>
          <c:orientation val="minMax"/>
          <c:max val="1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Water scuction (hPa)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54455168"/>
        <c:crosses val="autoZero"/>
        <c:crossBetween val="midCat"/>
        <c:majorUnit val="200"/>
      </c:valAx>
    </c:plotArea>
    <c:legend>
      <c:legendPos val="r"/>
      <c:layout>
        <c:manualLayout>
          <c:xMode val="edge"/>
          <c:yMode val="edge"/>
          <c:x val="0.70199404319743053"/>
          <c:y val="0.22904407638700339"/>
          <c:w val="0.24409760100742126"/>
          <c:h val="0.1662796633179473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lt"/>
              </a:defRPr>
            </a:pPr>
            <a:r>
              <a:rPr lang="fr-FR" sz="1100">
                <a:latin typeface="+mn-lt"/>
                <a:cs typeface="Arial" panose="020B0604020202020204" pitchFamily="34" charset="0"/>
              </a:rPr>
              <a:t>Micro and macro water types contents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604830231764797"/>
          <c:y val="0.14400049796147024"/>
          <c:w val="0.61768151660087578"/>
          <c:h val="0.668962269044432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'CRET V4D'!$F$1</c:f>
              <c:strCache>
                <c:ptCount val="1"/>
                <c:pt idx="0">
                  <c:v>wbs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'CRET V4D'!$B$2:$B$700</c:f>
              <c:numCache>
                <c:formatCode>0.000</c:formatCode>
                <c:ptCount val="699"/>
                <c:pt idx="0">
                  <c:v>0.35903093969013689</c:v>
                </c:pt>
                <c:pt idx="1">
                  <c:v>0.35786545663626046</c:v>
                </c:pt>
                <c:pt idx="2">
                  <c:v>0.35708846793367621</c:v>
                </c:pt>
                <c:pt idx="3">
                  <c:v>0.35638917810135035</c:v>
                </c:pt>
                <c:pt idx="4">
                  <c:v>0.35576758713928308</c:v>
                </c:pt>
                <c:pt idx="5">
                  <c:v>0.35506829730695721</c:v>
                </c:pt>
                <c:pt idx="6">
                  <c:v>0.35436900747463135</c:v>
                </c:pt>
                <c:pt idx="7">
                  <c:v>0.35374741651256386</c:v>
                </c:pt>
                <c:pt idx="8">
                  <c:v>0.35312582555049654</c:v>
                </c:pt>
                <c:pt idx="9">
                  <c:v>0.35234883684791235</c:v>
                </c:pt>
                <c:pt idx="10">
                  <c:v>0.35164954701558648</c:v>
                </c:pt>
                <c:pt idx="11">
                  <c:v>0.35087255831300224</c:v>
                </c:pt>
                <c:pt idx="12">
                  <c:v>0.35017326848067637</c:v>
                </c:pt>
                <c:pt idx="13">
                  <c:v>0.3494739786483505</c:v>
                </c:pt>
                <c:pt idx="14">
                  <c:v>0.34877468881602464</c:v>
                </c:pt>
                <c:pt idx="15">
                  <c:v>0.34799770011344044</c:v>
                </c:pt>
                <c:pt idx="16">
                  <c:v>0.34737610915137296</c:v>
                </c:pt>
                <c:pt idx="17">
                  <c:v>0.34675451818930564</c:v>
                </c:pt>
                <c:pt idx="18">
                  <c:v>0.34589983061646284</c:v>
                </c:pt>
                <c:pt idx="19">
                  <c:v>0.34520054078413698</c:v>
                </c:pt>
                <c:pt idx="20">
                  <c:v>0.34450125095181111</c:v>
                </c:pt>
                <c:pt idx="21">
                  <c:v>0.34387965998974385</c:v>
                </c:pt>
                <c:pt idx="22">
                  <c:v>0.34318037015741798</c:v>
                </c:pt>
                <c:pt idx="23">
                  <c:v>0.34240338145483373</c:v>
                </c:pt>
                <c:pt idx="24">
                  <c:v>0.34170409162250787</c:v>
                </c:pt>
                <c:pt idx="25">
                  <c:v>0.34108250066044038</c:v>
                </c:pt>
                <c:pt idx="26">
                  <c:v>0.34046090969837306</c:v>
                </c:pt>
                <c:pt idx="27">
                  <c:v>0.33968392099578865</c:v>
                </c:pt>
                <c:pt idx="28">
                  <c:v>0.33906233003372138</c:v>
                </c:pt>
                <c:pt idx="29">
                  <c:v>0.33828534133113713</c:v>
                </c:pt>
                <c:pt idx="30">
                  <c:v>0.33766375036906965</c:v>
                </c:pt>
                <c:pt idx="31">
                  <c:v>0.33696446053674378</c:v>
                </c:pt>
                <c:pt idx="32">
                  <c:v>0.33634286957467646</c:v>
                </c:pt>
                <c:pt idx="33">
                  <c:v>0.3357989774828673</c:v>
                </c:pt>
                <c:pt idx="34">
                  <c:v>0.33502198878028311</c:v>
                </c:pt>
                <c:pt idx="35">
                  <c:v>0.33432269894795724</c:v>
                </c:pt>
                <c:pt idx="36">
                  <c:v>0.33362340911563138</c:v>
                </c:pt>
                <c:pt idx="37">
                  <c:v>0.33300181815356411</c:v>
                </c:pt>
                <c:pt idx="38">
                  <c:v>0.33230252832123824</c:v>
                </c:pt>
                <c:pt idx="39">
                  <c:v>0.3316809373591707</c:v>
                </c:pt>
                <c:pt idx="40">
                  <c:v>0.33098164752684506</c:v>
                </c:pt>
                <c:pt idx="41">
                  <c:v>0.33036005656477757</c:v>
                </c:pt>
                <c:pt idx="42">
                  <c:v>0.32973846560271003</c:v>
                </c:pt>
                <c:pt idx="43">
                  <c:v>0.32903917577038438</c:v>
                </c:pt>
                <c:pt idx="44">
                  <c:v>0.32833988593805852</c:v>
                </c:pt>
                <c:pt idx="45">
                  <c:v>0.32764059610573265</c:v>
                </c:pt>
                <c:pt idx="46">
                  <c:v>0.32701900514366516</c:v>
                </c:pt>
                <c:pt idx="47">
                  <c:v>0.3263974141815979</c:v>
                </c:pt>
                <c:pt idx="48">
                  <c:v>0.32562042547901365</c:v>
                </c:pt>
                <c:pt idx="49">
                  <c:v>0.32492113564668779</c:v>
                </c:pt>
                <c:pt idx="50">
                  <c:v>0.32437724355487862</c:v>
                </c:pt>
                <c:pt idx="51">
                  <c:v>0.32360025485229443</c:v>
                </c:pt>
                <c:pt idx="52">
                  <c:v>0.32290096501996857</c:v>
                </c:pt>
                <c:pt idx="53">
                  <c:v>0.3222016751876427</c:v>
                </c:pt>
                <c:pt idx="54">
                  <c:v>0.32150238535531706</c:v>
                </c:pt>
                <c:pt idx="55">
                  <c:v>0.32080309552299119</c:v>
                </c:pt>
                <c:pt idx="56">
                  <c:v>0.32010380569066532</c:v>
                </c:pt>
                <c:pt idx="57">
                  <c:v>0.31940451585833946</c:v>
                </c:pt>
                <c:pt idx="58">
                  <c:v>0.31870522602601359</c:v>
                </c:pt>
                <c:pt idx="59">
                  <c:v>0.31800593619368772</c:v>
                </c:pt>
                <c:pt idx="60">
                  <c:v>0.31730664636136185</c:v>
                </c:pt>
                <c:pt idx="61">
                  <c:v>0.31660735652903599</c:v>
                </c:pt>
                <c:pt idx="62">
                  <c:v>0.31590806669671034</c:v>
                </c:pt>
                <c:pt idx="63">
                  <c:v>0.31528647573464286</c:v>
                </c:pt>
                <c:pt idx="64">
                  <c:v>0.31450948703205861</c:v>
                </c:pt>
                <c:pt idx="65">
                  <c:v>0.31388789606999112</c:v>
                </c:pt>
                <c:pt idx="66">
                  <c:v>0.31318860623766526</c:v>
                </c:pt>
                <c:pt idx="67">
                  <c:v>0.31248931640533939</c:v>
                </c:pt>
                <c:pt idx="68">
                  <c:v>0.31186772544327213</c:v>
                </c:pt>
                <c:pt idx="69">
                  <c:v>0.31109073674068788</c:v>
                </c:pt>
                <c:pt idx="70">
                  <c:v>0.31046914577862039</c:v>
                </c:pt>
                <c:pt idx="71">
                  <c:v>0.30976985594629453</c:v>
                </c:pt>
                <c:pt idx="72">
                  <c:v>0.30907056611396866</c:v>
                </c:pt>
                <c:pt idx="73">
                  <c:v>0.30844897515190134</c:v>
                </c:pt>
                <c:pt idx="74">
                  <c:v>0.30774968531957547</c:v>
                </c:pt>
                <c:pt idx="75">
                  <c:v>0.30712809435750799</c:v>
                </c:pt>
                <c:pt idx="76">
                  <c:v>0.30642880452518212</c:v>
                </c:pt>
                <c:pt idx="77">
                  <c:v>0.30572951469285647</c:v>
                </c:pt>
                <c:pt idx="78">
                  <c:v>0.30510792373078899</c:v>
                </c:pt>
                <c:pt idx="79">
                  <c:v>0.30448633276872145</c:v>
                </c:pt>
                <c:pt idx="80">
                  <c:v>0.3037870429363958</c:v>
                </c:pt>
                <c:pt idx="81">
                  <c:v>0.30308775310406993</c:v>
                </c:pt>
                <c:pt idx="82">
                  <c:v>0.30238846327174407</c:v>
                </c:pt>
                <c:pt idx="83">
                  <c:v>0.30176687230967658</c:v>
                </c:pt>
                <c:pt idx="84">
                  <c:v>0.30114528134760926</c:v>
                </c:pt>
                <c:pt idx="85">
                  <c:v>0.30044599151528339</c:v>
                </c:pt>
                <c:pt idx="86">
                  <c:v>0.29974670168295758</c:v>
                </c:pt>
                <c:pt idx="87">
                  <c:v>0.29912511072089004</c:v>
                </c:pt>
                <c:pt idx="88">
                  <c:v>0.29850351975882278</c:v>
                </c:pt>
                <c:pt idx="89">
                  <c:v>0.29780422992649691</c:v>
                </c:pt>
                <c:pt idx="90">
                  <c:v>0.29718263896442937</c:v>
                </c:pt>
                <c:pt idx="91">
                  <c:v>0.2965610480023621</c:v>
                </c:pt>
                <c:pt idx="92">
                  <c:v>0.29586175817003624</c:v>
                </c:pt>
                <c:pt idx="93">
                  <c:v>0.29524016720796875</c:v>
                </c:pt>
                <c:pt idx="94">
                  <c:v>0.29454087737564311</c:v>
                </c:pt>
                <c:pt idx="95">
                  <c:v>0.29391928641357556</c:v>
                </c:pt>
                <c:pt idx="96">
                  <c:v>0.29329769545150808</c:v>
                </c:pt>
                <c:pt idx="97">
                  <c:v>0.29275380335969914</c:v>
                </c:pt>
                <c:pt idx="98">
                  <c:v>0.29205451352737327</c:v>
                </c:pt>
                <c:pt idx="99">
                  <c:v>0.29135522369504741</c:v>
                </c:pt>
                <c:pt idx="100">
                  <c:v>0.29081133160323847</c:v>
                </c:pt>
                <c:pt idx="101">
                  <c:v>0.2901120417709126</c:v>
                </c:pt>
                <c:pt idx="102">
                  <c:v>0.28949045080884533</c:v>
                </c:pt>
                <c:pt idx="103">
                  <c:v>0.28886885984677779</c:v>
                </c:pt>
                <c:pt idx="104">
                  <c:v>0.28816957001445193</c:v>
                </c:pt>
                <c:pt idx="105">
                  <c:v>0.28754797905238466</c:v>
                </c:pt>
                <c:pt idx="106">
                  <c:v>0.2870817858308341</c:v>
                </c:pt>
                <c:pt idx="107">
                  <c:v>0.28638249599850824</c:v>
                </c:pt>
                <c:pt idx="108">
                  <c:v>0.28576090503644069</c:v>
                </c:pt>
                <c:pt idx="109">
                  <c:v>0.28513931407437343</c:v>
                </c:pt>
                <c:pt idx="110">
                  <c:v>0.28444002424204756</c:v>
                </c:pt>
                <c:pt idx="111">
                  <c:v>0.28389613215023862</c:v>
                </c:pt>
                <c:pt idx="112">
                  <c:v>0.28319684231791276</c:v>
                </c:pt>
                <c:pt idx="113">
                  <c:v>0.28265295022610382</c:v>
                </c:pt>
                <c:pt idx="114">
                  <c:v>0.28195366039377795</c:v>
                </c:pt>
                <c:pt idx="115">
                  <c:v>0.28125437056145208</c:v>
                </c:pt>
                <c:pt idx="116">
                  <c:v>0.2806327795993846</c:v>
                </c:pt>
                <c:pt idx="117">
                  <c:v>0.28001118863731728</c:v>
                </c:pt>
                <c:pt idx="118">
                  <c:v>0.27938959767524979</c:v>
                </c:pt>
                <c:pt idx="119">
                  <c:v>0.27876800671318253</c:v>
                </c:pt>
                <c:pt idx="120">
                  <c:v>0.27814641575111498</c:v>
                </c:pt>
                <c:pt idx="121">
                  <c:v>0.27760252365930604</c:v>
                </c:pt>
                <c:pt idx="122">
                  <c:v>0.27682553495672185</c:v>
                </c:pt>
                <c:pt idx="123">
                  <c:v>0.27620394399465431</c:v>
                </c:pt>
                <c:pt idx="124">
                  <c:v>0.27558235303258682</c:v>
                </c:pt>
                <c:pt idx="125">
                  <c:v>0.27488306320026118</c:v>
                </c:pt>
                <c:pt idx="126">
                  <c:v>0.27433917110845202</c:v>
                </c:pt>
                <c:pt idx="127">
                  <c:v>0.27363988127612615</c:v>
                </c:pt>
                <c:pt idx="128">
                  <c:v>0.27301829031405889</c:v>
                </c:pt>
                <c:pt idx="129">
                  <c:v>0.27239669935199134</c:v>
                </c:pt>
                <c:pt idx="130">
                  <c:v>0.27169740951966548</c:v>
                </c:pt>
                <c:pt idx="131">
                  <c:v>0.27107581855759821</c:v>
                </c:pt>
                <c:pt idx="132">
                  <c:v>0.27045422759553073</c:v>
                </c:pt>
                <c:pt idx="133">
                  <c:v>0.26983263663346341</c:v>
                </c:pt>
                <c:pt idx="134">
                  <c:v>0.26913334680113754</c:v>
                </c:pt>
                <c:pt idx="135">
                  <c:v>0.26851175583907005</c:v>
                </c:pt>
                <c:pt idx="136">
                  <c:v>0.26789016487700273</c:v>
                </c:pt>
                <c:pt idx="137">
                  <c:v>0.26719087504467687</c:v>
                </c:pt>
                <c:pt idx="138">
                  <c:v>0.26649158521235106</c:v>
                </c:pt>
                <c:pt idx="139">
                  <c:v>0.26579229538002519</c:v>
                </c:pt>
                <c:pt idx="140">
                  <c:v>0.26509300554769932</c:v>
                </c:pt>
                <c:pt idx="141">
                  <c:v>0.264471414585632</c:v>
                </c:pt>
                <c:pt idx="142">
                  <c:v>0.26369442588304759</c:v>
                </c:pt>
                <c:pt idx="143">
                  <c:v>0.26291743718046334</c:v>
                </c:pt>
                <c:pt idx="144">
                  <c:v>0.26221814734813748</c:v>
                </c:pt>
                <c:pt idx="145">
                  <c:v>0.26144115864555328</c:v>
                </c:pt>
                <c:pt idx="146">
                  <c:v>0.26074186881322742</c:v>
                </c:pt>
                <c:pt idx="147">
                  <c:v>0.26004257898090155</c:v>
                </c:pt>
                <c:pt idx="148">
                  <c:v>0.25934328914857591</c:v>
                </c:pt>
                <c:pt idx="149">
                  <c:v>0.25864399931625004</c:v>
                </c:pt>
                <c:pt idx="150">
                  <c:v>0.25786701061366557</c:v>
                </c:pt>
                <c:pt idx="151">
                  <c:v>0.25724541965159831</c:v>
                </c:pt>
                <c:pt idx="152">
                  <c:v>0.25646843094901406</c:v>
                </c:pt>
                <c:pt idx="153">
                  <c:v>0.25584683998694657</c:v>
                </c:pt>
                <c:pt idx="154">
                  <c:v>0.254992152414104</c:v>
                </c:pt>
                <c:pt idx="155">
                  <c:v>0.25429286258177813</c:v>
                </c:pt>
                <c:pt idx="156">
                  <c:v>0.25359357274945227</c:v>
                </c:pt>
                <c:pt idx="157">
                  <c:v>0.25297198178738478</c:v>
                </c:pt>
                <c:pt idx="158">
                  <c:v>0.25227269195505891</c:v>
                </c:pt>
                <c:pt idx="159">
                  <c:v>0.25157340212273327</c:v>
                </c:pt>
                <c:pt idx="160">
                  <c:v>0.25095181116066573</c:v>
                </c:pt>
                <c:pt idx="161">
                  <c:v>0.25025252132833986</c:v>
                </c:pt>
                <c:pt idx="162">
                  <c:v>0.24955323149601402</c:v>
                </c:pt>
                <c:pt idx="163">
                  <c:v>0.24893164053394673</c:v>
                </c:pt>
                <c:pt idx="164">
                  <c:v>0.24815465183136229</c:v>
                </c:pt>
                <c:pt idx="165">
                  <c:v>0.247533060869295</c:v>
                </c:pt>
                <c:pt idx="166">
                  <c:v>0.24683377103696913</c:v>
                </c:pt>
                <c:pt idx="167">
                  <c:v>0.24613448120464326</c:v>
                </c:pt>
                <c:pt idx="168">
                  <c:v>0.2454351913723174</c:v>
                </c:pt>
                <c:pt idx="169">
                  <c:v>0.24473590153999153</c:v>
                </c:pt>
                <c:pt idx="170">
                  <c:v>0.24403661170766588</c:v>
                </c:pt>
                <c:pt idx="171">
                  <c:v>0.2434150207455984</c:v>
                </c:pt>
                <c:pt idx="172">
                  <c:v>0.24271573091327253</c:v>
                </c:pt>
                <c:pt idx="173">
                  <c:v>0.24201644108094666</c:v>
                </c:pt>
                <c:pt idx="174">
                  <c:v>0.2413171512486208</c:v>
                </c:pt>
                <c:pt idx="175">
                  <c:v>0.24061786141629493</c:v>
                </c:pt>
                <c:pt idx="176">
                  <c:v>0.23991857158396929</c:v>
                </c:pt>
                <c:pt idx="177">
                  <c:v>0.23921928175164342</c:v>
                </c:pt>
                <c:pt idx="178">
                  <c:v>0.23844229304905898</c:v>
                </c:pt>
                <c:pt idx="179">
                  <c:v>0.23774300321673333</c:v>
                </c:pt>
                <c:pt idx="180">
                  <c:v>0.23704371338440747</c:v>
                </c:pt>
                <c:pt idx="181">
                  <c:v>0.2363444235520816</c:v>
                </c:pt>
                <c:pt idx="182">
                  <c:v>0.23556743484949738</c:v>
                </c:pt>
                <c:pt idx="183">
                  <c:v>0.23486814501717151</c:v>
                </c:pt>
                <c:pt idx="184">
                  <c:v>0.23416885518484565</c:v>
                </c:pt>
                <c:pt idx="185">
                  <c:v>0.23346956535251978</c:v>
                </c:pt>
                <c:pt idx="186">
                  <c:v>0.23269257664993556</c:v>
                </c:pt>
                <c:pt idx="187">
                  <c:v>0.2319932868176097</c:v>
                </c:pt>
                <c:pt idx="188">
                  <c:v>0.23129399698528386</c:v>
                </c:pt>
                <c:pt idx="189">
                  <c:v>0.23059470715295799</c:v>
                </c:pt>
                <c:pt idx="190">
                  <c:v>0.22989541732063212</c:v>
                </c:pt>
                <c:pt idx="191">
                  <c:v>0.22919612748830626</c:v>
                </c:pt>
                <c:pt idx="192">
                  <c:v>0.22841913878572204</c:v>
                </c:pt>
                <c:pt idx="193">
                  <c:v>0.22771984895339617</c:v>
                </c:pt>
                <c:pt idx="194">
                  <c:v>0.2270205591210703</c:v>
                </c:pt>
                <c:pt idx="195">
                  <c:v>0.22632126928874466</c:v>
                </c:pt>
                <c:pt idx="196">
                  <c:v>0.22562197945641879</c:v>
                </c:pt>
                <c:pt idx="197">
                  <c:v>0.22492268962409293</c:v>
                </c:pt>
                <c:pt idx="198">
                  <c:v>0.22422339979176706</c:v>
                </c:pt>
                <c:pt idx="199">
                  <c:v>0.22352410995944119</c:v>
                </c:pt>
                <c:pt idx="200">
                  <c:v>0.22282482012711533</c:v>
                </c:pt>
                <c:pt idx="201">
                  <c:v>0.22212553029478946</c:v>
                </c:pt>
                <c:pt idx="202">
                  <c:v>0.22142624046246359</c:v>
                </c:pt>
                <c:pt idx="203">
                  <c:v>0.22072695063013797</c:v>
                </c:pt>
                <c:pt idx="204">
                  <c:v>0.22002766079781211</c:v>
                </c:pt>
                <c:pt idx="205">
                  <c:v>0.21932837096548624</c:v>
                </c:pt>
                <c:pt idx="206">
                  <c:v>0.21870678000341873</c:v>
                </c:pt>
                <c:pt idx="207">
                  <c:v>0.21800749017109286</c:v>
                </c:pt>
                <c:pt idx="208">
                  <c:v>0.21730820033876699</c:v>
                </c:pt>
                <c:pt idx="209">
                  <c:v>0.21660891050644135</c:v>
                </c:pt>
                <c:pt idx="210">
                  <c:v>0.21590962067411548</c:v>
                </c:pt>
                <c:pt idx="211">
                  <c:v>0.21536572858230632</c:v>
                </c:pt>
                <c:pt idx="212">
                  <c:v>0.2145887398797221</c:v>
                </c:pt>
                <c:pt idx="213">
                  <c:v>0.21388945004739626</c:v>
                </c:pt>
                <c:pt idx="214">
                  <c:v>0.21326785908532897</c:v>
                </c:pt>
                <c:pt idx="215">
                  <c:v>0.2125685692530031</c:v>
                </c:pt>
                <c:pt idx="216">
                  <c:v>0.21194697829093559</c:v>
                </c:pt>
                <c:pt idx="217">
                  <c:v>0.21124768845860972</c:v>
                </c:pt>
                <c:pt idx="218">
                  <c:v>0.21054839862628408</c:v>
                </c:pt>
                <c:pt idx="219">
                  <c:v>0.20984910879395821</c:v>
                </c:pt>
                <c:pt idx="220">
                  <c:v>0.20914981896163234</c:v>
                </c:pt>
                <c:pt idx="221">
                  <c:v>0.20845052912930648</c:v>
                </c:pt>
                <c:pt idx="222">
                  <c:v>0.20775123929698061</c:v>
                </c:pt>
                <c:pt idx="223">
                  <c:v>0.20712964833491335</c:v>
                </c:pt>
                <c:pt idx="224">
                  <c:v>0.20650805737284583</c:v>
                </c:pt>
                <c:pt idx="225">
                  <c:v>0.20573106867026161</c:v>
                </c:pt>
                <c:pt idx="226">
                  <c:v>0.2051094777081941</c:v>
                </c:pt>
                <c:pt idx="227">
                  <c:v>0.20448788674612681</c:v>
                </c:pt>
                <c:pt idx="228">
                  <c:v>0.20378859691380094</c:v>
                </c:pt>
                <c:pt idx="229">
                  <c:v>0.20308930708147507</c:v>
                </c:pt>
                <c:pt idx="230">
                  <c:v>0.20239001724914921</c:v>
                </c:pt>
                <c:pt idx="231">
                  <c:v>0.20176842628708169</c:v>
                </c:pt>
                <c:pt idx="232">
                  <c:v>0.20106913645475608</c:v>
                </c:pt>
                <c:pt idx="233">
                  <c:v>0.20044754549268856</c:v>
                </c:pt>
                <c:pt idx="234">
                  <c:v>0.19974825566036269</c:v>
                </c:pt>
                <c:pt idx="235">
                  <c:v>0.19904896582803683</c:v>
                </c:pt>
                <c:pt idx="236">
                  <c:v>0.19842737486596954</c:v>
                </c:pt>
                <c:pt idx="237">
                  <c:v>0.19780578390390202</c:v>
                </c:pt>
                <c:pt idx="238">
                  <c:v>0.19710649407157615</c:v>
                </c:pt>
                <c:pt idx="239">
                  <c:v>0.19648490310950886</c:v>
                </c:pt>
                <c:pt idx="240">
                  <c:v>0.19586331214744138</c:v>
                </c:pt>
                <c:pt idx="241">
                  <c:v>0.19516402231511551</c:v>
                </c:pt>
                <c:pt idx="242">
                  <c:v>0.19446473248278964</c:v>
                </c:pt>
                <c:pt idx="243">
                  <c:v>0.19376544265046378</c:v>
                </c:pt>
                <c:pt idx="244">
                  <c:v>0.19314385168839648</c:v>
                </c:pt>
                <c:pt idx="245">
                  <c:v>0.19244456185607062</c:v>
                </c:pt>
                <c:pt idx="246">
                  <c:v>0.1918229708940031</c:v>
                </c:pt>
                <c:pt idx="247">
                  <c:v>0.19112368106167746</c:v>
                </c:pt>
                <c:pt idx="248">
                  <c:v>0.19050209009960997</c:v>
                </c:pt>
                <c:pt idx="249">
                  <c:v>0.18980280026728411</c:v>
                </c:pt>
                <c:pt idx="250">
                  <c:v>0.18918120930521681</c:v>
                </c:pt>
                <c:pt idx="251">
                  <c:v>0.18848191947289095</c:v>
                </c:pt>
                <c:pt idx="252">
                  <c:v>0.18786032851082343</c:v>
                </c:pt>
                <c:pt idx="253">
                  <c:v>0.18716103867849757</c:v>
                </c:pt>
                <c:pt idx="254">
                  <c:v>0.18653944771643027</c:v>
                </c:pt>
                <c:pt idx="255">
                  <c:v>0.18584015788410441</c:v>
                </c:pt>
                <c:pt idx="256">
                  <c:v>0.18521856692203692</c:v>
                </c:pt>
                <c:pt idx="257">
                  <c:v>0.18451927708971105</c:v>
                </c:pt>
                <c:pt idx="258">
                  <c:v>0.18389768612764376</c:v>
                </c:pt>
                <c:pt idx="259">
                  <c:v>0.18319839629531789</c:v>
                </c:pt>
                <c:pt idx="260">
                  <c:v>0.18265450420350895</c:v>
                </c:pt>
                <c:pt idx="261">
                  <c:v>0.18187751550092474</c:v>
                </c:pt>
                <c:pt idx="262">
                  <c:v>0.18125592453885722</c:v>
                </c:pt>
                <c:pt idx="263">
                  <c:v>0.18063433357678974</c:v>
                </c:pt>
                <c:pt idx="264">
                  <c:v>0.17993504374446409</c:v>
                </c:pt>
                <c:pt idx="265">
                  <c:v>0.17931345278239658</c:v>
                </c:pt>
                <c:pt idx="266">
                  <c:v>0.17861416295007071</c:v>
                </c:pt>
                <c:pt idx="267">
                  <c:v>0.17799257198800342</c:v>
                </c:pt>
                <c:pt idx="268">
                  <c:v>0.17729328215567755</c:v>
                </c:pt>
                <c:pt idx="269">
                  <c:v>0.17659399232335168</c:v>
                </c:pt>
                <c:pt idx="270">
                  <c:v>0.17589470249102582</c:v>
                </c:pt>
                <c:pt idx="271">
                  <c:v>0.17519541265869995</c:v>
                </c:pt>
                <c:pt idx="272">
                  <c:v>0.17449612282637408</c:v>
                </c:pt>
                <c:pt idx="273">
                  <c:v>0.17371913412378986</c:v>
                </c:pt>
                <c:pt idx="274">
                  <c:v>0.173019844291464</c:v>
                </c:pt>
                <c:pt idx="275">
                  <c:v>0.17224285558887978</c:v>
                </c:pt>
                <c:pt idx="276">
                  <c:v>0.17154356575655391</c:v>
                </c:pt>
                <c:pt idx="277">
                  <c:v>0.17076657705396969</c:v>
                </c:pt>
                <c:pt idx="278">
                  <c:v>0.17006728722164385</c:v>
                </c:pt>
                <c:pt idx="279">
                  <c:v>0.16929029851905961</c:v>
                </c:pt>
                <c:pt idx="280">
                  <c:v>0.16859100868673377</c:v>
                </c:pt>
                <c:pt idx="281">
                  <c:v>0.1678917188544079</c:v>
                </c:pt>
                <c:pt idx="282">
                  <c:v>0.16711473015182368</c:v>
                </c:pt>
                <c:pt idx="283">
                  <c:v>0.16649313918975617</c:v>
                </c:pt>
                <c:pt idx="284">
                  <c:v>0.16571615048717195</c:v>
                </c:pt>
                <c:pt idx="285">
                  <c:v>0.16501686065484608</c:v>
                </c:pt>
                <c:pt idx="286">
                  <c:v>0.16431757082252021</c:v>
                </c:pt>
                <c:pt idx="287">
                  <c:v>0.16361828099019435</c:v>
                </c:pt>
                <c:pt idx="288">
                  <c:v>0.16291899115786848</c:v>
                </c:pt>
                <c:pt idx="289">
                  <c:v>0.16221970132554284</c:v>
                </c:pt>
                <c:pt idx="290">
                  <c:v>0.16152041149321697</c:v>
                </c:pt>
                <c:pt idx="291">
                  <c:v>0.16089882053114946</c:v>
                </c:pt>
                <c:pt idx="292">
                  <c:v>0.16012183182856524</c:v>
                </c:pt>
                <c:pt idx="293">
                  <c:v>0.15942254199623937</c:v>
                </c:pt>
                <c:pt idx="294">
                  <c:v>0.15880095103417188</c:v>
                </c:pt>
                <c:pt idx="295">
                  <c:v>0.15810166120184624</c:v>
                </c:pt>
                <c:pt idx="296">
                  <c:v>0.15740237136952037</c:v>
                </c:pt>
                <c:pt idx="297">
                  <c:v>0.15678078040745286</c:v>
                </c:pt>
                <c:pt idx="298">
                  <c:v>0.15608149057512699</c:v>
                </c:pt>
                <c:pt idx="299">
                  <c:v>0.15538220074280112</c:v>
                </c:pt>
                <c:pt idx="300">
                  <c:v>0.15476060978073383</c:v>
                </c:pt>
                <c:pt idx="301">
                  <c:v>0.15406131994840797</c:v>
                </c:pt>
                <c:pt idx="302">
                  <c:v>0.15328433124582375</c:v>
                </c:pt>
                <c:pt idx="303">
                  <c:v>0.15266274028375626</c:v>
                </c:pt>
                <c:pt idx="304">
                  <c:v>0.15196345045143039</c:v>
                </c:pt>
                <c:pt idx="305">
                  <c:v>0.15126416061910453</c:v>
                </c:pt>
                <c:pt idx="306">
                  <c:v>0.15056487078677888</c:v>
                </c:pt>
                <c:pt idx="307">
                  <c:v>0.14986558095445301</c:v>
                </c:pt>
                <c:pt idx="308">
                  <c:v>0.14908859225186857</c:v>
                </c:pt>
                <c:pt idx="309">
                  <c:v>0.14846700128980128</c:v>
                </c:pt>
                <c:pt idx="310">
                  <c:v>0.14769001258721706</c:v>
                </c:pt>
                <c:pt idx="311">
                  <c:v>0.1469907227548912</c:v>
                </c:pt>
                <c:pt idx="312">
                  <c:v>0.14629143292256533</c:v>
                </c:pt>
                <c:pt idx="313">
                  <c:v>0.14559214309023946</c:v>
                </c:pt>
                <c:pt idx="314">
                  <c:v>0.14481515438765524</c:v>
                </c:pt>
                <c:pt idx="315">
                  <c:v>0.14411586455532938</c:v>
                </c:pt>
                <c:pt idx="316">
                  <c:v>0.14341657472300351</c:v>
                </c:pt>
                <c:pt idx="317">
                  <c:v>0.14271728489067764</c:v>
                </c:pt>
                <c:pt idx="318">
                  <c:v>0.14194029618809342</c:v>
                </c:pt>
                <c:pt idx="319">
                  <c:v>0.14124100635576756</c:v>
                </c:pt>
                <c:pt idx="320">
                  <c:v>0.14054171652344169</c:v>
                </c:pt>
                <c:pt idx="321">
                  <c:v>0.13976472782085747</c:v>
                </c:pt>
                <c:pt idx="322">
                  <c:v>0.13906543798853163</c:v>
                </c:pt>
                <c:pt idx="323">
                  <c:v>0.13836614815620576</c:v>
                </c:pt>
                <c:pt idx="324">
                  <c:v>0.1376668583238799</c:v>
                </c:pt>
                <c:pt idx="325">
                  <c:v>0.13696756849155425</c:v>
                </c:pt>
                <c:pt idx="326">
                  <c:v>0.13619057978896981</c:v>
                </c:pt>
                <c:pt idx="327">
                  <c:v>0.13549128995664395</c:v>
                </c:pt>
                <c:pt idx="328">
                  <c:v>0.1347920001243183</c:v>
                </c:pt>
                <c:pt idx="329">
                  <c:v>0.13401501142173386</c:v>
                </c:pt>
                <c:pt idx="330">
                  <c:v>0.13339342045966657</c:v>
                </c:pt>
                <c:pt idx="331">
                  <c:v>0.13261643175708235</c:v>
                </c:pt>
                <c:pt idx="332">
                  <c:v>0.13191714192475648</c:v>
                </c:pt>
                <c:pt idx="333">
                  <c:v>0.13121785209243061</c:v>
                </c:pt>
                <c:pt idx="334">
                  <c:v>0.13051856226010475</c:v>
                </c:pt>
                <c:pt idx="335">
                  <c:v>0.12981927242777888</c:v>
                </c:pt>
                <c:pt idx="336">
                  <c:v>0.12904228372519466</c:v>
                </c:pt>
                <c:pt idx="337">
                  <c:v>0.1283429938928688</c:v>
                </c:pt>
                <c:pt idx="338">
                  <c:v>0.12764370406054293</c:v>
                </c:pt>
                <c:pt idx="339">
                  <c:v>0.12694441422821709</c:v>
                </c:pt>
                <c:pt idx="340">
                  <c:v>0.12624512439589122</c:v>
                </c:pt>
                <c:pt idx="341">
                  <c:v>0.12554583456356558</c:v>
                </c:pt>
                <c:pt idx="342">
                  <c:v>0.1248465447312397</c:v>
                </c:pt>
                <c:pt idx="343">
                  <c:v>0.12414725489891384</c:v>
                </c:pt>
                <c:pt idx="344">
                  <c:v>0.12344796506658798</c:v>
                </c:pt>
                <c:pt idx="345">
                  <c:v>0.12267097636400376</c:v>
                </c:pt>
                <c:pt idx="346">
                  <c:v>0.12197168653167789</c:v>
                </c:pt>
                <c:pt idx="347">
                  <c:v>0.12127239669935203</c:v>
                </c:pt>
                <c:pt idx="348">
                  <c:v>0.12057310686702616</c:v>
                </c:pt>
                <c:pt idx="349">
                  <c:v>0.11987381703470029</c:v>
                </c:pt>
                <c:pt idx="350">
                  <c:v>0.11917452720237443</c:v>
                </c:pt>
                <c:pt idx="351">
                  <c:v>0.11847523737004857</c:v>
                </c:pt>
                <c:pt idx="352">
                  <c:v>0.11777594753772293</c:v>
                </c:pt>
                <c:pt idx="353">
                  <c:v>0.11707665770539706</c:v>
                </c:pt>
                <c:pt idx="354">
                  <c:v>0.11637736787307119</c:v>
                </c:pt>
                <c:pt idx="355">
                  <c:v>0.11567807804074533</c:v>
                </c:pt>
                <c:pt idx="356">
                  <c:v>0.11497878820841946</c:v>
                </c:pt>
                <c:pt idx="357">
                  <c:v>0.11427949837609359</c:v>
                </c:pt>
                <c:pt idx="358">
                  <c:v>0.11358020854376774</c:v>
                </c:pt>
                <c:pt idx="359">
                  <c:v>0.11288091871144187</c:v>
                </c:pt>
                <c:pt idx="360">
                  <c:v>0.11218162887911601</c:v>
                </c:pt>
                <c:pt idx="361">
                  <c:v>0.11148233904679036</c:v>
                </c:pt>
                <c:pt idx="362">
                  <c:v>0.11086074808472285</c:v>
                </c:pt>
                <c:pt idx="363">
                  <c:v>0.110161458252397</c:v>
                </c:pt>
                <c:pt idx="364">
                  <c:v>0.10946216842007113</c:v>
                </c:pt>
                <c:pt idx="365">
                  <c:v>0.10876287858774526</c:v>
                </c:pt>
                <c:pt idx="366">
                  <c:v>0.10814128762567797</c:v>
                </c:pt>
                <c:pt idx="367">
                  <c:v>0.10736429892309375</c:v>
                </c:pt>
                <c:pt idx="368">
                  <c:v>0.10674270796102625</c:v>
                </c:pt>
                <c:pt idx="369">
                  <c:v>0.10604341812870038</c:v>
                </c:pt>
                <c:pt idx="370">
                  <c:v>0.10534412829637452</c:v>
                </c:pt>
                <c:pt idx="371">
                  <c:v>0.10464483846404865</c:v>
                </c:pt>
                <c:pt idx="372">
                  <c:v>0.10394554863172301</c:v>
                </c:pt>
                <c:pt idx="373">
                  <c:v>0.10324625879939714</c:v>
                </c:pt>
                <c:pt idx="374">
                  <c:v>0.10262466783732964</c:v>
                </c:pt>
                <c:pt idx="375">
                  <c:v>0.10192537800500377</c:v>
                </c:pt>
                <c:pt idx="376">
                  <c:v>0.10122608817267791</c:v>
                </c:pt>
                <c:pt idx="377">
                  <c:v>0.10060449721061061</c:v>
                </c:pt>
                <c:pt idx="378">
                  <c:v>9.9905207378284747E-2</c:v>
                </c:pt>
                <c:pt idx="379">
                  <c:v>9.9205917545958894E-2</c:v>
                </c:pt>
                <c:pt idx="380">
                  <c:v>9.858432658389138E-2</c:v>
                </c:pt>
                <c:pt idx="381">
                  <c:v>9.7885036751565735E-2</c:v>
                </c:pt>
                <c:pt idx="382">
                  <c:v>9.7185746919239868E-2</c:v>
                </c:pt>
                <c:pt idx="383">
                  <c:v>9.6564155957172368E-2</c:v>
                </c:pt>
                <c:pt idx="384">
                  <c:v>9.5864866124846501E-2</c:v>
                </c:pt>
                <c:pt idx="385">
                  <c:v>9.5243275162779209E-2</c:v>
                </c:pt>
                <c:pt idx="386">
                  <c:v>9.4621684200711709E-2</c:v>
                </c:pt>
                <c:pt idx="387">
                  <c:v>9.3922394368385842E-2</c:v>
                </c:pt>
                <c:pt idx="388">
                  <c:v>9.330080340631855E-2</c:v>
                </c:pt>
                <c:pt idx="389">
                  <c:v>9.2601513573992683E-2</c:v>
                </c:pt>
                <c:pt idx="390">
                  <c:v>9.1979922611925183E-2</c:v>
                </c:pt>
                <c:pt idx="391">
                  <c:v>9.1358331649857891E-2</c:v>
                </c:pt>
                <c:pt idx="392">
                  <c:v>9.0659041817532024E-2</c:v>
                </c:pt>
                <c:pt idx="393">
                  <c:v>9.003745085546451E-2</c:v>
                </c:pt>
                <c:pt idx="394">
                  <c:v>8.9338161023138657E-2</c:v>
                </c:pt>
                <c:pt idx="395">
                  <c:v>8.8638871190813012E-2</c:v>
                </c:pt>
                <c:pt idx="396">
                  <c:v>8.8017280228745498E-2</c:v>
                </c:pt>
                <c:pt idx="397">
                  <c:v>8.7395689266677984E-2</c:v>
                </c:pt>
                <c:pt idx="398">
                  <c:v>8.6618700564093765E-2</c:v>
                </c:pt>
                <c:pt idx="399">
                  <c:v>8.5997109602026486E-2</c:v>
                </c:pt>
                <c:pt idx="400">
                  <c:v>8.5220120899442045E-2</c:v>
                </c:pt>
                <c:pt idx="401">
                  <c:v>8.45208310671164E-2</c:v>
                </c:pt>
                <c:pt idx="402">
                  <c:v>8.3821541234790534E-2</c:v>
                </c:pt>
                <c:pt idx="403">
                  <c:v>8.3122251402464667E-2</c:v>
                </c:pt>
                <c:pt idx="404">
                  <c:v>8.24229615701388E-2</c:v>
                </c:pt>
                <c:pt idx="405">
                  <c:v>8.1723671737812933E-2</c:v>
                </c:pt>
                <c:pt idx="406">
                  <c:v>8.1024381905487081E-2</c:v>
                </c:pt>
                <c:pt idx="407">
                  <c:v>8.0247393202902847E-2</c:v>
                </c:pt>
                <c:pt idx="408">
                  <c:v>7.9625802240835347E-2</c:v>
                </c:pt>
                <c:pt idx="409">
                  <c:v>7.8848813538251128E-2</c:v>
                </c:pt>
                <c:pt idx="410">
                  <c:v>7.8149523705925261E-2</c:v>
                </c:pt>
                <c:pt idx="411">
                  <c:v>7.7450233873599394E-2</c:v>
                </c:pt>
                <c:pt idx="412">
                  <c:v>7.675094404127375E-2</c:v>
                </c:pt>
                <c:pt idx="413">
                  <c:v>7.6129353079206249E-2</c:v>
                </c:pt>
                <c:pt idx="414">
                  <c:v>7.5430063246880383E-2</c:v>
                </c:pt>
                <c:pt idx="415">
                  <c:v>7.4808472284813091E-2</c:v>
                </c:pt>
                <c:pt idx="416">
                  <c:v>7.4109182452487224E-2</c:v>
                </c:pt>
                <c:pt idx="417">
                  <c:v>7.3487591490419724E-2</c:v>
                </c:pt>
                <c:pt idx="418">
                  <c:v>7.2866000528352431E-2</c:v>
                </c:pt>
                <c:pt idx="419">
                  <c:v>7.2244409566284917E-2</c:v>
                </c:pt>
                <c:pt idx="420">
                  <c:v>7.1622818604217417E-2</c:v>
                </c:pt>
                <c:pt idx="421">
                  <c:v>7.1001227642150125E-2</c:v>
                </c:pt>
                <c:pt idx="422">
                  <c:v>7.0379636680082611E-2</c:v>
                </c:pt>
                <c:pt idx="423">
                  <c:v>6.9758045718015332E-2</c:v>
                </c:pt>
                <c:pt idx="424">
                  <c:v>6.9136454755947818E-2</c:v>
                </c:pt>
                <c:pt idx="425">
                  <c:v>6.8592562664138892E-2</c:v>
                </c:pt>
                <c:pt idx="426">
                  <c:v>6.7970971702071378E-2</c:v>
                </c:pt>
                <c:pt idx="427">
                  <c:v>6.7427079610262453E-2</c:v>
                </c:pt>
                <c:pt idx="428">
                  <c:v>6.6883187518453513E-2</c:v>
                </c:pt>
                <c:pt idx="429">
                  <c:v>6.6261596556386013E-2</c:v>
                </c:pt>
                <c:pt idx="430">
                  <c:v>6.5640005594318721E-2</c:v>
                </c:pt>
                <c:pt idx="431">
                  <c:v>6.5018414632251206E-2</c:v>
                </c:pt>
                <c:pt idx="432">
                  <c:v>6.4474522540442281E-2</c:v>
                </c:pt>
                <c:pt idx="433">
                  <c:v>6.3930630448633341E-2</c:v>
                </c:pt>
                <c:pt idx="434">
                  <c:v>6.3309039486565841E-2</c:v>
                </c:pt>
                <c:pt idx="435">
                  <c:v>6.2687448524498549E-2</c:v>
                </c:pt>
                <c:pt idx="436">
                  <c:v>6.2143556432689394E-2</c:v>
                </c:pt>
                <c:pt idx="437">
                  <c:v>6.1521965470622109E-2</c:v>
                </c:pt>
                <c:pt idx="438">
                  <c:v>6.0900374508554601E-2</c:v>
                </c:pt>
                <c:pt idx="439">
                  <c:v>6.0356482416745669E-2</c:v>
                </c:pt>
                <c:pt idx="440">
                  <c:v>5.9812590324936736E-2</c:v>
                </c:pt>
                <c:pt idx="441">
                  <c:v>5.9190999362869229E-2</c:v>
                </c:pt>
                <c:pt idx="442">
                  <c:v>5.8569408400801937E-2</c:v>
                </c:pt>
                <c:pt idx="443">
                  <c:v>5.8025516308992782E-2</c:v>
                </c:pt>
                <c:pt idx="444">
                  <c:v>5.7403925346925497E-2</c:v>
                </c:pt>
                <c:pt idx="445">
                  <c:v>5.6860033255116564E-2</c:v>
                </c:pt>
                <c:pt idx="446">
                  <c:v>5.6316141163307409E-2</c:v>
                </c:pt>
                <c:pt idx="447">
                  <c:v>5.5772249071498477E-2</c:v>
                </c:pt>
                <c:pt idx="448">
                  <c:v>5.5150658109431192E-2</c:v>
                </c:pt>
                <c:pt idx="449">
                  <c:v>5.4606766017622037E-2</c:v>
                </c:pt>
                <c:pt idx="450">
                  <c:v>5.4062873925813104E-2</c:v>
                </c:pt>
                <c:pt idx="451">
                  <c:v>5.3518981834004178E-2</c:v>
                </c:pt>
                <c:pt idx="452">
                  <c:v>5.2975089742195246E-2</c:v>
                </c:pt>
                <c:pt idx="453">
                  <c:v>5.2508896520644666E-2</c:v>
                </c:pt>
                <c:pt idx="454">
                  <c:v>5.1965004428835511E-2</c:v>
                </c:pt>
                <c:pt idx="455">
                  <c:v>5.1421112337026578E-2</c:v>
                </c:pt>
                <c:pt idx="456">
                  <c:v>5.0954919115476005E-2</c:v>
                </c:pt>
                <c:pt idx="457">
                  <c:v>5.0488725893925432E-2</c:v>
                </c:pt>
                <c:pt idx="458">
                  <c:v>4.9944833802116499E-2</c:v>
                </c:pt>
                <c:pt idx="459">
                  <c:v>4.9478640580565919E-2</c:v>
                </c:pt>
                <c:pt idx="460">
                  <c:v>4.9012447359015346E-2</c:v>
                </c:pt>
                <c:pt idx="461">
                  <c:v>4.8546254137464766E-2</c:v>
                </c:pt>
                <c:pt idx="462">
                  <c:v>4.8080060915914193E-2</c:v>
                </c:pt>
                <c:pt idx="463">
                  <c:v>4.7613867694363834E-2</c:v>
                </c:pt>
                <c:pt idx="464">
                  <c:v>4.7147674472813261E-2</c:v>
                </c:pt>
                <c:pt idx="465">
                  <c:v>4.6681481251262681E-2</c:v>
                </c:pt>
                <c:pt idx="466">
                  <c:v>4.6292986899970461E-2</c:v>
                </c:pt>
                <c:pt idx="467">
                  <c:v>4.5826793678419887E-2</c:v>
                </c:pt>
                <c:pt idx="468">
                  <c:v>4.5360600456869307E-2</c:v>
                </c:pt>
                <c:pt idx="469">
                  <c:v>4.4894407235318734E-2</c:v>
                </c:pt>
                <c:pt idx="470">
                  <c:v>4.4505912884026735E-2</c:v>
                </c:pt>
                <c:pt idx="471">
                  <c:v>4.4117418532734515E-2</c:v>
                </c:pt>
                <c:pt idx="472">
                  <c:v>4.3651225311183935E-2</c:v>
                </c:pt>
                <c:pt idx="473">
                  <c:v>4.3262730959891936E-2</c:v>
                </c:pt>
                <c:pt idx="474">
                  <c:v>4.2874236608599715E-2</c:v>
                </c:pt>
                <c:pt idx="475">
                  <c:v>4.2408043387049142E-2</c:v>
                </c:pt>
                <c:pt idx="476">
                  <c:v>4.2019549035757144E-2</c:v>
                </c:pt>
                <c:pt idx="477">
                  <c:v>4.1631054684464923E-2</c:v>
                </c:pt>
                <c:pt idx="478">
                  <c:v>4.1242560333172702E-2</c:v>
                </c:pt>
                <c:pt idx="479">
                  <c:v>4.0854065981880697E-2</c:v>
                </c:pt>
                <c:pt idx="480">
                  <c:v>4.0465571630588476E-2</c:v>
                </c:pt>
                <c:pt idx="481">
                  <c:v>4.0154776149554837E-2</c:v>
                </c:pt>
                <c:pt idx="482">
                  <c:v>3.9688582928004257E-2</c:v>
                </c:pt>
                <c:pt idx="483">
                  <c:v>3.9300088576712036E-2</c:v>
                </c:pt>
                <c:pt idx="484">
                  <c:v>3.8911594225420038E-2</c:v>
                </c:pt>
                <c:pt idx="485">
                  <c:v>3.8600798744386176E-2</c:v>
                </c:pt>
                <c:pt idx="486">
                  <c:v>3.8367702133610883E-2</c:v>
                </c:pt>
                <c:pt idx="487">
                  <c:v>3.7901508912060532E-2</c:v>
                </c:pt>
                <c:pt idx="488">
                  <c:v>3.7590713431026664E-2</c:v>
                </c:pt>
                <c:pt idx="489">
                  <c:v>3.7202219079734665E-2</c:v>
                </c:pt>
                <c:pt idx="490">
                  <c:v>3.6891423598700804E-2</c:v>
                </c:pt>
                <c:pt idx="491">
                  <c:v>3.6502929247408798E-2</c:v>
                </c:pt>
                <c:pt idx="492">
                  <c:v>3.6192133766375159E-2</c:v>
                </c:pt>
                <c:pt idx="493">
                  <c:v>3.5803639415082938E-2</c:v>
                </c:pt>
                <c:pt idx="494">
                  <c:v>3.5492843934049292E-2</c:v>
                </c:pt>
                <c:pt idx="495">
                  <c:v>3.5182048453015431E-2</c:v>
                </c:pt>
                <c:pt idx="496">
                  <c:v>3.4871252971981785E-2</c:v>
                </c:pt>
                <c:pt idx="497">
                  <c:v>3.4482758620689564E-2</c:v>
                </c:pt>
                <c:pt idx="498">
                  <c:v>3.4249662009914493E-2</c:v>
                </c:pt>
                <c:pt idx="499">
                  <c:v>3.3938866528880632E-2</c:v>
                </c:pt>
                <c:pt idx="500">
                  <c:v>3.3628071047846986E-2</c:v>
                </c:pt>
                <c:pt idx="501">
                  <c:v>3.3317275566813347E-2</c:v>
                </c:pt>
                <c:pt idx="502">
                  <c:v>3.2928781215521126E-2</c:v>
                </c:pt>
                <c:pt idx="503">
                  <c:v>3.261798573448748E-2</c:v>
                </c:pt>
                <c:pt idx="504">
                  <c:v>3.2384889123712193E-2</c:v>
                </c:pt>
                <c:pt idx="505">
                  <c:v>3.2074093642678547E-2</c:v>
                </c:pt>
                <c:pt idx="506">
                  <c:v>3.1763298161644679E-2</c:v>
                </c:pt>
                <c:pt idx="507">
                  <c:v>3.145250268061104E-2</c:v>
                </c:pt>
                <c:pt idx="508">
                  <c:v>3.121940606983575E-2</c:v>
                </c:pt>
                <c:pt idx="509">
                  <c:v>3.0986309459060463E-2</c:v>
                </c:pt>
                <c:pt idx="510">
                  <c:v>3.0675513978026817E-2</c:v>
                </c:pt>
                <c:pt idx="511">
                  <c:v>3.0442417367251531E-2</c:v>
                </c:pt>
                <c:pt idx="512">
                  <c:v>3.0131621886217885E-2</c:v>
                </c:pt>
                <c:pt idx="513">
                  <c:v>2.9898525275442598E-2</c:v>
                </c:pt>
                <c:pt idx="514">
                  <c:v>2.9587729794408733E-2</c:v>
                </c:pt>
                <c:pt idx="515">
                  <c:v>2.9354633183633443E-2</c:v>
                </c:pt>
                <c:pt idx="516">
                  <c:v>2.9121536572858157E-2</c:v>
                </c:pt>
                <c:pt idx="517">
                  <c:v>2.888843996208287E-2</c:v>
                </c:pt>
                <c:pt idx="518">
                  <c:v>2.865534335130758E-2</c:v>
                </c:pt>
                <c:pt idx="519">
                  <c:v>2.8422246740532512E-2</c:v>
                </c:pt>
                <c:pt idx="520">
                  <c:v>2.8189150129757225E-2</c:v>
                </c:pt>
                <c:pt idx="521">
                  <c:v>2.7956053518981935E-2</c:v>
                </c:pt>
                <c:pt idx="522">
                  <c:v>2.7722956908206649E-2</c:v>
                </c:pt>
                <c:pt idx="523">
                  <c:v>2.7412161427172784E-2</c:v>
                </c:pt>
                <c:pt idx="524">
                  <c:v>2.7179064816397494E-2</c:v>
                </c:pt>
                <c:pt idx="525">
                  <c:v>2.7023667075880786E-2</c:v>
                </c:pt>
                <c:pt idx="526">
                  <c:v>2.6712871594846921E-2</c:v>
                </c:pt>
                <c:pt idx="527">
                  <c:v>2.6479774984071853E-2</c:v>
                </c:pt>
                <c:pt idx="528">
                  <c:v>2.6246678373296563E-2</c:v>
                </c:pt>
                <c:pt idx="529">
                  <c:v>2.6013581762521276E-2</c:v>
                </c:pt>
                <c:pt idx="530">
                  <c:v>2.5780485151745986E-2</c:v>
                </c:pt>
                <c:pt idx="531">
                  <c:v>2.5469689670712121E-2</c:v>
                </c:pt>
                <c:pt idx="532">
                  <c:v>2.5236593059936835E-2</c:v>
                </c:pt>
                <c:pt idx="533">
                  <c:v>2.5081195319420123E-2</c:v>
                </c:pt>
                <c:pt idx="534">
                  <c:v>2.4770399838386258E-2</c:v>
                </c:pt>
                <c:pt idx="535">
                  <c:v>2.4692700968127902E-2</c:v>
                </c:pt>
                <c:pt idx="536">
                  <c:v>2.4304206616835904E-2</c:v>
                </c:pt>
                <c:pt idx="537">
                  <c:v>2.4071110006060614E-2</c:v>
                </c:pt>
                <c:pt idx="538">
                  <c:v>2.3760314525026749E-2</c:v>
                </c:pt>
                <c:pt idx="539">
                  <c:v>2.3604916784510037E-2</c:v>
                </c:pt>
                <c:pt idx="540">
                  <c:v>2.337182017373475E-2</c:v>
                </c:pt>
                <c:pt idx="541">
                  <c:v>2.3138723562959464E-2</c:v>
                </c:pt>
                <c:pt idx="542">
                  <c:v>2.298332582244253E-2</c:v>
                </c:pt>
                <c:pt idx="543">
                  <c:v>2.2827928081925596E-2</c:v>
                </c:pt>
                <c:pt idx="544">
                  <c:v>2.2672530341408887E-2</c:v>
                </c:pt>
                <c:pt idx="545">
                  <c:v>2.2361734860375241E-2</c:v>
                </c:pt>
                <c:pt idx="546">
                  <c:v>2.2284035990116666E-2</c:v>
                </c:pt>
                <c:pt idx="547">
                  <c:v>2.197324050908302E-2</c:v>
                </c:pt>
                <c:pt idx="548">
                  <c:v>2.2284035990116666E-2</c:v>
                </c:pt>
                <c:pt idx="549">
                  <c:v>2.197324050908302E-2</c:v>
                </c:pt>
                <c:pt idx="550">
                  <c:v>2.181784276856609E-2</c:v>
                </c:pt>
                <c:pt idx="551">
                  <c:v>2.15847461577908E-2</c:v>
                </c:pt>
                <c:pt idx="552">
                  <c:v>2.15847461577908E-2</c:v>
                </c:pt>
                <c:pt idx="553">
                  <c:v>2.1040854065981867E-2</c:v>
                </c:pt>
                <c:pt idx="554">
                  <c:v>2.0885456325464936E-2</c:v>
                </c:pt>
                <c:pt idx="555">
                  <c:v>2.0730058584948224E-2</c:v>
                </c:pt>
                <c:pt idx="556">
                  <c:v>2.0496961974172938E-2</c:v>
                </c:pt>
                <c:pt idx="557">
                  <c:v>2.0419263103914582E-2</c:v>
                </c:pt>
                <c:pt idx="558">
                  <c:v>2.0574660844431294E-2</c:v>
                </c:pt>
                <c:pt idx="559">
                  <c:v>2.0496961974172938E-2</c:v>
                </c:pt>
                <c:pt idx="560">
                  <c:v>2.0419263103914582E-2</c:v>
                </c:pt>
                <c:pt idx="561">
                  <c:v>2.0186166493139292E-2</c:v>
                </c:pt>
                <c:pt idx="562">
                  <c:v>1.9875371012105427E-2</c:v>
                </c:pt>
                <c:pt idx="563">
                  <c:v>1.964227440133014E-2</c:v>
                </c:pt>
                <c:pt idx="564">
                  <c:v>1.9719973271588715E-2</c:v>
                </c:pt>
                <c:pt idx="565">
                  <c:v>1.9253780050038138E-2</c:v>
                </c:pt>
                <c:pt idx="566">
                  <c:v>1.940917779055485E-2</c:v>
                </c:pt>
                <c:pt idx="567">
                  <c:v>1.9098382309521208E-2</c:v>
                </c:pt>
                <c:pt idx="568">
                  <c:v>1.8865285698745918E-2</c:v>
                </c:pt>
                <c:pt idx="569">
                  <c:v>1.9176081179779564E-2</c:v>
                </c:pt>
                <c:pt idx="570">
                  <c:v>1.9020683439262852E-2</c:v>
                </c:pt>
                <c:pt idx="571">
                  <c:v>1.8554490217712275E-2</c:v>
                </c:pt>
                <c:pt idx="572">
                  <c:v>1.8632189087970631E-2</c:v>
                </c:pt>
                <c:pt idx="573">
                  <c:v>1.8787586828487565E-2</c:v>
                </c:pt>
                <c:pt idx="574">
                  <c:v>1.8632189087970631E-2</c:v>
                </c:pt>
                <c:pt idx="575">
                  <c:v>1.8399092477195345E-2</c:v>
                </c:pt>
                <c:pt idx="576">
                  <c:v>1.7777501515128056E-2</c:v>
                </c:pt>
                <c:pt idx="577">
                  <c:v>1.8088296996161699E-2</c:v>
                </c:pt>
                <c:pt idx="578">
                  <c:v>1.8010598125903342E-2</c:v>
                </c:pt>
                <c:pt idx="579">
                  <c:v>1.7932899255644768E-2</c:v>
                </c:pt>
                <c:pt idx="580">
                  <c:v>1.7777501515128056E-2</c:v>
                </c:pt>
                <c:pt idx="581">
                  <c:v>1.7544404904352766E-2</c:v>
                </c:pt>
                <c:pt idx="582">
                  <c:v>1.7622103774611122E-2</c:v>
                </c:pt>
                <c:pt idx="583">
                  <c:v>1.7233609423318901E-2</c:v>
                </c:pt>
                <c:pt idx="584">
                  <c:v>1.7078211682802189E-2</c:v>
                </c:pt>
                <c:pt idx="585">
                  <c:v>1.7233609423318901E-2</c:v>
                </c:pt>
                <c:pt idx="586">
                  <c:v>1.6922813942285259E-2</c:v>
                </c:pt>
                <c:pt idx="587">
                  <c:v>1.7078211682802189E-2</c:v>
                </c:pt>
                <c:pt idx="588">
                  <c:v>1.7078211682802189E-2</c:v>
                </c:pt>
                <c:pt idx="589">
                  <c:v>1.6845115072026903E-2</c:v>
                </c:pt>
                <c:pt idx="590">
                  <c:v>1.6612018461251616E-2</c:v>
                </c:pt>
                <c:pt idx="591">
                  <c:v>1.653431959099326E-2</c:v>
                </c:pt>
                <c:pt idx="592">
                  <c:v>1.6689717331509969E-2</c:v>
                </c:pt>
                <c:pt idx="593">
                  <c:v>1.6767416201768547E-2</c:v>
                </c:pt>
                <c:pt idx="594">
                  <c:v>1.6612018461251616E-2</c:v>
                </c:pt>
                <c:pt idx="595">
                  <c:v>1.6456620720734682E-2</c:v>
                </c:pt>
                <c:pt idx="596">
                  <c:v>1.6378921850476326E-2</c:v>
                </c:pt>
                <c:pt idx="597">
                  <c:v>1.5524234277633529E-2</c:v>
                </c:pt>
                <c:pt idx="598">
                  <c:v>1.6068126369442683E-2</c:v>
                </c:pt>
                <c:pt idx="599">
                  <c:v>1.6068126369442683E-2</c:v>
                </c:pt>
                <c:pt idx="600">
                  <c:v>1.5990427499184105E-2</c:v>
                </c:pt>
                <c:pt idx="601">
                  <c:v>1.5990427499184105E-2</c:v>
                </c:pt>
                <c:pt idx="602">
                  <c:v>1.5524234277633529E-2</c:v>
                </c:pt>
                <c:pt idx="603">
                  <c:v>1.5757330888408819E-2</c:v>
                </c:pt>
                <c:pt idx="604">
                  <c:v>1.5679632018150463E-2</c:v>
                </c:pt>
                <c:pt idx="605">
                  <c:v>1.5679632018150463E-2</c:v>
                </c:pt>
                <c:pt idx="606">
                  <c:v>1.513573992634153E-2</c:v>
                </c:pt>
                <c:pt idx="607">
                  <c:v>1.5524234277633529E-2</c:v>
                </c:pt>
                <c:pt idx="608">
                  <c:v>1.5446535407375173E-2</c:v>
                </c:pt>
                <c:pt idx="609">
                  <c:v>1.5446535407375173E-2</c:v>
                </c:pt>
                <c:pt idx="610">
                  <c:v>1.529113766685824E-2</c:v>
                </c:pt>
                <c:pt idx="611">
                  <c:v>1.5213438796599886E-2</c:v>
                </c:pt>
                <c:pt idx="612">
                  <c:v>1.529113766685824E-2</c:v>
                </c:pt>
                <c:pt idx="613">
                  <c:v>1.513573992634153E-2</c:v>
                </c:pt>
                <c:pt idx="614">
                  <c:v>1.513573992634153E-2</c:v>
                </c:pt>
                <c:pt idx="615">
                  <c:v>1.513573992634153E-2</c:v>
                </c:pt>
                <c:pt idx="616">
                  <c:v>1.4980342185824598E-2</c:v>
                </c:pt>
                <c:pt idx="617">
                  <c:v>1.4980342185824598E-2</c:v>
                </c:pt>
                <c:pt idx="618">
                  <c:v>1.4980342185824598E-2</c:v>
                </c:pt>
                <c:pt idx="619">
                  <c:v>1.4902643315566242E-2</c:v>
                </c:pt>
                <c:pt idx="620">
                  <c:v>1.4980342185824598E-2</c:v>
                </c:pt>
                <c:pt idx="621">
                  <c:v>1.4747245575049309E-2</c:v>
                </c:pt>
                <c:pt idx="622">
                  <c:v>1.4669546704790953E-2</c:v>
                </c:pt>
                <c:pt idx="623">
                  <c:v>1.4747245575049309E-2</c:v>
                </c:pt>
                <c:pt idx="624">
                  <c:v>1.4747245575049309E-2</c:v>
                </c:pt>
                <c:pt idx="625">
                  <c:v>1.4669546704790953E-2</c:v>
                </c:pt>
                <c:pt idx="626">
                  <c:v>1.4514148964274021E-2</c:v>
                </c:pt>
                <c:pt idx="627">
                  <c:v>1.4358751223757309E-2</c:v>
                </c:pt>
                <c:pt idx="628">
                  <c:v>1.4358751223757309E-2</c:v>
                </c:pt>
                <c:pt idx="629">
                  <c:v>1.4281052353498733E-2</c:v>
                </c:pt>
                <c:pt idx="630">
                  <c:v>1.4203353483240377E-2</c:v>
                </c:pt>
                <c:pt idx="631">
                  <c:v>1.4281052353498733E-2</c:v>
                </c:pt>
                <c:pt idx="632">
                  <c:v>1.4358751223757309E-2</c:v>
                </c:pt>
                <c:pt idx="633">
                  <c:v>1.4203353483240377E-2</c:v>
                </c:pt>
                <c:pt idx="634">
                  <c:v>1.4203353483240377E-2</c:v>
                </c:pt>
                <c:pt idx="635">
                  <c:v>1.4125654612982021E-2</c:v>
                </c:pt>
                <c:pt idx="636">
                  <c:v>1.4281052353498733E-2</c:v>
                </c:pt>
                <c:pt idx="637">
                  <c:v>1.4203353483240377E-2</c:v>
                </c:pt>
                <c:pt idx="638">
                  <c:v>1.4047955742723444E-2</c:v>
                </c:pt>
                <c:pt idx="639">
                  <c:v>1.4125654612982021E-2</c:v>
                </c:pt>
                <c:pt idx="640">
                  <c:v>1.4047955742723444E-2</c:v>
                </c:pt>
                <c:pt idx="641">
                  <c:v>1.3970256872465088E-2</c:v>
                </c:pt>
                <c:pt idx="642">
                  <c:v>1.3892558002206732E-2</c:v>
                </c:pt>
                <c:pt idx="643">
                  <c:v>1.4047955742723444E-2</c:v>
                </c:pt>
                <c:pt idx="644">
                  <c:v>1.3814859131948156E-2</c:v>
                </c:pt>
                <c:pt idx="645">
                  <c:v>1.3348665910397579E-2</c:v>
                </c:pt>
              </c:numCache>
            </c:numRef>
          </c:xVal>
          <c:yVal>
            <c:numRef>
              <c:f>'CRET V4D'!$F$2:$F$700</c:f>
              <c:numCache>
                <c:formatCode>0.000</c:formatCode>
                <c:ptCount val="699"/>
                <c:pt idx="0">
                  <c:v>0.12938986304179123</c:v>
                </c:pt>
                <c:pt idx="1">
                  <c:v>0.12938924909859867</c:v>
                </c:pt>
                <c:pt idx="2">
                  <c:v>0.1293888010005726</c:v>
                </c:pt>
                <c:pt idx="3">
                  <c:v>0.12938836891368621</c:v>
                </c:pt>
                <c:pt idx="4">
                  <c:v>0.12938796039561404</c:v>
                </c:pt>
                <c:pt idx="5">
                  <c:v>0.1293874715417703</c:v>
                </c:pt>
                <c:pt idx="6">
                  <c:v>0.12938694969464659</c:v>
                </c:pt>
                <c:pt idx="7">
                  <c:v>0.12938645634838344</c:v>
                </c:pt>
                <c:pt idx="8">
                  <c:v>0.12938593353923017</c:v>
                </c:pt>
                <c:pt idx="9">
                  <c:v>0.12938523592681006</c:v>
                </c:pt>
                <c:pt idx="10">
                  <c:v>0.12938456337850998</c:v>
                </c:pt>
                <c:pt idx="11">
                  <c:v>0.12938376287032666</c:v>
                </c:pt>
                <c:pt idx="12">
                  <c:v>0.12938299118815347</c:v>
                </c:pt>
                <c:pt idx="13">
                  <c:v>0.12938216762509341</c:v>
                </c:pt>
                <c:pt idx="14">
                  <c:v>0.12938128873241833</c:v>
                </c:pt>
                <c:pt idx="15">
                  <c:v>0.12938024281747174</c:v>
                </c:pt>
                <c:pt idx="16">
                  <c:v>0.12937935003047585</c:v>
                </c:pt>
                <c:pt idx="17">
                  <c:v>0.12937840425003022</c:v>
                </c:pt>
                <c:pt idx="18">
                  <c:v>0.1293770115489617</c:v>
                </c:pt>
                <c:pt idx="19">
                  <c:v>0.12937578717361417</c:v>
                </c:pt>
                <c:pt idx="20">
                  <c:v>0.12937448099125923</c:v>
                </c:pt>
                <c:pt idx="21">
                  <c:v>0.12937324693073068</c:v>
                </c:pt>
                <c:pt idx="22">
                  <c:v>0.12937177130453215</c:v>
                </c:pt>
                <c:pt idx="23">
                  <c:v>0.12937001620857602</c:v>
                </c:pt>
                <c:pt idx="24">
                  <c:v>0.1293683256316375</c:v>
                </c:pt>
                <c:pt idx="25">
                  <c:v>0.12936672889700213</c:v>
                </c:pt>
                <c:pt idx="26">
                  <c:v>0.12936503840300309</c:v>
                </c:pt>
                <c:pt idx="27">
                  <c:v>0.12936278524001421</c:v>
                </c:pt>
                <c:pt idx="28">
                  <c:v>0.12936086373951169</c:v>
                </c:pt>
                <c:pt idx="29">
                  <c:v>0.12935830325289593</c:v>
                </c:pt>
                <c:pt idx="30">
                  <c:v>0.12935612018121045</c:v>
                </c:pt>
                <c:pt idx="31">
                  <c:v>0.12935351202982942</c:v>
                </c:pt>
                <c:pt idx="32">
                  <c:v>0.12935105047385201</c:v>
                </c:pt>
                <c:pt idx="33">
                  <c:v>0.12934877988541327</c:v>
                </c:pt>
                <c:pt idx="34">
                  <c:v>0.12934533623074504</c:v>
                </c:pt>
                <c:pt idx="35">
                  <c:v>0.12934202371344455</c:v>
                </c:pt>
                <c:pt idx="36">
                  <c:v>0.12933849617368121</c:v>
                </c:pt>
                <c:pt idx="37">
                  <c:v>0.12933516935800579</c:v>
                </c:pt>
                <c:pt idx="38">
                  <c:v>0.12933119886843683</c:v>
                </c:pt>
                <c:pt idx="39">
                  <c:v>0.12932745563276701</c:v>
                </c:pt>
                <c:pt idx="40">
                  <c:v>0.12932298982986681</c:v>
                </c:pt>
                <c:pt idx="41">
                  <c:v>0.12931878129260002</c:v>
                </c:pt>
                <c:pt idx="42">
                  <c:v>0.12931433549044599</c:v>
                </c:pt>
                <c:pt idx="43">
                  <c:v>0.12930903484846118</c:v>
                </c:pt>
                <c:pt idx="44">
                  <c:v>0.12930339962268383</c:v>
                </c:pt>
                <c:pt idx="45">
                  <c:v>0.12929741038037132</c:v>
                </c:pt>
                <c:pt idx="46">
                  <c:v>0.12929177298222269</c:v>
                </c:pt>
                <c:pt idx="47">
                  <c:v>0.12928582489602419</c:v>
                </c:pt>
                <c:pt idx="48">
                  <c:v>0.12927792922004638</c:v>
                </c:pt>
                <c:pt idx="49">
                  <c:v>0.1292703612505075</c:v>
                </c:pt>
                <c:pt idx="50">
                  <c:v>0.12926415660510618</c:v>
                </c:pt>
                <c:pt idx="51">
                  <c:v>0.12925478430509024</c:v>
                </c:pt>
                <c:pt idx="52">
                  <c:v>0.1292458114694818</c:v>
                </c:pt>
                <c:pt idx="53">
                  <c:v>0.12923630143695969</c:v>
                </c:pt>
                <c:pt idx="54">
                  <c:v>0.1292262265121876</c:v>
                </c:pt>
                <c:pt idx="55">
                  <c:v>0.12921555809912474</c:v>
                </c:pt>
                <c:pt idx="56">
                  <c:v>0.12920426673298724</c:v>
                </c:pt>
                <c:pt idx="57">
                  <c:v>0.12919232212040471</c:v>
                </c:pt>
                <c:pt idx="58">
                  <c:v>0.12917969318823208</c:v>
                </c:pt>
                <c:pt idx="59">
                  <c:v>0.12916634814140926</c:v>
                </c:pt>
                <c:pt idx="60">
                  <c:v>0.12915225453017398</c:v>
                </c:pt>
                <c:pt idx="61">
                  <c:v>0.12913737932683089</c:v>
                </c:pt>
                <c:pt idx="62">
                  <c:v>0.12912168901215776</c:v>
                </c:pt>
                <c:pt idx="63">
                  <c:v>0.12910703036471011</c:v>
                </c:pt>
                <c:pt idx="64">
                  <c:v>0.12908772709955324</c:v>
                </c:pt>
                <c:pt idx="65">
                  <c:v>0.12907147109899642</c:v>
                </c:pt>
                <c:pt idx="66">
                  <c:v>0.12905228635140761</c:v>
                </c:pt>
                <c:pt idx="67">
                  <c:v>0.12903211901048758</c:v>
                </c:pt>
                <c:pt idx="68">
                  <c:v>0.12901333995897232</c:v>
                </c:pt>
                <c:pt idx="69">
                  <c:v>0.12898870019619241</c:v>
                </c:pt>
                <c:pt idx="70">
                  <c:v>0.12896802705754262</c:v>
                </c:pt>
                <c:pt idx="71">
                  <c:v>0.12894371741744134</c:v>
                </c:pt>
                <c:pt idx="72">
                  <c:v>0.12891826270512266</c:v>
                </c:pt>
                <c:pt idx="73">
                  <c:v>0.12889464983673271</c:v>
                </c:pt>
                <c:pt idx="74">
                  <c:v>0.12886694822632225</c:v>
                </c:pt>
                <c:pt idx="75">
                  <c:v>0.12884129127556468</c:v>
                </c:pt>
                <c:pt idx="76">
                  <c:v>0.1288112395516712</c:v>
                </c:pt>
                <c:pt idx="77">
                  <c:v>0.12877990499785685</c:v>
                </c:pt>
                <c:pt idx="78">
                  <c:v>0.12875095506735004</c:v>
                </c:pt>
                <c:pt idx="79">
                  <c:v>0.12872095568545233</c:v>
                </c:pt>
                <c:pt idx="80">
                  <c:v>0.12868593311658785</c:v>
                </c:pt>
                <c:pt idx="81">
                  <c:v>0.12864954332177489</c:v>
                </c:pt>
                <c:pt idx="82">
                  <c:v>0.12861176836975008</c:v>
                </c:pt>
                <c:pt idx="83">
                  <c:v>0.12857701484003936</c:v>
                </c:pt>
                <c:pt idx="84">
                  <c:v>0.12854114435120351</c:v>
                </c:pt>
                <c:pt idx="85">
                  <c:v>0.12849944426508431</c:v>
                </c:pt>
                <c:pt idx="86">
                  <c:v>0.12845630932695234</c:v>
                </c:pt>
                <c:pt idx="87">
                  <c:v>0.12841675582318346</c:v>
                </c:pt>
                <c:pt idx="88">
                  <c:v>0.12837605749039041</c:v>
                </c:pt>
                <c:pt idx="89">
                  <c:v>0.1283288993761752</c:v>
                </c:pt>
                <c:pt idx="90">
                  <c:v>0.12828575880459392</c:v>
                </c:pt>
                <c:pt idx="91">
                  <c:v>0.12824146698782271</c:v>
                </c:pt>
                <c:pt idx="92">
                  <c:v>0.12819026297717029</c:v>
                </c:pt>
                <c:pt idx="93">
                  <c:v>0.12814352696822628</c:v>
                </c:pt>
                <c:pt idx="94">
                  <c:v>0.12808957809309096</c:v>
                </c:pt>
                <c:pt idx="95">
                  <c:v>0.1280404087449728</c:v>
                </c:pt>
                <c:pt idx="96">
                  <c:v>0.1279901005042092</c:v>
                </c:pt>
                <c:pt idx="97">
                  <c:v>0.12794515050805363</c:v>
                </c:pt>
                <c:pt idx="98">
                  <c:v>0.12788608829847131</c:v>
                </c:pt>
                <c:pt idx="99">
                  <c:v>0.12782560649295005</c:v>
                </c:pt>
                <c:pt idx="100">
                  <c:v>0.12777758997780719</c:v>
                </c:pt>
                <c:pt idx="101">
                  <c:v>0.1277146094976162</c:v>
                </c:pt>
                <c:pt idx="102">
                  <c:v>0.12765745943870058</c:v>
                </c:pt>
                <c:pt idx="103">
                  <c:v>0.12759921921694639</c:v>
                </c:pt>
                <c:pt idx="104">
                  <c:v>0.12753240649128059</c:v>
                </c:pt>
                <c:pt idx="105">
                  <c:v>0.12747187819576486</c:v>
                </c:pt>
                <c:pt idx="106">
                  <c:v>0.12742578392363565</c:v>
                </c:pt>
                <c:pt idx="107">
                  <c:v>0.12735552969532696</c:v>
                </c:pt>
                <c:pt idx="108">
                  <c:v>0.12729196956998892</c:v>
                </c:pt>
                <c:pt idx="109">
                  <c:v>0.12722737225690936</c:v>
                </c:pt>
                <c:pt idx="110">
                  <c:v>0.12715347156978143</c:v>
                </c:pt>
                <c:pt idx="111">
                  <c:v>0.12709510147381281</c:v>
                </c:pt>
                <c:pt idx="112">
                  <c:v>0.12701891769810253</c:v>
                </c:pt>
                <c:pt idx="113">
                  <c:v>0.12695878673717337</c:v>
                </c:pt>
                <c:pt idx="114">
                  <c:v>0.12688035760453018</c:v>
                </c:pt>
                <c:pt idx="115">
                  <c:v>0.12680068122418878</c:v>
                </c:pt>
                <c:pt idx="116">
                  <c:v>0.12672881942287498</c:v>
                </c:pt>
                <c:pt idx="117">
                  <c:v>0.1266559878886801</c:v>
                </c:pt>
                <c:pt idx="118">
                  <c:v>0.12658219350974531</c:v>
                </c:pt>
                <c:pt idx="119">
                  <c:v>0.12650744281688001</c:v>
                </c:pt>
                <c:pt idx="120">
                  <c:v>0.12643174196882656</c:v>
                </c:pt>
                <c:pt idx="121">
                  <c:v>0.12636472885175418</c:v>
                </c:pt>
                <c:pt idx="122">
                  <c:v>0.12626774871135985</c:v>
                </c:pt>
                <c:pt idx="123">
                  <c:v>0.1261891140379641</c:v>
                </c:pt>
                <c:pt idx="124">
                  <c:v>0.12610955045709721</c:v>
                </c:pt>
                <c:pt idx="125">
                  <c:v>0.12601893619383331</c:v>
                </c:pt>
                <c:pt idx="126">
                  <c:v>0.12594765259505239</c:v>
                </c:pt>
                <c:pt idx="127">
                  <c:v>0.12585496999139448</c:v>
                </c:pt>
                <c:pt idx="128">
                  <c:v>0.12577161354775829</c:v>
                </c:pt>
                <c:pt idx="129">
                  <c:v>0.12568734488905364</c:v>
                </c:pt>
                <c:pt idx="130">
                  <c:v>0.12559145474088959</c:v>
                </c:pt>
                <c:pt idx="131">
                  <c:v>0.12550525376559493</c:v>
                </c:pt>
                <c:pt idx="132">
                  <c:v>0.12541814549518082</c:v>
                </c:pt>
                <c:pt idx="133">
                  <c:v>0.12533013068873719</c:v>
                </c:pt>
                <c:pt idx="134">
                  <c:v>0.12523003088863341</c:v>
                </c:pt>
                <c:pt idx="135">
                  <c:v>0.12514009046449595</c:v>
                </c:pt>
                <c:pt idx="136">
                  <c:v>0.12504924342644438</c:v>
                </c:pt>
                <c:pt idx="137">
                  <c:v>0.12494595583215169</c:v>
                </c:pt>
                <c:pt idx="138">
                  <c:v>0.12484151815123165</c:v>
                </c:pt>
                <c:pt idx="139">
                  <c:v>0.1247359281780397</c:v>
                </c:pt>
                <c:pt idx="140">
                  <c:v>0.12462918316756794</c:v>
                </c:pt>
                <c:pt idx="141">
                  <c:v>0.124533326421173</c:v>
                </c:pt>
                <c:pt idx="142">
                  <c:v>0.12441221444621249</c:v>
                </c:pt>
                <c:pt idx="143">
                  <c:v>0.1242896625073953</c:v>
                </c:pt>
                <c:pt idx="144">
                  <c:v>0.12417812918731731</c:v>
                </c:pt>
                <c:pt idx="145">
                  <c:v>0.12405282266202095</c:v>
                </c:pt>
                <c:pt idx="146">
                  <c:v>0.12393879794493359</c:v>
                </c:pt>
                <c:pt idx="147">
                  <c:v>0.12382358368725566</c:v>
                </c:pt>
                <c:pt idx="148">
                  <c:v>0.12370717325992987</c:v>
                </c:pt>
                <c:pt idx="149">
                  <c:v>0.12358955962553031</c:v>
                </c:pt>
                <c:pt idx="150">
                  <c:v>0.12345745758722286</c:v>
                </c:pt>
                <c:pt idx="151">
                  <c:v>0.12335069262081517</c:v>
                </c:pt>
                <c:pt idx="152">
                  <c:v>0.12321587278653853</c:v>
                </c:pt>
                <c:pt idx="153">
                  <c:v>0.12310691868631427</c:v>
                </c:pt>
                <c:pt idx="154">
                  <c:v>0.12295550047277488</c:v>
                </c:pt>
                <c:pt idx="155">
                  <c:v>0.12283021871683406</c:v>
                </c:pt>
                <c:pt idx="156">
                  <c:v>0.12270367192586691</c:v>
                </c:pt>
                <c:pt idx="157">
                  <c:v>0.12259011585556914</c:v>
                </c:pt>
                <c:pt idx="158">
                  <c:v>0.12246115218682135</c:v>
                </c:pt>
                <c:pt idx="159">
                  <c:v>0.12233089394573531</c:v>
                </c:pt>
                <c:pt idx="160">
                  <c:v>0.12221401332340466</c:v>
                </c:pt>
                <c:pt idx="161">
                  <c:v>0.12208128011183642</c:v>
                </c:pt>
                <c:pt idx="162">
                  <c:v>0.12194722040469974</c:v>
                </c:pt>
                <c:pt idx="163">
                  <c:v>0.12182693327381251</c:v>
                </c:pt>
                <c:pt idx="164">
                  <c:v>0.12167507498162448</c:v>
                </c:pt>
                <c:pt idx="165">
                  <c:v>0.12155237852973964</c:v>
                </c:pt>
                <c:pt idx="166">
                  <c:v>0.12141304799015151</c:v>
                </c:pt>
                <c:pt idx="167">
                  <c:v>0.12127233207497011</c:v>
                </c:pt>
                <c:pt idx="168">
                  <c:v>0.12113021805576918</c:v>
                </c:pt>
                <c:pt idx="169">
                  <c:v>0.1209866929882413</c:v>
                </c:pt>
                <c:pt idx="170">
                  <c:v>0.1208417437190923</c:v>
                </c:pt>
                <c:pt idx="171">
                  <c:v>0.12071169350586397</c:v>
                </c:pt>
                <c:pt idx="172">
                  <c:v>0.120564017480561</c:v>
                </c:pt>
                <c:pt idx="173">
                  <c:v>0.12041487814230584</c:v>
                </c:pt>
                <c:pt idx="174">
                  <c:v>0.12026426158780278</c:v>
                </c:pt>
                <c:pt idx="175">
                  <c:v>0.1201121537364228</c:v>
                </c:pt>
                <c:pt idx="176">
                  <c:v>0.11995854033635442</c:v>
                </c:pt>
                <c:pt idx="177">
                  <c:v>0.11980340697067504</c:v>
                </c:pt>
                <c:pt idx="178">
                  <c:v>0.11962923615493634</c:v>
                </c:pt>
                <c:pt idx="179">
                  <c:v>0.11947084591993558</c:v>
                </c:pt>
                <c:pt idx="180">
                  <c:v>0.1193108898759228</c:v>
                </c:pt>
                <c:pt idx="181">
                  <c:v>0.11914935298976692</c:v>
                </c:pt>
                <c:pt idx="182">
                  <c:v>0.11896799503370985</c:v>
                </c:pt>
                <c:pt idx="183">
                  <c:v>0.11880307084653566</c:v>
                </c:pt>
                <c:pt idx="184">
                  <c:v>0.11863651821143674</c:v>
                </c:pt>
                <c:pt idx="185">
                  <c:v>0.11846832157834526</c:v>
                </c:pt>
                <c:pt idx="186">
                  <c:v>0.11827948923321195</c:v>
                </c:pt>
                <c:pt idx="187">
                  <c:v>0.11810777038113525</c:v>
                </c:pt>
                <c:pt idx="188">
                  <c:v>0.11793435847166629</c:v>
                </c:pt>
                <c:pt idx="189">
                  <c:v>0.11775923753759364</c:v>
                </c:pt>
                <c:pt idx="190">
                  <c:v>0.11758239152562393</c:v>
                </c:pt>
                <c:pt idx="191">
                  <c:v>0.11740380430252036</c:v>
                </c:pt>
                <c:pt idx="192">
                  <c:v>0.11720331217891941</c:v>
                </c:pt>
                <c:pt idx="193">
                  <c:v>0.11702099576091923</c:v>
                </c:pt>
                <c:pt idx="194">
                  <c:v>0.11683688749632573</c:v>
                </c:pt>
                <c:pt idx="195">
                  <c:v>0.11665097098932189</c:v>
                </c:pt>
                <c:pt idx="196">
                  <c:v>0.11646322979673029</c:v>
                </c:pt>
                <c:pt idx="197">
                  <c:v>0.11627364743466297</c:v>
                </c:pt>
                <c:pt idx="198">
                  <c:v>0.11608220738527028</c:v>
                </c:pt>
                <c:pt idx="199">
                  <c:v>0.11588889310359304</c:v>
                </c:pt>
                <c:pt idx="200">
                  <c:v>0.11569368802452085</c:v>
                </c:pt>
                <c:pt idx="201">
                  <c:v>0.11549657556985835</c:v>
                </c:pt>
                <c:pt idx="202">
                  <c:v>0.11529753915550189</c:v>
                </c:pt>
                <c:pt idx="203">
                  <c:v>0.1150965621987278</c:v>
                </c:pt>
                <c:pt idx="204">
                  <c:v>0.11489362812559278</c:v>
                </c:pt>
                <c:pt idx="205">
                  <c:v>0.11468872037844834</c:v>
                </c:pt>
                <c:pt idx="206">
                  <c:v>0.11450490988049249</c:v>
                </c:pt>
                <c:pt idx="207">
                  <c:v>0.11429622899732107</c:v>
                </c:pt>
                <c:pt idx="208">
                  <c:v>0.11408552676876743</c:v>
                </c:pt>
                <c:pt idx="209">
                  <c:v>0.11387278677407951</c:v>
                </c:pt>
                <c:pt idx="210">
                  <c:v>0.113657992647146</c:v>
                </c:pt>
                <c:pt idx="211">
                  <c:v>0.11348949996865164</c:v>
                </c:pt>
                <c:pt idx="212">
                  <c:v>0.11324660831715157</c:v>
                </c:pt>
                <c:pt idx="213">
                  <c:v>0.11302578870804079</c:v>
                </c:pt>
                <c:pt idx="214">
                  <c:v>0.11282772778597919</c:v>
                </c:pt>
                <c:pt idx="215">
                  <c:v>0.11260289578246913</c:v>
                </c:pt>
                <c:pt idx="216">
                  <c:v>0.11240124301521438</c:v>
                </c:pt>
                <c:pt idx="217">
                  <c:v>0.11217234193913073</c:v>
                </c:pt>
                <c:pt idx="218">
                  <c:v>0.11194126396419897</c:v>
                </c:pt>
                <c:pt idx="219">
                  <c:v>0.11170799355020559</c:v>
                </c:pt>
                <c:pt idx="220">
                  <c:v>0.11147251529438031</c:v>
                </c:pt>
                <c:pt idx="221">
                  <c:v>0.11123481394036737</c:v>
                </c:pt>
                <c:pt idx="222">
                  <c:v>0.11099487438724839</c:v>
                </c:pt>
                <c:pt idx="223">
                  <c:v>0.11077970372386001</c:v>
                </c:pt>
                <c:pt idx="224">
                  <c:v>0.11056274242734171</c:v>
                </c:pt>
                <c:pt idx="225">
                  <c:v>0.11028900710646046</c:v>
                </c:pt>
                <c:pt idx="226">
                  <c:v>0.11006797954578164</c:v>
                </c:pt>
                <c:pt idx="227">
                  <c:v>0.10984512844134599</c:v>
                </c:pt>
                <c:pt idx="228">
                  <c:v>0.10959222897467862</c:v>
                </c:pt>
                <c:pt idx="229">
                  <c:v>0.10933699528050538</c:v>
                </c:pt>
                <c:pt idx="230">
                  <c:v>0.10907941375242376</c:v>
                </c:pt>
                <c:pt idx="231">
                  <c:v>0.10884847055761454</c:v>
                </c:pt>
                <c:pt idx="232">
                  <c:v>0.10858641794497662</c:v>
                </c:pt>
                <c:pt idx="233">
                  <c:v>0.10835147979752201</c:v>
                </c:pt>
                <c:pt idx="234">
                  <c:v>0.10808491006580563</c:v>
                </c:pt>
                <c:pt idx="235">
                  <c:v>0.10781593088505159</c:v>
                </c:pt>
                <c:pt idx="236">
                  <c:v>0.10757480572206678</c:v>
                </c:pt>
                <c:pt idx="237">
                  <c:v>0.10733175888226285</c:v>
                </c:pt>
                <c:pt idx="238">
                  <c:v>0.1070560240488634</c:v>
                </c:pt>
                <c:pt idx="239">
                  <c:v>0.10680886683581912</c:v>
                </c:pt>
                <c:pt idx="240">
                  <c:v>0.1065597631224431</c:v>
                </c:pt>
                <c:pt idx="241">
                  <c:v>0.10627718538542381</c:v>
                </c:pt>
                <c:pt idx="242">
                  <c:v>0.10599212413611575</c:v>
                </c:pt>
                <c:pt idx="243">
                  <c:v>0.10570456927374294</c:v>
                </c:pt>
                <c:pt idx="244">
                  <c:v>0.10544686364928776</c:v>
                </c:pt>
                <c:pt idx="245">
                  <c:v>0.10515457227722455</c:v>
                </c:pt>
                <c:pt idx="246">
                  <c:v>0.10489264172280656</c:v>
                </c:pt>
                <c:pt idx="247">
                  <c:v>0.10459558138195611</c:v>
                </c:pt>
                <c:pt idx="248">
                  <c:v>0.10432939812531726</c:v>
                </c:pt>
                <c:pt idx="249">
                  <c:v>0.10402753880980971</c:v>
                </c:pt>
                <c:pt idx="250">
                  <c:v>0.10375707729815524</c:v>
                </c:pt>
                <c:pt idx="251">
                  <c:v>0.10345039154121874</c:v>
                </c:pt>
                <c:pt idx="252">
                  <c:v>0.10317562851493255</c:v>
                </c:pt>
                <c:pt idx="253">
                  <c:v>0.10286409146875582</c:v>
                </c:pt>
                <c:pt idx="254">
                  <c:v>0.10258500602955943</c:v>
                </c:pt>
                <c:pt idx="255">
                  <c:v>0.10226859553866628</c:v>
                </c:pt>
                <c:pt idx="256">
                  <c:v>0.1019851692118052</c:v>
                </c:pt>
                <c:pt idx="257">
                  <c:v>0.10166386587949217</c:v>
                </c:pt>
                <c:pt idx="258">
                  <c:v>0.10137608266957128</c:v>
                </c:pt>
                <c:pt idx="259">
                  <c:v>0.10104986991699846</c:v>
                </c:pt>
                <c:pt idx="260">
                  <c:v>0.10079434819229582</c:v>
                </c:pt>
                <c:pt idx="261">
                  <c:v>0.10042658047469001</c:v>
                </c:pt>
                <c:pt idx="262">
                  <c:v>0.10013004566858383</c:v>
                </c:pt>
                <c:pt idx="263">
                  <c:v>9.9831446070553859E-2</c:v>
                </c:pt>
                <c:pt idx="264">
                  <c:v>9.9493051516212155E-2</c:v>
                </c:pt>
                <c:pt idx="265">
                  <c:v>9.9190059389324833E-2</c:v>
                </c:pt>
                <c:pt idx="266">
                  <c:v>9.8846720392827672E-2</c:v>
                </c:pt>
                <c:pt idx="267">
                  <c:v>9.8539331325585691E-2</c:v>
                </c:pt>
                <c:pt idx="268">
                  <c:v>9.8191044418187906E-2</c:v>
                </c:pt>
                <c:pt idx="269">
                  <c:v>9.7840137647127151E-2</c:v>
                </c:pt>
                <c:pt idx="270">
                  <c:v>9.7486611325852429E-2</c:v>
                </c:pt>
                <c:pt idx="271">
                  <c:v>9.7130466213442582E-2</c:v>
                </c:pt>
                <c:pt idx="272">
                  <c:v>9.6771703514278232E-2</c:v>
                </c:pt>
                <c:pt idx="273">
                  <c:v>9.6370010304456175E-2</c:v>
                </c:pt>
                <c:pt idx="274">
                  <c:v>9.6005727543475888E-2</c:v>
                </c:pt>
                <c:pt idx="275">
                  <c:v>9.5597906761425183E-2</c:v>
                </c:pt>
                <c:pt idx="276">
                  <c:v>9.5228115451545872E-2</c:v>
                </c:pt>
                <c:pt idx="277">
                  <c:v>9.481418218939644E-2</c:v>
                </c:pt>
                <c:pt idx="278">
                  <c:v>9.4438897973012248E-2</c:v>
                </c:pt>
                <c:pt idx="279">
                  <c:v>9.4018871885386227E-2</c:v>
                </c:pt>
                <c:pt idx="280">
                  <c:v>9.3638114484434029E-2</c:v>
                </c:pt>
                <c:pt idx="281">
                  <c:v>9.3254772564427366E-2</c:v>
                </c:pt>
                <c:pt idx="282">
                  <c:v>9.282581287742496E-2</c:v>
                </c:pt>
                <c:pt idx="283">
                  <c:v>9.2480358577599162E-2</c:v>
                </c:pt>
                <c:pt idx="284">
                  <c:v>9.2045690120449455E-2</c:v>
                </c:pt>
                <c:pt idx="285">
                  <c:v>9.1651787864785297E-2</c:v>
                </c:pt>
                <c:pt idx="286">
                  <c:v>9.1255334800196666E-2</c:v>
                </c:pt>
                <c:pt idx="287">
                  <c:v>9.0856338755891053E-2</c:v>
                </c:pt>
                <c:pt idx="288">
                  <c:v>9.045480795232555E-2</c:v>
                </c:pt>
                <c:pt idx="289">
                  <c:v>9.0050750995434151E-2</c:v>
                </c:pt>
                <c:pt idx="290">
                  <c:v>8.9644176870636E-2</c:v>
                </c:pt>
                <c:pt idx="291">
                  <c:v>8.9280672028030195E-2</c:v>
                </c:pt>
                <c:pt idx="292">
                  <c:v>8.8823514919050175E-2</c:v>
                </c:pt>
                <c:pt idx="293">
                  <c:v>8.8409446903809363E-2</c:v>
                </c:pt>
                <c:pt idx="294">
                  <c:v>8.8039306188074526E-2</c:v>
                </c:pt>
                <c:pt idx="295">
                  <c:v>8.7620567385357812E-2</c:v>
                </c:pt>
                <c:pt idx="296">
                  <c:v>8.7199371683990043E-2</c:v>
                </c:pt>
                <c:pt idx="297">
                  <c:v>8.6822922149707021E-2</c:v>
                </c:pt>
                <c:pt idx="298">
                  <c:v>8.6397117067183019E-2</c:v>
                </c:pt>
                <c:pt idx="299">
                  <c:v>8.5968888966679591E-2</c:v>
                </c:pt>
                <c:pt idx="300">
                  <c:v>8.5586217599946099E-2</c:v>
                </c:pt>
                <c:pt idx="301">
                  <c:v>8.5153446613905573E-2</c:v>
                </c:pt>
                <c:pt idx="302">
                  <c:v>8.4669791514999815E-2</c:v>
                </c:pt>
                <c:pt idx="303">
                  <c:v>8.4280758251195007E-2</c:v>
                </c:pt>
                <c:pt idx="304">
                  <c:v>8.3840867566055133E-2</c:v>
                </c:pt>
                <c:pt idx="305">
                  <c:v>8.3398630803711016E-2</c:v>
                </c:pt>
                <c:pt idx="306">
                  <c:v>8.2954061995090478E-2</c:v>
                </c:pt>
                <c:pt idx="307">
                  <c:v>8.2507175431682317E-2</c:v>
                </c:pt>
                <c:pt idx="308">
                  <c:v>8.200793414993196E-2</c:v>
                </c:pt>
                <c:pt idx="309">
                  <c:v>8.1606507464703965E-2</c:v>
                </c:pt>
                <c:pt idx="310">
                  <c:v>8.1102199365513314E-2</c:v>
                </c:pt>
                <c:pt idx="311">
                  <c:v>8.0645939698558766E-2</c:v>
                </c:pt>
                <c:pt idx="312">
                  <c:v>8.0187439118944562E-2</c:v>
                </c:pt>
                <c:pt idx="313">
                  <c:v>7.9726713351846445E-2</c:v>
                </c:pt>
                <c:pt idx="314">
                  <c:v>7.9212205433137312E-2</c:v>
                </c:pt>
                <c:pt idx="315">
                  <c:v>7.8746834623907982E-2</c:v>
                </c:pt>
                <c:pt idx="316">
                  <c:v>7.8279288861054619E-2</c:v>
                </c:pt>
                <c:pt idx="317">
                  <c:v>7.780958469002773E-2</c:v>
                </c:pt>
                <c:pt idx="318">
                  <c:v>7.7285180053466601E-2</c:v>
                </c:pt>
                <c:pt idx="319">
                  <c:v>7.6810974396253409E-2</c:v>
                </c:pt>
                <c:pt idx="320">
                  <c:v>7.6334662953700186E-2</c:v>
                </c:pt>
                <c:pt idx="321">
                  <c:v>7.5802979272698023E-2</c:v>
                </c:pt>
                <c:pt idx="322">
                  <c:v>7.5322279173754822E-2</c:v>
                </c:pt>
                <c:pt idx="323">
                  <c:v>7.4839527523967511E-2</c:v>
                </c:pt>
                <c:pt idx="324">
                  <c:v>7.4354742074171934E-2</c:v>
                </c:pt>
                <c:pt idx="325">
                  <c:v>7.3867940722886188E-2</c:v>
                </c:pt>
                <c:pt idx="326">
                  <c:v>7.332470795312851E-2</c:v>
                </c:pt>
                <c:pt idx="327">
                  <c:v>7.2833710231454935E-2</c:v>
                </c:pt>
                <c:pt idx="328">
                  <c:v>7.2340753198806729E-2</c:v>
                </c:pt>
                <c:pt idx="329">
                  <c:v>7.1790747675371969E-2</c:v>
                </c:pt>
                <c:pt idx="330">
                  <c:v>7.1349035216652285E-2</c:v>
                </c:pt>
                <c:pt idx="331">
                  <c:v>7.0794781188898592E-2</c:v>
                </c:pt>
                <c:pt idx="332">
                  <c:v>7.0293964706230685E-2</c:v>
                </c:pt>
                <c:pt idx="333">
                  <c:v>6.9791284698228345E-2</c:v>
                </c:pt>
                <c:pt idx="334">
                  <c:v>6.9286760301746547E-2</c:v>
                </c:pt>
                <c:pt idx="335">
                  <c:v>6.8780410782831633E-2</c:v>
                </c:pt>
                <c:pt idx="336">
                  <c:v>6.821568322603988E-2</c:v>
                </c:pt>
                <c:pt idx="337">
                  <c:v>6.7705544526653241E-2</c:v>
                </c:pt>
                <c:pt idx="338">
                  <c:v>6.719364148240993E-2</c:v>
                </c:pt>
                <c:pt idx="339">
                  <c:v>6.6679993905706877E-2</c:v>
                </c:pt>
                <c:pt idx="340">
                  <c:v>6.6164621748649136E-2</c:v>
                </c:pt>
                <c:pt idx="341">
                  <c:v>6.5647545107022656E-2</c:v>
                </c:pt>
                <c:pt idx="342">
                  <c:v>6.5128784224955827E-2</c:v>
                </c:pt>
                <c:pt idx="343">
                  <c:v>6.4608359500300611E-2</c:v>
                </c:pt>
                <c:pt idx="344">
                  <c:v>6.4086291490760686E-2</c:v>
                </c:pt>
                <c:pt idx="345">
                  <c:v>6.3504313827728101E-2</c:v>
                </c:pt>
                <c:pt idx="346">
                  <c:v>6.2978844931831091E-2</c:v>
                </c:pt>
                <c:pt idx="347">
                  <c:v>6.2451797810606641E-2</c:v>
                </c:pt>
                <c:pt idx="348">
                  <c:v>6.1923193760573911E-2</c:v>
                </c:pt>
                <c:pt idx="349">
                  <c:v>6.1393054282346378E-2</c:v>
                </c:pt>
                <c:pt idx="350">
                  <c:v>6.0861401092079874E-2</c:v>
                </c:pt>
                <c:pt idx="351">
                  <c:v>6.0328256133929677E-2</c:v>
                </c:pt>
                <c:pt idx="352">
                  <c:v>5.9793641593560667E-2</c:v>
                </c:pt>
                <c:pt idx="353">
                  <c:v>5.9257579912756431E-2</c:v>
                </c:pt>
                <c:pt idx="354">
                  <c:v>5.8720093805177793E-2</c:v>
                </c:pt>
                <c:pt idx="355">
                  <c:v>5.8181206273318888E-2</c:v>
                </c:pt>
                <c:pt idx="356">
                  <c:v>5.764094062671573E-2</c:v>
                </c:pt>
                <c:pt idx="357">
                  <c:v>5.709932050146297E-2</c:v>
                </c:pt>
                <c:pt idx="358">
                  <c:v>5.6556369881096302E-2</c:v>
                </c:pt>
                <c:pt idx="359">
                  <c:v>5.6012113118902092E-2</c:v>
                </c:pt>
                <c:pt idx="360">
                  <c:v>5.5466574961717419E-2</c:v>
                </c:pt>
                <c:pt idx="361">
                  <c:v>5.4919780575286938E-2</c:v>
                </c:pt>
                <c:pt idx="362">
                  <c:v>5.4432707202754387E-2</c:v>
                </c:pt>
                <c:pt idx="363">
                  <c:v>5.3883610200489575E-2</c:v>
                </c:pt>
                <c:pt idx="364">
                  <c:v>5.3333332277534992E-2</c:v>
                </c:pt>
                <c:pt idx="365">
                  <c:v>5.2781900501082189E-2</c:v>
                </c:pt>
                <c:pt idx="366">
                  <c:v>5.229079258188591E-2</c:v>
                </c:pt>
                <c:pt idx="367">
                  <c:v>5.1675686530723332E-2</c:v>
                </c:pt>
                <c:pt idx="368">
                  <c:v>5.1182649457042102E-2</c:v>
                </c:pt>
                <c:pt idx="369">
                  <c:v>5.0626998866539173E-2</c:v>
                </c:pt>
                <c:pt idx="370">
                  <c:v>5.0070335623041598E-2</c:v>
                </c:pt>
                <c:pt idx="371">
                  <c:v>4.951269069516008E-2</c:v>
                </c:pt>
                <c:pt idx="372">
                  <c:v>4.8954095862956952E-2</c:v>
                </c:pt>
                <c:pt idx="373">
                  <c:v>4.8394583767552429E-2</c:v>
                </c:pt>
                <c:pt idx="374">
                  <c:v>4.7896496739007643E-2</c:v>
                </c:pt>
                <c:pt idx="375">
                  <c:v>4.7335344366512828E-2</c:v>
                </c:pt>
                <c:pt idx="376">
                  <c:v>4.6773374354256159E-2</c:v>
                </c:pt>
                <c:pt idx="377">
                  <c:v>4.6273188532010304E-2</c:v>
                </c:pt>
                <c:pt idx="378">
                  <c:v>4.5709774630074043E-2</c:v>
                </c:pt>
                <c:pt idx="379">
                  <c:v>4.5145651739464367E-2</c:v>
                </c:pt>
                <c:pt idx="380">
                  <c:v>4.4643646275118298E-2</c:v>
                </c:pt>
                <c:pt idx="381">
                  <c:v>4.4078294400131064E-2</c:v>
                </c:pt>
                <c:pt idx="382">
                  <c:v>4.3512352816168241E-2</c:v>
                </c:pt>
                <c:pt idx="383">
                  <c:v>4.3008834175373524E-2</c:v>
                </c:pt>
                <c:pt idx="384">
                  <c:v>4.2441900265486034E-2</c:v>
                </c:pt>
                <c:pt idx="385">
                  <c:v>4.1937573037602531E-2</c:v>
                </c:pt>
                <c:pt idx="386">
                  <c:v>4.1432918185252222E-2</c:v>
                </c:pt>
                <c:pt idx="387">
                  <c:v>4.0864833974487744E-2</c:v>
                </c:pt>
                <c:pt idx="388">
                  <c:v>4.0359601912815644E-2</c:v>
                </c:pt>
                <c:pt idx="389">
                  <c:v>3.9790963174600062E-2</c:v>
                </c:pt>
                <c:pt idx="390">
                  <c:v>3.9285325507711889E-2</c:v>
                </c:pt>
                <c:pt idx="391">
                  <c:v>3.8779559972346618E-2</c:v>
                </c:pt>
                <c:pt idx="392">
                  <c:v>3.8210473596899018E-2</c:v>
                </c:pt>
                <c:pt idx="393">
                  <c:v>3.7704578574668017E-2</c:v>
                </c:pt>
                <c:pt idx="394">
                  <c:v>3.7135460118668896E-2</c:v>
                </c:pt>
                <c:pt idx="395">
                  <c:v>3.6566420795840986E-2</c:v>
                </c:pt>
                <c:pt idx="396">
                  <c:v>3.6060731075918229E-2</c:v>
                </c:pt>
                <c:pt idx="397">
                  <c:v>3.555521031144647E-2</c:v>
                </c:pt>
                <c:pt idx="398">
                  <c:v>3.4923627831884269E-2</c:v>
                </c:pt>
                <c:pt idx="399">
                  <c:v>3.4418683849547854E-2</c:v>
                </c:pt>
                <c:pt idx="400">
                  <c:v>3.3788000594697228E-2</c:v>
                </c:pt>
                <c:pt idx="401">
                  <c:v>3.3220947524150148E-2</c:v>
                </c:pt>
                <c:pt idx="402">
                  <c:v>3.2654518773426081E-2</c:v>
                </c:pt>
                <c:pt idx="403">
                  <c:v>3.2088806832878194E-2</c:v>
                </c:pt>
                <c:pt idx="404">
                  <c:v>3.1523907973416428E-2</c:v>
                </c:pt>
                <c:pt idx="405">
                  <c:v>3.0959922379477225E-2</c:v>
                </c:pt>
                <c:pt idx="406">
                  <c:v>3.0396954280015473E-2</c:v>
                </c:pt>
                <c:pt idx="407">
                  <c:v>2.9772759518027794E-2</c:v>
                </c:pt>
                <c:pt idx="408">
                  <c:v>2.9274508467088369E-2</c:v>
                </c:pt>
                <c:pt idx="409">
                  <c:v>2.865321083436638E-2</c:v>
                </c:pt>
                <c:pt idx="410">
                  <c:v>2.8095612139007433E-2</c:v>
                </c:pt>
                <c:pt idx="411">
                  <c:v>2.7539631384278382E-2</c:v>
                </c:pt>
                <c:pt idx="412">
                  <c:v>2.698540009887896E-2</c:v>
                </c:pt>
                <c:pt idx="413">
                  <c:v>2.649432887247578E-2</c:v>
                </c:pt>
                <c:pt idx="414">
                  <c:v>2.5943778095553441E-2</c:v>
                </c:pt>
                <c:pt idx="415">
                  <c:v>2.5456205578591323E-2</c:v>
                </c:pt>
                <c:pt idx="416">
                  <c:v>2.4909854898721048E-2</c:v>
                </c:pt>
                <c:pt idx="417">
                  <c:v>2.4426257824165125E-2</c:v>
                </c:pt>
                <c:pt idx="418">
                  <c:v>2.3944705018002894E-2</c:v>
                </c:pt>
                <c:pt idx="419">
                  <c:v>2.3465311771779726E-2</c:v>
                </c:pt>
                <c:pt idx="420">
                  <c:v>2.2988196452795477E-2</c:v>
                </c:pt>
                <c:pt idx="421">
                  <c:v>2.2513480464398529E-2</c:v>
                </c:pt>
                <c:pt idx="422">
                  <c:v>2.2041288191238226E-2</c:v>
                </c:pt>
                <c:pt idx="423">
                  <c:v>2.1571746928367119E-2</c:v>
                </c:pt>
                <c:pt idx="424">
                  <c:v>2.1104986793089395E-2</c:v>
                </c:pt>
                <c:pt idx="425">
                  <c:v>2.0698957428499882E-2</c:v>
                </c:pt>
                <c:pt idx="426">
                  <c:v>2.0237771973628665E-2</c:v>
                </c:pt>
                <c:pt idx="427">
                  <c:v>1.9836830240617932E-2</c:v>
                </c:pt>
                <c:pt idx="428">
                  <c:v>1.9438409031296316E-2</c:v>
                </c:pt>
                <c:pt idx="429">
                  <c:v>1.8986278607588048E-2</c:v>
                </c:pt>
                <c:pt idx="430">
                  <c:v>1.8537707667417129E-2</c:v>
                </c:pt>
                <c:pt idx="431">
                  <c:v>1.8092841368771331E-2</c:v>
                </c:pt>
                <c:pt idx="432">
                  <c:v>1.7706737566733629E-2</c:v>
                </c:pt>
                <c:pt idx="433">
                  <c:v>1.7323681386794239E-2</c:v>
                </c:pt>
                <c:pt idx="434">
                  <c:v>1.6889762411687638E-2</c:v>
                </c:pt>
                <c:pt idx="435">
                  <c:v>1.6460103275181954E-2</c:v>
                </c:pt>
                <c:pt idx="436">
                  <c:v>1.6087763493911902E-2</c:v>
                </c:pt>
                <c:pt idx="437">
                  <c:v>1.5666494618879638E-2</c:v>
                </c:pt>
                <c:pt idx="438">
                  <c:v>1.5249915141248942E-2</c:v>
                </c:pt>
                <c:pt idx="439">
                  <c:v>1.4889371555278167E-2</c:v>
                </c:pt>
                <c:pt idx="440">
                  <c:v>1.45326306011936E-2</c:v>
                </c:pt>
                <c:pt idx="441">
                  <c:v>1.412970828168088E-2</c:v>
                </c:pt>
                <c:pt idx="442">
                  <c:v>1.3732024332575468E-2</c:v>
                </c:pt>
                <c:pt idx="443">
                  <c:v>1.3388459349192574E-2</c:v>
                </c:pt>
                <c:pt idx="444">
                  <c:v>1.3000976660835934E-2</c:v>
                </c:pt>
                <c:pt idx="445">
                  <c:v>1.2666548977304079E-2</c:v>
                </c:pt>
                <c:pt idx="446">
                  <c:v>1.2336525785828049E-2</c:v>
                </c:pt>
                <c:pt idx="447">
                  <c:v>1.2010993074137966E-2</c:v>
                </c:pt>
                <c:pt idx="448">
                  <c:v>1.1644560853510113E-2</c:v>
                </c:pt>
                <c:pt idx="449">
                  <c:v>1.1328926939841661E-2</c:v>
                </c:pt>
                <c:pt idx="450">
                  <c:v>1.1018034556918193E-2</c:v>
                </c:pt>
                <c:pt idx="451">
                  <c:v>1.071195659039699E-2</c:v>
                </c:pt>
                <c:pt idx="452">
                  <c:v>1.0410762135259786E-2</c:v>
                </c:pt>
                <c:pt idx="453">
                  <c:v>1.0156531776763639E-2</c:v>
                </c:pt>
                <c:pt idx="454">
                  <c:v>9.8645761370100248E-3</c:v>
                </c:pt>
                <c:pt idx="455">
                  <c:v>9.5776785252871602E-3</c:v>
                </c:pt>
                <c:pt idx="456">
                  <c:v>9.335831923437057E-3</c:v>
                </c:pt>
                <c:pt idx="457">
                  <c:v>9.0977702161056488E-3</c:v>
                </c:pt>
                <c:pt idx="458">
                  <c:v>8.8248518279846182E-3</c:v>
                </c:pt>
                <c:pt idx="459">
                  <c:v>8.5950815284864587E-3</c:v>
                </c:pt>
                <c:pt idx="460">
                  <c:v>8.3691738308325613E-3</c:v>
                </c:pt>
                <c:pt idx="461">
                  <c:v>8.1471473791012577E-3</c:v>
                </c:pt>
                <c:pt idx="462">
                  <c:v>7.9290178985214951E-3</c:v>
                </c:pt>
                <c:pt idx="463">
                  <c:v>7.7147981561118423E-3</c:v>
                </c:pt>
                <c:pt idx="464">
                  <c:v>7.5044979297606458E-3</c:v>
                </c:pt>
                <c:pt idx="465">
                  <c:v>7.2981239859405975E-3</c:v>
                </c:pt>
                <c:pt idx="466">
                  <c:v>7.1291477334403464E-3</c:v>
                </c:pt>
                <c:pt idx="467">
                  <c:v>6.9299795061169402E-3</c:v>
                </c:pt>
                <c:pt idx="468">
                  <c:v>6.7347402966365126E-3</c:v>
                </c:pt>
                <c:pt idx="469">
                  <c:v>6.5434252800884787E-3</c:v>
                </c:pt>
                <c:pt idx="470">
                  <c:v>6.3869881949695862E-3</c:v>
                </c:pt>
                <c:pt idx="471">
                  <c:v>6.2332647660688035E-3</c:v>
                </c:pt>
                <c:pt idx="472">
                  <c:v>6.0523679971204742E-3</c:v>
                </c:pt>
                <c:pt idx="473">
                  <c:v>5.9045861903903162E-3</c:v>
                </c:pt>
                <c:pt idx="474">
                  <c:v>5.7594890982448086E-3</c:v>
                </c:pt>
                <c:pt idx="475">
                  <c:v>5.5888995427972538E-3</c:v>
                </c:pt>
                <c:pt idx="476">
                  <c:v>5.4496650241394736E-3</c:v>
                </c:pt>
                <c:pt idx="477">
                  <c:v>5.3130724759049685E-3</c:v>
                </c:pt>
                <c:pt idx="478">
                  <c:v>5.1791058507776547E-3</c:v>
                </c:pt>
                <c:pt idx="479">
                  <c:v>5.0477478760469069E-3</c:v>
                </c:pt>
                <c:pt idx="480">
                  <c:v>4.9189800887752136E-3</c:v>
                </c:pt>
                <c:pt idx="481">
                  <c:v>4.81781764964805E-3</c:v>
                </c:pt>
                <c:pt idx="482">
                  <c:v>4.6691354975707663E-3</c:v>
                </c:pt>
                <c:pt idx="483">
                  <c:v>4.5480161582345247E-3</c:v>
                </c:pt>
                <c:pt idx="484">
                  <c:v>4.4294020175512736E-3</c:v>
                </c:pt>
                <c:pt idx="485">
                  <c:v>4.3362984685729822E-3</c:v>
                </c:pt>
                <c:pt idx="486">
                  <c:v>4.2675054071268353E-3</c:v>
                </c:pt>
                <c:pt idx="487">
                  <c:v>4.132555902256336E-3</c:v>
                </c:pt>
                <c:pt idx="488">
                  <c:v>4.0445244857892602E-3</c:v>
                </c:pt>
                <c:pt idx="489">
                  <c:v>3.9366377930849655E-3</c:v>
                </c:pt>
                <c:pt idx="490">
                  <c:v>3.8520332495293919E-3</c:v>
                </c:pt>
                <c:pt idx="491">
                  <c:v>3.7483847972218411E-3</c:v>
                </c:pt>
                <c:pt idx="492">
                  <c:v>3.6671337527928714E-3</c:v>
                </c:pt>
                <c:pt idx="493">
                  <c:v>3.5676297785383619E-3</c:v>
                </c:pt>
                <c:pt idx="494">
                  <c:v>3.4896556832008071E-3</c:v>
                </c:pt>
                <c:pt idx="495">
                  <c:v>3.4131126971080352E-3</c:v>
                </c:pt>
                <c:pt idx="496">
                  <c:v>3.3379849266617109E-3</c:v>
                </c:pt>
                <c:pt idx="497">
                  <c:v>3.2460408199087641E-3</c:v>
                </c:pt>
                <c:pt idx="498">
                  <c:v>3.1919104572197621E-3</c:v>
                </c:pt>
                <c:pt idx="499">
                  <c:v>3.1209310156426746E-3</c:v>
                </c:pt>
                <c:pt idx="500">
                  <c:v>3.0513013346861067E-3</c:v>
                </c:pt>
                <c:pt idx="501">
                  <c:v>2.9830046557322372E-3</c:v>
                </c:pt>
                <c:pt idx="502">
                  <c:v>2.8994826036703118E-3</c:v>
                </c:pt>
                <c:pt idx="503">
                  <c:v>2.834123263530287E-3</c:v>
                </c:pt>
                <c:pt idx="504">
                  <c:v>2.7859432042367264E-3</c:v>
                </c:pt>
                <c:pt idx="505">
                  <c:v>2.722808592740723E-3</c:v>
                </c:pt>
                <c:pt idx="506">
                  <c:v>2.6609215476782653E-3</c:v>
                </c:pt>
                <c:pt idx="507">
                  <c:v>2.6002647506021925E-3</c:v>
                </c:pt>
                <c:pt idx="508">
                  <c:v>2.5555690585938344E-3</c:v>
                </c:pt>
                <c:pt idx="509">
                  <c:v>2.5115482757448299E-3</c:v>
                </c:pt>
                <c:pt idx="510">
                  <c:v>2.4538910596468675E-3</c:v>
                </c:pt>
                <c:pt idx="511">
                  <c:v>2.4114164890575319E-3</c:v>
                </c:pt>
                <c:pt idx="512">
                  <c:v>2.3557942048223379E-3</c:v>
                </c:pt>
                <c:pt idx="513">
                  <c:v>2.3148258211153198E-3</c:v>
                </c:pt>
                <c:pt idx="514">
                  <c:v>2.2611851193825938E-3</c:v>
                </c:pt>
                <c:pt idx="515">
                  <c:v>2.221682942781078E-3</c:v>
                </c:pt>
                <c:pt idx="516">
                  <c:v>2.1827969297339841E-3</c:v>
                </c:pt>
                <c:pt idx="517">
                  <c:v>2.1445197724637459E-3</c:v>
                </c:pt>
                <c:pt idx="518">
                  <c:v>2.1068441793929155E-3</c:v>
                </c:pt>
                <c:pt idx="519">
                  <c:v>2.0697628774624032E-3</c:v>
                </c:pt>
                <c:pt idx="520">
                  <c:v>2.0332686143831815E-3</c:v>
                </c:pt>
                <c:pt idx="521">
                  <c:v>1.9973541608216262E-3</c:v>
                </c:pt>
                <c:pt idx="522">
                  <c:v>1.9620123125178609E-3</c:v>
                </c:pt>
                <c:pt idx="523">
                  <c:v>1.9157681666347691E-3</c:v>
                </c:pt>
                <c:pt idx="524">
                  <c:v>1.8817345367799277E-3</c:v>
                </c:pt>
                <c:pt idx="525">
                  <c:v>1.8593507752811178E-3</c:v>
                </c:pt>
                <c:pt idx="526">
                  <c:v>1.8153065982913134E-3</c:v>
                </c:pt>
                <c:pt idx="527">
                  <c:v>1.782898179402567E-3</c:v>
                </c:pt>
                <c:pt idx="528">
                  <c:v>1.7510174476952258E-3</c:v>
                </c:pt>
                <c:pt idx="529">
                  <c:v>1.7196574411974493E-3</c:v>
                </c:pt>
                <c:pt idx="530">
                  <c:v>1.6888112380900699E-3</c:v>
                </c:pt>
                <c:pt idx="531">
                  <c:v>1.6484703315448781E-3</c:v>
                </c:pt>
                <c:pt idx="532">
                  <c:v>1.6187963215337328E-3</c:v>
                </c:pt>
                <c:pt idx="533">
                  <c:v>1.5992868643986695E-3</c:v>
                </c:pt>
                <c:pt idx="534">
                  <c:v>1.5609146888456874E-3</c:v>
                </c:pt>
                <c:pt idx="535">
                  <c:v>1.5514549355715478E-3</c:v>
                </c:pt>
                <c:pt idx="536">
                  <c:v>1.5049436029517529E-3</c:v>
                </c:pt>
                <c:pt idx="537">
                  <c:v>1.4776579587903714E-3</c:v>
                </c:pt>
                <c:pt idx="538">
                  <c:v>1.4419882194520472E-3</c:v>
                </c:pt>
                <c:pt idx="539">
                  <c:v>1.4244537964203156E-3</c:v>
                </c:pt>
                <c:pt idx="540">
                  <c:v>1.3985223656011005E-3</c:v>
                </c:pt>
                <c:pt idx="541">
                  <c:v>1.373029515477028E-3</c:v>
                </c:pt>
                <c:pt idx="542">
                  <c:v>1.3562748138927826E-3</c:v>
                </c:pt>
                <c:pt idx="543">
                  <c:v>1.3397103667835291E-3</c:v>
                </c:pt>
                <c:pt idx="544">
                  <c:v>1.3233343256893384E-3</c:v>
                </c:pt>
                <c:pt idx="545">
                  <c:v>1.2911401233738264E-3</c:v>
                </c:pt>
                <c:pt idx="546">
                  <c:v>1.2832064692931359E-3</c:v>
                </c:pt>
                <c:pt idx="547">
                  <c:v>1.2519246652639691E-3</c:v>
                </c:pt>
                <c:pt idx="548">
                  <c:v>1.2832064692931359E-3</c:v>
                </c:pt>
                <c:pt idx="549">
                  <c:v>1.2519246652639691E-3</c:v>
                </c:pt>
                <c:pt idx="550">
                  <c:v>1.2365523170886736E-3</c:v>
                </c:pt>
                <c:pt idx="551">
                  <c:v>1.213824491648433E-3</c:v>
                </c:pt>
                <c:pt idx="552">
                  <c:v>1.213824491648433E-3</c:v>
                </c:pt>
                <c:pt idx="553">
                  <c:v>1.1623054755235246E-3</c:v>
                </c:pt>
                <c:pt idx="554">
                  <c:v>1.1479669095240544E-3</c:v>
                </c:pt>
                <c:pt idx="555">
                  <c:v>1.1337946068968102E-3</c:v>
                </c:pt>
                <c:pt idx="556">
                  <c:v>1.1128441982906148E-3</c:v>
                </c:pt>
                <c:pt idx="557">
                  <c:v>1.1059420347973084E-3</c:v>
                </c:pt>
                <c:pt idx="558">
                  <c:v>1.1197868754081576E-3</c:v>
                </c:pt>
                <c:pt idx="559">
                  <c:v>1.1128441982906148E-3</c:v>
                </c:pt>
                <c:pt idx="560">
                  <c:v>1.1059420347973084E-3</c:v>
                </c:pt>
                <c:pt idx="561">
                  <c:v>1.0854765482672904E-3</c:v>
                </c:pt>
                <c:pt idx="562">
                  <c:v>1.058743881666268E-3</c:v>
                </c:pt>
                <c:pt idx="563">
                  <c:v>1.0391032281281455E-3</c:v>
                </c:pt>
                <c:pt idx="564">
                  <c:v>1.0456115794889843E-3</c:v>
                </c:pt>
                <c:pt idx="565">
                  <c:v>1.0071314676575204E-3</c:v>
                </c:pt>
                <c:pt idx="566">
                  <c:v>1.019806968113212E-3</c:v>
                </c:pt>
                <c:pt idx="567">
                  <c:v>9.9460506346742291E-4</c:v>
                </c:pt>
                <c:pt idx="568">
                  <c:v>9.7609159215948313E-4</c:v>
                </c:pt>
                <c:pt idx="569">
                  <c:v>1.0008497266392846E-3</c:v>
                </c:pt>
                <c:pt idx="570">
                  <c:v>9.8839728287393458E-4</c:v>
                </c:pt>
                <c:pt idx="571">
                  <c:v>9.5191429445616973E-4</c:v>
                </c:pt>
                <c:pt idx="572">
                  <c:v>9.5790483753749756E-4</c:v>
                </c:pt>
                <c:pt idx="573">
                  <c:v>9.6999329531223955E-4</c:v>
                </c:pt>
                <c:pt idx="574">
                  <c:v>9.5790483753749756E-4</c:v>
                </c:pt>
                <c:pt idx="575">
                  <c:v>9.4003963023560474E-4</c:v>
                </c:pt>
                <c:pt idx="576">
                  <c:v>8.9393243856507982E-4</c:v>
                </c:pt>
                <c:pt idx="577">
                  <c:v>9.1671071939621463E-4</c:v>
                </c:pt>
                <c:pt idx="578">
                  <c:v>9.1096498961623401E-4</c:v>
                </c:pt>
                <c:pt idx="579">
                  <c:v>9.0525348865535312E-4</c:v>
                </c:pt>
                <c:pt idx="580">
                  <c:v>8.9393243856507982E-4</c:v>
                </c:pt>
                <c:pt idx="581">
                  <c:v>8.7720300808455766E-4</c:v>
                </c:pt>
                <c:pt idx="582">
                  <c:v>8.8274610746442203E-4</c:v>
                </c:pt>
                <c:pt idx="583">
                  <c:v>8.5536019258398847E-4</c:v>
                </c:pt>
                <c:pt idx="584">
                  <c:v>8.4463404238362117E-4</c:v>
                </c:pt>
                <c:pt idx="585">
                  <c:v>8.5536019258398847E-4</c:v>
                </c:pt>
                <c:pt idx="586">
                  <c:v>8.3403618357710807E-4</c:v>
                </c:pt>
                <c:pt idx="587">
                  <c:v>8.4463404238362117E-4</c:v>
                </c:pt>
                <c:pt idx="588">
                  <c:v>8.4463404238362117E-4</c:v>
                </c:pt>
                <c:pt idx="589">
                  <c:v>8.2878492698389714E-4</c:v>
                </c:pt>
                <c:pt idx="590">
                  <c:v>8.1321977144029945E-4</c:v>
                </c:pt>
                <c:pt idx="591">
                  <c:v>8.0809368509501876E-4</c:v>
                </c:pt>
                <c:pt idx="592">
                  <c:v>8.1837689306237167E-4</c:v>
                </c:pt>
                <c:pt idx="593">
                  <c:v>8.2356522098606664E-4</c:v>
                </c:pt>
                <c:pt idx="594">
                  <c:v>8.1321977144029945E-4</c:v>
                </c:pt>
                <c:pt idx="595">
                  <c:v>8.0299846374839816E-4</c:v>
                </c:pt>
                <c:pt idx="596">
                  <c:v>7.9793393786808736E-4</c:v>
                </c:pt>
                <c:pt idx="597">
                  <c:v>7.4420231083286825E-4</c:v>
                </c:pt>
                <c:pt idx="598">
                  <c:v>7.779794244012014E-4</c:v>
                </c:pt>
                <c:pt idx="599">
                  <c:v>7.779794244012014E-4</c:v>
                </c:pt>
                <c:pt idx="600">
                  <c:v>7.7306585889032689E-4</c:v>
                </c:pt>
                <c:pt idx="601">
                  <c:v>7.7306585889032689E-4</c:v>
                </c:pt>
                <c:pt idx="602">
                  <c:v>7.4420231083286825E-4</c:v>
                </c:pt>
                <c:pt idx="603">
                  <c:v>7.585026689433085E-4</c:v>
                </c:pt>
                <c:pt idx="604">
                  <c:v>7.5370689579801653E-4</c:v>
                </c:pt>
                <c:pt idx="605">
                  <c:v>7.5370689579801653E-4</c:v>
                </c:pt>
                <c:pt idx="606">
                  <c:v>7.2094064168735808E-4</c:v>
                </c:pt>
                <c:pt idx="607">
                  <c:v>7.4420231083286825E-4</c:v>
                </c:pt>
                <c:pt idx="608">
                  <c:v>7.3949317693382689E-4</c:v>
                </c:pt>
                <c:pt idx="609">
                  <c:v>7.3949317693382689E-4</c:v>
                </c:pt>
                <c:pt idx="610">
                  <c:v>7.3016042658131637E-4</c:v>
                </c:pt>
                <c:pt idx="611">
                  <c:v>7.2553649242405004E-4</c:v>
                </c:pt>
                <c:pt idx="612">
                  <c:v>7.3016042658131637E-4</c:v>
                </c:pt>
                <c:pt idx="613">
                  <c:v>7.2094064168735808E-4</c:v>
                </c:pt>
                <c:pt idx="614">
                  <c:v>7.2094064168735808E-4</c:v>
                </c:pt>
                <c:pt idx="615">
                  <c:v>7.2094064168735808E-4</c:v>
                </c:pt>
                <c:pt idx="616">
                  <c:v>7.1183256304493091E-4</c:v>
                </c:pt>
                <c:pt idx="617">
                  <c:v>7.1183256304493091E-4</c:v>
                </c:pt>
                <c:pt idx="618">
                  <c:v>7.1183256304493091E-4</c:v>
                </c:pt>
                <c:pt idx="619">
                  <c:v>7.0732002322928048E-4</c:v>
                </c:pt>
                <c:pt idx="620">
                  <c:v>7.1183256304493091E-4</c:v>
                </c:pt>
                <c:pt idx="621">
                  <c:v>6.9837716823474831E-4</c:v>
                </c:pt>
                <c:pt idx="622">
                  <c:v>6.9394654545986768E-4</c:v>
                </c:pt>
                <c:pt idx="623">
                  <c:v>6.9837716823474831E-4</c:v>
                </c:pt>
                <c:pt idx="624">
                  <c:v>6.9837716823474831E-4</c:v>
                </c:pt>
                <c:pt idx="625">
                  <c:v>6.9394654545986768E-4</c:v>
                </c:pt>
                <c:pt idx="626">
                  <c:v>6.8516614573036632E-4</c:v>
                </c:pt>
                <c:pt idx="627">
                  <c:v>6.7649253057842202E-4</c:v>
                </c:pt>
                <c:pt idx="628">
                  <c:v>6.7649253057842202E-4</c:v>
                </c:pt>
                <c:pt idx="629">
                  <c:v>6.7219539118885908E-4</c:v>
                </c:pt>
                <c:pt idx="630">
                  <c:v>6.6792449812332175E-4</c:v>
                </c:pt>
                <c:pt idx="631">
                  <c:v>6.7219539118885908E-4</c:v>
                </c:pt>
                <c:pt idx="632">
                  <c:v>6.7649253057842202E-4</c:v>
                </c:pt>
                <c:pt idx="633">
                  <c:v>6.6792449812332175E-4</c:v>
                </c:pt>
                <c:pt idx="634">
                  <c:v>6.6792449812332175E-4</c:v>
                </c:pt>
                <c:pt idx="635">
                  <c:v>6.6367970291356831E-4</c:v>
                </c:pt>
                <c:pt idx="636">
                  <c:v>6.7219539118885908E-4</c:v>
                </c:pt>
                <c:pt idx="637">
                  <c:v>6.6792449812332175E-4</c:v>
                </c:pt>
                <c:pt idx="638">
                  <c:v>6.5946085779489702E-4</c:v>
                </c:pt>
                <c:pt idx="639">
                  <c:v>6.6367970291356831E-4</c:v>
                </c:pt>
                <c:pt idx="640">
                  <c:v>6.5946085779489702E-4</c:v>
                </c:pt>
                <c:pt idx="641">
                  <c:v>6.5526781570439895E-4</c:v>
                </c:pt>
                <c:pt idx="642">
                  <c:v>6.5110043027921162E-4</c:v>
                </c:pt>
                <c:pt idx="643">
                  <c:v>6.5946085779489702E-4</c:v>
                </c:pt>
                <c:pt idx="644">
                  <c:v>6.4695855585477301E-4</c:v>
                </c:pt>
                <c:pt idx="645">
                  <c:v>6.2263497064530909E-4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'CRET V4D'!$G$1</c:f>
              <c:strCache>
                <c:ptCount val="1"/>
                <c:pt idx="0">
                  <c:v>Wma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'CRET V4D'!$B$2:$B$460</c:f>
              <c:numCache>
                <c:formatCode>0.000</c:formatCode>
                <c:ptCount val="459"/>
                <c:pt idx="0">
                  <c:v>0.35903093969013689</c:v>
                </c:pt>
                <c:pt idx="1">
                  <c:v>0.35786545663626046</c:v>
                </c:pt>
                <c:pt idx="2">
                  <c:v>0.35708846793367621</c:v>
                </c:pt>
                <c:pt idx="3">
                  <c:v>0.35638917810135035</c:v>
                </c:pt>
                <c:pt idx="4">
                  <c:v>0.35576758713928308</c:v>
                </c:pt>
                <c:pt idx="5">
                  <c:v>0.35506829730695721</c:v>
                </c:pt>
                <c:pt idx="6">
                  <c:v>0.35436900747463135</c:v>
                </c:pt>
                <c:pt idx="7">
                  <c:v>0.35374741651256386</c:v>
                </c:pt>
                <c:pt idx="8">
                  <c:v>0.35312582555049654</c:v>
                </c:pt>
                <c:pt idx="9">
                  <c:v>0.35234883684791235</c:v>
                </c:pt>
                <c:pt idx="10">
                  <c:v>0.35164954701558648</c:v>
                </c:pt>
                <c:pt idx="11">
                  <c:v>0.35087255831300224</c:v>
                </c:pt>
                <c:pt idx="12">
                  <c:v>0.35017326848067637</c:v>
                </c:pt>
                <c:pt idx="13">
                  <c:v>0.3494739786483505</c:v>
                </c:pt>
                <c:pt idx="14">
                  <c:v>0.34877468881602464</c:v>
                </c:pt>
                <c:pt idx="15">
                  <c:v>0.34799770011344044</c:v>
                </c:pt>
                <c:pt idx="16">
                  <c:v>0.34737610915137296</c:v>
                </c:pt>
                <c:pt idx="17">
                  <c:v>0.34675451818930564</c:v>
                </c:pt>
                <c:pt idx="18">
                  <c:v>0.34589983061646284</c:v>
                </c:pt>
                <c:pt idx="19">
                  <c:v>0.34520054078413698</c:v>
                </c:pt>
                <c:pt idx="20">
                  <c:v>0.34450125095181111</c:v>
                </c:pt>
                <c:pt idx="21">
                  <c:v>0.34387965998974385</c:v>
                </c:pt>
                <c:pt idx="22">
                  <c:v>0.34318037015741798</c:v>
                </c:pt>
                <c:pt idx="23">
                  <c:v>0.34240338145483373</c:v>
                </c:pt>
                <c:pt idx="24">
                  <c:v>0.34170409162250787</c:v>
                </c:pt>
                <c:pt idx="25">
                  <c:v>0.34108250066044038</c:v>
                </c:pt>
                <c:pt idx="26">
                  <c:v>0.34046090969837306</c:v>
                </c:pt>
                <c:pt idx="27">
                  <c:v>0.33968392099578865</c:v>
                </c:pt>
                <c:pt idx="28">
                  <c:v>0.33906233003372138</c:v>
                </c:pt>
                <c:pt idx="29">
                  <c:v>0.33828534133113713</c:v>
                </c:pt>
                <c:pt idx="30">
                  <c:v>0.33766375036906965</c:v>
                </c:pt>
                <c:pt idx="31">
                  <c:v>0.33696446053674378</c:v>
                </c:pt>
                <c:pt idx="32">
                  <c:v>0.33634286957467646</c:v>
                </c:pt>
                <c:pt idx="33">
                  <c:v>0.3357989774828673</c:v>
                </c:pt>
                <c:pt idx="34">
                  <c:v>0.33502198878028311</c:v>
                </c:pt>
                <c:pt idx="35">
                  <c:v>0.33432269894795724</c:v>
                </c:pt>
                <c:pt idx="36">
                  <c:v>0.33362340911563138</c:v>
                </c:pt>
                <c:pt idx="37">
                  <c:v>0.33300181815356411</c:v>
                </c:pt>
                <c:pt idx="38">
                  <c:v>0.33230252832123824</c:v>
                </c:pt>
                <c:pt idx="39">
                  <c:v>0.3316809373591707</c:v>
                </c:pt>
                <c:pt idx="40">
                  <c:v>0.33098164752684506</c:v>
                </c:pt>
                <c:pt idx="41">
                  <c:v>0.33036005656477757</c:v>
                </c:pt>
                <c:pt idx="42">
                  <c:v>0.32973846560271003</c:v>
                </c:pt>
                <c:pt idx="43">
                  <c:v>0.32903917577038438</c:v>
                </c:pt>
                <c:pt idx="44">
                  <c:v>0.32833988593805852</c:v>
                </c:pt>
                <c:pt idx="45">
                  <c:v>0.32764059610573265</c:v>
                </c:pt>
                <c:pt idx="46">
                  <c:v>0.32701900514366516</c:v>
                </c:pt>
                <c:pt idx="47">
                  <c:v>0.3263974141815979</c:v>
                </c:pt>
                <c:pt idx="48">
                  <c:v>0.32562042547901365</c:v>
                </c:pt>
                <c:pt idx="49">
                  <c:v>0.32492113564668779</c:v>
                </c:pt>
                <c:pt idx="50">
                  <c:v>0.32437724355487862</c:v>
                </c:pt>
                <c:pt idx="51">
                  <c:v>0.32360025485229443</c:v>
                </c:pt>
                <c:pt idx="52">
                  <c:v>0.32290096501996857</c:v>
                </c:pt>
                <c:pt idx="53">
                  <c:v>0.3222016751876427</c:v>
                </c:pt>
                <c:pt idx="54">
                  <c:v>0.32150238535531706</c:v>
                </c:pt>
                <c:pt idx="55">
                  <c:v>0.32080309552299119</c:v>
                </c:pt>
                <c:pt idx="56">
                  <c:v>0.32010380569066532</c:v>
                </c:pt>
                <c:pt idx="57">
                  <c:v>0.31940451585833946</c:v>
                </c:pt>
                <c:pt idx="58">
                  <c:v>0.31870522602601359</c:v>
                </c:pt>
                <c:pt idx="59">
                  <c:v>0.31800593619368772</c:v>
                </c:pt>
                <c:pt idx="60">
                  <c:v>0.31730664636136185</c:v>
                </c:pt>
                <c:pt idx="61">
                  <c:v>0.31660735652903599</c:v>
                </c:pt>
                <c:pt idx="62">
                  <c:v>0.31590806669671034</c:v>
                </c:pt>
                <c:pt idx="63">
                  <c:v>0.31528647573464286</c:v>
                </c:pt>
                <c:pt idx="64">
                  <c:v>0.31450948703205861</c:v>
                </c:pt>
                <c:pt idx="65">
                  <c:v>0.31388789606999112</c:v>
                </c:pt>
                <c:pt idx="66">
                  <c:v>0.31318860623766526</c:v>
                </c:pt>
                <c:pt idx="67">
                  <c:v>0.31248931640533939</c:v>
                </c:pt>
                <c:pt idx="68">
                  <c:v>0.31186772544327213</c:v>
                </c:pt>
                <c:pt idx="69">
                  <c:v>0.31109073674068788</c:v>
                </c:pt>
                <c:pt idx="70">
                  <c:v>0.31046914577862039</c:v>
                </c:pt>
                <c:pt idx="71">
                  <c:v>0.30976985594629453</c:v>
                </c:pt>
                <c:pt idx="72">
                  <c:v>0.30907056611396866</c:v>
                </c:pt>
                <c:pt idx="73">
                  <c:v>0.30844897515190134</c:v>
                </c:pt>
                <c:pt idx="74">
                  <c:v>0.30774968531957547</c:v>
                </c:pt>
                <c:pt idx="75">
                  <c:v>0.30712809435750799</c:v>
                </c:pt>
                <c:pt idx="76">
                  <c:v>0.30642880452518212</c:v>
                </c:pt>
                <c:pt idx="77">
                  <c:v>0.30572951469285647</c:v>
                </c:pt>
                <c:pt idx="78">
                  <c:v>0.30510792373078899</c:v>
                </c:pt>
                <c:pt idx="79">
                  <c:v>0.30448633276872145</c:v>
                </c:pt>
                <c:pt idx="80">
                  <c:v>0.3037870429363958</c:v>
                </c:pt>
                <c:pt idx="81">
                  <c:v>0.30308775310406993</c:v>
                </c:pt>
                <c:pt idx="82">
                  <c:v>0.30238846327174407</c:v>
                </c:pt>
                <c:pt idx="83">
                  <c:v>0.30176687230967658</c:v>
                </c:pt>
                <c:pt idx="84">
                  <c:v>0.30114528134760926</c:v>
                </c:pt>
                <c:pt idx="85">
                  <c:v>0.30044599151528339</c:v>
                </c:pt>
                <c:pt idx="86">
                  <c:v>0.29974670168295758</c:v>
                </c:pt>
                <c:pt idx="87">
                  <c:v>0.29912511072089004</c:v>
                </c:pt>
                <c:pt idx="88">
                  <c:v>0.29850351975882278</c:v>
                </c:pt>
                <c:pt idx="89">
                  <c:v>0.29780422992649691</c:v>
                </c:pt>
                <c:pt idx="90">
                  <c:v>0.29718263896442937</c:v>
                </c:pt>
                <c:pt idx="91">
                  <c:v>0.2965610480023621</c:v>
                </c:pt>
                <c:pt idx="92">
                  <c:v>0.29586175817003624</c:v>
                </c:pt>
                <c:pt idx="93">
                  <c:v>0.29524016720796875</c:v>
                </c:pt>
                <c:pt idx="94">
                  <c:v>0.29454087737564311</c:v>
                </c:pt>
                <c:pt idx="95">
                  <c:v>0.29391928641357556</c:v>
                </c:pt>
                <c:pt idx="96">
                  <c:v>0.29329769545150808</c:v>
                </c:pt>
                <c:pt idx="97">
                  <c:v>0.29275380335969914</c:v>
                </c:pt>
                <c:pt idx="98">
                  <c:v>0.29205451352737327</c:v>
                </c:pt>
                <c:pt idx="99">
                  <c:v>0.29135522369504741</c:v>
                </c:pt>
                <c:pt idx="100">
                  <c:v>0.29081133160323847</c:v>
                </c:pt>
                <c:pt idx="101">
                  <c:v>0.2901120417709126</c:v>
                </c:pt>
                <c:pt idx="102">
                  <c:v>0.28949045080884533</c:v>
                </c:pt>
                <c:pt idx="103">
                  <c:v>0.28886885984677779</c:v>
                </c:pt>
                <c:pt idx="104">
                  <c:v>0.28816957001445193</c:v>
                </c:pt>
                <c:pt idx="105">
                  <c:v>0.28754797905238466</c:v>
                </c:pt>
                <c:pt idx="106">
                  <c:v>0.2870817858308341</c:v>
                </c:pt>
                <c:pt idx="107">
                  <c:v>0.28638249599850824</c:v>
                </c:pt>
                <c:pt idx="108">
                  <c:v>0.28576090503644069</c:v>
                </c:pt>
                <c:pt idx="109">
                  <c:v>0.28513931407437343</c:v>
                </c:pt>
                <c:pt idx="110">
                  <c:v>0.28444002424204756</c:v>
                </c:pt>
                <c:pt idx="111">
                  <c:v>0.28389613215023862</c:v>
                </c:pt>
                <c:pt idx="112">
                  <c:v>0.28319684231791276</c:v>
                </c:pt>
                <c:pt idx="113">
                  <c:v>0.28265295022610382</c:v>
                </c:pt>
                <c:pt idx="114">
                  <c:v>0.28195366039377795</c:v>
                </c:pt>
                <c:pt idx="115">
                  <c:v>0.28125437056145208</c:v>
                </c:pt>
                <c:pt idx="116">
                  <c:v>0.2806327795993846</c:v>
                </c:pt>
                <c:pt idx="117">
                  <c:v>0.28001118863731728</c:v>
                </c:pt>
                <c:pt idx="118">
                  <c:v>0.27938959767524979</c:v>
                </c:pt>
                <c:pt idx="119">
                  <c:v>0.27876800671318253</c:v>
                </c:pt>
                <c:pt idx="120">
                  <c:v>0.27814641575111498</c:v>
                </c:pt>
                <c:pt idx="121">
                  <c:v>0.27760252365930604</c:v>
                </c:pt>
                <c:pt idx="122">
                  <c:v>0.27682553495672185</c:v>
                </c:pt>
                <c:pt idx="123">
                  <c:v>0.27620394399465431</c:v>
                </c:pt>
                <c:pt idx="124">
                  <c:v>0.27558235303258682</c:v>
                </c:pt>
                <c:pt idx="125">
                  <c:v>0.27488306320026118</c:v>
                </c:pt>
                <c:pt idx="126">
                  <c:v>0.27433917110845202</c:v>
                </c:pt>
                <c:pt idx="127">
                  <c:v>0.27363988127612615</c:v>
                </c:pt>
                <c:pt idx="128">
                  <c:v>0.27301829031405889</c:v>
                </c:pt>
                <c:pt idx="129">
                  <c:v>0.27239669935199134</c:v>
                </c:pt>
                <c:pt idx="130">
                  <c:v>0.27169740951966548</c:v>
                </c:pt>
                <c:pt idx="131">
                  <c:v>0.27107581855759821</c:v>
                </c:pt>
                <c:pt idx="132">
                  <c:v>0.27045422759553073</c:v>
                </c:pt>
                <c:pt idx="133">
                  <c:v>0.26983263663346341</c:v>
                </c:pt>
                <c:pt idx="134">
                  <c:v>0.26913334680113754</c:v>
                </c:pt>
                <c:pt idx="135">
                  <c:v>0.26851175583907005</c:v>
                </c:pt>
                <c:pt idx="136">
                  <c:v>0.26789016487700273</c:v>
                </c:pt>
                <c:pt idx="137">
                  <c:v>0.26719087504467687</c:v>
                </c:pt>
                <c:pt idx="138">
                  <c:v>0.26649158521235106</c:v>
                </c:pt>
                <c:pt idx="139">
                  <c:v>0.26579229538002519</c:v>
                </c:pt>
                <c:pt idx="140">
                  <c:v>0.26509300554769932</c:v>
                </c:pt>
                <c:pt idx="141">
                  <c:v>0.264471414585632</c:v>
                </c:pt>
                <c:pt idx="142">
                  <c:v>0.26369442588304759</c:v>
                </c:pt>
                <c:pt idx="143">
                  <c:v>0.26291743718046334</c:v>
                </c:pt>
                <c:pt idx="144">
                  <c:v>0.26221814734813748</c:v>
                </c:pt>
                <c:pt idx="145">
                  <c:v>0.26144115864555328</c:v>
                </c:pt>
                <c:pt idx="146">
                  <c:v>0.26074186881322742</c:v>
                </c:pt>
                <c:pt idx="147">
                  <c:v>0.26004257898090155</c:v>
                </c:pt>
                <c:pt idx="148">
                  <c:v>0.25934328914857591</c:v>
                </c:pt>
                <c:pt idx="149">
                  <c:v>0.25864399931625004</c:v>
                </c:pt>
                <c:pt idx="150">
                  <c:v>0.25786701061366557</c:v>
                </c:pt>
                <c:pt idx="151">
                  <c:v>0.25724541965159831</c:v>
                </c:pt>
                <c:pt idx="152">
                  <c:v>0.25646843094901406</c:v>
                </c:pt>
                <c:pt idx="153">
                  <c:v>0.25584683998694657</c:v>
                </c:pt>
                <c:pt idx="154">
                  <c:v>0.254992152414104</c:v>
                </c:pt>
                <c:pt idx="155">
                  <c:v>0.25429286258177813</c:v>
                </c:pt>
                <c:pt idx="156">
                  <c:v>0.25359357274945227</c:v>
                </c:pt>
                <c:pt idx="157">
                  <c:v>0.25297198178738478</c:v>
                </c:pt>
                <c:pt idx="158">
                  <c:v>0.25227269195505891</c:v>
                </c:pt>
                <c:pt idx="159">
                  <c:v>0.25157340212273327</c:v>
                </c:pt>
                <c:pt idx="160">
                  <c:v>0.25095181116066573</c:v>
                </c:pt>
                <c:pt idx="161">
                  <c:v>0.25025252132833986</c:v>
                </c:pt>
                <c:pt idx="162">
                  <c:v>0.24955323149601402</c:v>
                </c:pt>
                <c:pt idx="163">
                  <c:v>0.24893164053394673</c:v>
                </c:pt>
                <c:pt idx="164">
                  <c:v>0.24815465183136229</c:v>
                </c:pt>
                <c:pt idx="165">
                  <c:v>0.247533060869295</c:v>
                </c:pt>
                <c:pt idx="166">
                  <c:v>0.24683377103696913</c:v>
                </c:pt>
                <c:pt idx="167">
                  <c:v>0.24613448120464326</c:v>
                </c:pt>
                <c:pt idx="168">
                  <c:v>0.2454351913723174</c:v>
                </c:pt>
                <c:pt idx="169">
                  <c:v>0.24473590153999153</c:v>
                </c:pt>
                <c:pt idx="170">
                  <c:v>0.24403661170766588</c:v>
                </c:pt>
                <c:pt idx="171">
                  <c:v>0.2434150207455984</c:v>
                </c:pt>
                <c:pt idx="172">
                  <c:v>0.24271573091327253</c:v>
                </c:pt>
                <c:pt idx="173">
                  <c:v>0.24201644108094666</c:v>
                </c:pt>
                <c:pt idx="174">
                  <c:v>0.2413171512486208</c:v>
                </c:pt>
                <c:pt idx="175">
                  <c:v>0.24061786141629493</c:v>
                </c:pt>
                <c:pt idx="176">
                  <c:v>0.23991857158396929</c:v>
                </c:pt>
                <c:pt idx="177">
                  <c:v>0.23921928175164342</c:v>
                </c:pt>
                <c:pt idx="178">
                  <c:v>0.23844229304905898</c:v>
                </c:pt>
                <c:pt idx="179">
                  <c:v>0.23774300321673333</c:v>
                </c:pt>
                <c:pt idx="180">
                  <c:v>0.23704371338440747</c:v>
                </c:pt>
                <c:pt idx="181">
                  <c:v>0.2363444235520816</c:v>
                </c:pt>
                <c:pt idx="182">
                  <c:v>0.23556743484949738</c:v>
                </c:pt>
                <c:pt idx="183">
                  <c:v>0.23486814501717151</c:v>
                </c:pt>
                <c:pt idx="184">
                  <c:v>0.23416885518484565</c:v>
                </c:pt>
                <c:pt idx="185">
                  <c:v>0.23346956535251978</c:v>
                </c:pt>
                <c:pt idx="186">
                  <c:v>0.23269257664993556</c:v>
                </c:pt>
                <c:pt idx="187">
                  <c:v>0.2319932868176097</c:v>
                </c:pt>
                <c:pt idx="188">
                  <c:v>0.23129399698528386</c:v>
                </c:pt>
                <c:pt idx="189">
                  <c:v>0.23059470715295799</c:v>
                </c:pt>
                <c:pt idx="190">
                  <c:v>0.22989541732063212</c:v>
                </c:pt>
                <c:pt idx="191">
                  <c:v>0.22919612748830626</c:v>
                </c:pt>
                <c:pt idx="192">
                  <c:v>0.22841913878572204</c:v>
                </c:pt>
                <c:pt idx="193">
                  <c:v>0.22771984895339617</c:v>
                </c:pt>
                <c:pt idx="194">
                  <c:v>0.2270205591210703</c:v>
                </c:pt>
                <c:pt idx="195">
                  <c:v>0.22632126928874466</c:v>
                </c:pt>
                <c:pt idx="196">
                  <c:v>0.22562197945641879</c:v>
                </c:pt>
                <c:pt idx="197">
                  <c:v>0.22492268962409293</c:v>
                </c:pt>
                <c:pt idx="198">
                  <c:v>0.22422339979176706</c:v>
                </c:pt>
                <c:pt idx="199">
                  <c:v>0.22352410995944119</c:v>
                </c:pt>
                <c:pt idx="200">
                  <c:v>0.22282482012711533</c:v>
                </c:pt>
                <c:pt idx="201">
                  <c:v>0.22212553029478946</c:v>
                </c:pt>
                <c:pt idx="202">
                  <c:v>0.22142624046246359</c:v>
                </c:pt>
                <c:pt idx="203">
                  <c:v>0.22072695063013797</c:v>
                </c:pt>
                <c:pt idx="204">
                  <c:v>0.22002766079781211</c:v>
                </c:pt>
                <c:pt idx="205">
                  <c:v>0.21932837096548624</c:v>
                </c:pt>
                <c:pt idx="206">
                  <c:v>0.21870678000341873</c:v>
                </c:pt>
                <c:pt idx="207">
                  <c:v>0.21800749017109286</c:v>
                </c:pt>
                <c:pt idx="208">
                  <c:v>0.21730820033876699</c:v>
                </c:pt>
                <c:pt idx="209">
                  <c:v>0.21660891050644135</c:v>
                </c:pt>
                <c:pt idx="210">
                  <c:v>0.21590962067411548</c:v>
                </c:pt>
                <c:pt idx="211">
                  <c:v>0.21536572858230632</c:v>
                </c:pt>
                <c:pt idx="212">
                  <c:v>0.2145887398797221</c:v>
                </c:pt>
                <c:pt idx="213">
                  <c:v>0.21388945004739626</c:v>
                </c:pt>
                <c:pt idx="214">
                  <c:v>0.21326785908532897</c:v>
                </c:pt>
                <c:pt idx="215">
                  <c:v>0.2125685692530031</c:v>
                </c:pt>
                <c:pt idx="216">
                  <c:v>0.21194697829093559</c:v>
                </c:pt>
                <c:pt idx="217">
                  <c:v>0.21124768845860972</c:v>
                </c:pt>
                <c:pt idx="218">
                  <c:v>0.21054839862628408</c:v>
                </c:pt>
                <c:pt idx="219">
                  <c:v>0.20984910879395821</c:v>
                </c:pt>
                <c:pt idx="220">
                  <c:v>0.20914981896163234</c:v>
                </c:pt>
                <c:pt idx="221">
                  <c:v>0.20845052912930648</c:v>
                </c:pt>
                <c:pt idx="222">
                  <c:v>0.20775123929698061</c:v>
                </c:pt>
                <c:pt idx="223">
                  <c:v>0.20712964833491335</c:v>
                </c:pt>
                <c:pt idx="224">
                  <c:v>0.20650805737284583</c:v>
                </c:pt>
                <c:pt idx="225">
                  <c:v>0.20573106867026161</c:v>
                </c:pt>
                <c:pt idx="226">
                  <c:v>0.2051094777081941</c:v>
                </c:pt>
                <c:pt idx="227">
                  <c:v>0.20448788674612681</c:v>
                </c:pt>
                <c:pt idx="228">
                  <c:v>0.20378859691380094</c:v>
                </c:pt>
                <c:pt idx="229">
                  <c:v>0.20308930708147507</c:v>
                </c:pt>
                <c:pt idx="230">
                  <c:v>0.20239001724914921</c:v>
                </c:pt>
                <c:pt idx="231">
                  <c:v>0.20176842628708169</c:v>
                </c:pt>
                <c:pt idx="232">
                  <c:v>0.20106913645475608</c:v>
                </c:pt>
                <c:pt idx="233">
                  <c:v>0.20044754549268856</c:v>
                </c:pt>
                <c:pt idx="234">
                  <c:v>0.19974825566036269</c:v>
                </c:pt>
                <c:pt idx="235">
                  <c:v>0.19904896582803683</c:v>
                </c:pt>
                <c:pt idx="236">
                  <c:v>0.19842737486596954</c:v>
                </c:pt>
                <c:pt idx="237">
                  <c:v>0.19780578390390202</c:v>
                </c:pt>
                <c:pt idx="238">
                  <c:v>0.19710649407157615</c:v>
                </c:pt>
                <c:pt idx="239">
                  <c:v>0.19648490310950886</c:v>
                </c:pt>
                <c:pt idx="240">
                  <c:v>0.19586331214744138</c:v>
                </c:pt>
                <c:pt idx="241">
                  <c:v>0.19516402231511551</c:v>
                </c:pt>
                <c:pt idx="242">
                  <c:v>0.19446473248278964</c:v>
                </c:pt>
                <c:pt idx="243">
                  <c:v>0.19376544265046378</c:v>
                </c:pt>
                <c:pt idx="244">
                  <c:v>0.19314385168839648</c:v>
                </c:pt>
                <c:pt idx="245">
                  <c:v>0.19244456185607062</c:v>
                </c:pt>
                <c:pt idx="246">
                  <c:v>0.1918229708940031</c:v>
                </c:pt>
                <c:pt idx="247">
                  <c:v>0.19112368106167746</c:v>
                </c:pt>
                <c:pt idx="248">
                  <c:v>0.19050209009960997</c:v>
                </c:pt>
                <c:pt idx="249">
                  <c:v>0.18980280026728411</c:v>
                </c:pt>
                <c:pt idx="250">
                  <c:v>0.18918120930521681</c:v>
                </c:pt>
                <c:pt idx="251">
                  <c:v>0.18848191947289095</c:v>
                </c:pt>
                <c:pt idx="252">
                  <c:v>0.18786032851082343</c:v>
                </c:pt>
                <c:pt idx="253">
                  <c:v>0.18716103867849757</c:v>
                </c:pt>
                <c:pt idx="254">
                  <c:v>0.18653944771643027</c:v>
                </c:pt>
                <c:pt idx="255">
                  <c:v>0.18584015788410441</c:v>
                </c:pt>
                <c:pt idx="256">
                  <c:v>0.18521856692203692</c:v>
                </c:pt>
                <c:pt idx="257">
                  <c:v>0.18451927708971105</c:v>
                </c:pt>
                <c:pt idx="258">
                  <c:v>0.18389768612764376</c:v>
                </c:pt>
                <c:pt idx="259">
                  <c:v>0.18319839629531789</c:v>
                </c:pt>
                <c:pt idx="260">
                  <c:v>0.18265450420350895</c:v>
                </c:pt>
                <c:pt idx="261">
                  <c:v>0.18187751550092474</c:v>
                </c:pt>
                <c:pt idx="262">
                  <c:v>0.18125592453885722</c:v>
                </c:pt>
                <c:pt idx="263">
                  <c:v>0.18063433357678974</c:v>
                </c:pt>
                <c:pt idx="264">
                  <c:v>0.17993504374446409</c:v>
                </c:pt>
                <c:pt idx="265">
                  <c:v>0.17931345278239658</c:v>
                </c:pt>
                <c:pt idx="266">
                  <c:v>0.17861416295007071</c:v>
                </c:pt>
                <c:pt idx="267">
                  <c:v>0.17799257198800342</c:v>
                </c:pt>
                <c:pt idx="268">
                  <c:v>0.17729328215567755</c:v>
                </c:pt>
                <c:pt idx="269">
                  <c:v>0.17659399232335168</c:v>
                </c:pt>
                <c:pt idx="270">
                  <c:v>0.17589470249102582</c:v>
                </c:pt>
                <c:pt idx="271">
                  <c:v>0.17519541265869995</c:v>
                </c:pt>
                <c:pt idx="272">
                  <c:v>0.17449612282637408</c:v>
                </c:pt>
                <c:pt idx="273">
                  <c:v>0.17371913412378986</c:v>
                </c:pt>
                <c:pt idx="274">
                  <c:v>0.173019844291464</c:v>
                </c:pt>
                <c:pt idx="275">
                  <c:v>0.17224285558887978</c:v>
                </c:pt>
                <c:pt idx="276">
                  <c:v>0.17154356575655391</c:v>
                </c:pt>
                <c:pt idx="277">
                  <c:v>0.17076657705396969</c:v>
                </c:pt>
                <c:pt idx="278">
                  <c:v>0.17006728722164385</c:v>
                </c:pt>
                <c:pt idx="279">
                  <c:v>0.16929029851905961</c:v>
                </c:pt>
                <c:pt idx="280">
                  <c:v>0.16859100868673377</c:v>
                </c:pt>
                <c:pt idx="281">
                  <c:v>0.1678917188544079</c:v>
                </c:pt>
                <c:pt idx="282">
                  <c:v>0.16711473015182368</c:v>
                </c:pt>
                <c:pt idx="283">
                  <c:v>0.16649313918975617</c:v>
                </c:pt>
                <c:pt idx="284">
                  <c:v>0.16571615048717195</c:v>
                </c:pt>
                <c:pt idx="285">
                  <c:v>0.16501686065484608</c:v>
                </c:pt>
                <c:pt idx="286">
                  <c:v>0.16431757082252021</c:v>
                </c:pt>
                <c:pt idx="287">
                  <c:v>0.16361828099019435</c:v>
                </c:pt>
                <c:pt idx="288">
                  <c:v>0.16291899115786848</c:v>
                </c:pt>
                <c:pt idx="289">
                  <c:v>0.16221970132554284</c:v>
                </c:pt>
                <c:pt idx="290">
                  <c:v>0.16152041149321697</c:v>
                </c:pt>
                <c:pt idx="291">
                  <c:v>0.16089882053114946</c:v>
                </c:pt>
                <c:pt idx="292">
                  <c:v>0.16012183182856524</c:v>
                </c:pt>
                <c:pt idx="293">
                  <c:v>0.15942254199623937</c:v>
                </c:pt>
                <c:pt idx="294">
                  <c:v>0.15880095103417188</c:v>
                </c:pt>
                <c:pt idx="295">
                  <c:v>0.15810166120184624</c:v>
                </c:pt>
                <c:pt idx="296">
                  <c:v>0.15740237136952037</c:v>
                </c:pt>
                <c:pt idx="297">
                  <c:v>0.15678078040745286</c:v>
                </c:pt>
                <c:pt idx="298">
                  <c:v>0.15608149057512699</c:v>
                </c:pt>
                <c:pt idx="299">
                  <c:v>0.15538220074280112</c:v>
                </c:pt>
                <c:pt idx="300">
                  <c:v>0.15476060978073383</c:v>
                </c:pt>
                <c:pt idx="301">
                  <c:v>0.15406131994840797</c:v>
                </c:pt>
                <c:pt idx="302">
                  <c:v>0.15328433124582375</c:v>
                </c:pt>
                <c:pt idx="303">
                  <c:v>0.15266274028375626</c:v>
                </c:pt>
                <c:pt idx="304">
                  <c:v>0.15196345045143039</c:v>
                </c:pt>
                <c:pt idx="305">
                  <c:v>0.15126416061910453</c:v>
                </c:pt>
                <c:pt idx="306">
                  <c:v>0.15056487078677888</c:v>
                </c:pt>
                <c:pt idx="307">
                  <c:v>0.14986558095445301</c:v>
                </c:pt>
                <c:pt idx="308">
                  <c:v>0.14908859225186857</c:v>
                </c:pt>
                <c:pt idx="309">
                  <c:v>0.14846700128980128</c:v>
                </c:pt>
                <c:pt idx="310">
                  <c:v>0.14769001258721706</c:v>
                </c:pt>
                <c:pt idx="311">
                  <c:v>0.1469907227548912</c:v>
                </c:pt>
                <c:pt idx="312">
                  <c:v>0.14629143292256533</c:v>
                </c:pt>
                <c:pt idx="313">
                  <c:v>0.14559214309023946</c:v>
                </c:pt>
                <c:pt idx="314">
                  <c:v>0.14481515438765524</c:v>
                </c:pt>
                <c:pt idx="315">
                  <c:v>0.14411586455532938</c:v>
                </c:pt>
                <c:pt idx="316">
                  <c:v>0.14341657472300351</c:v>
                </c:pt>
                <c:pt idx="317">
                  <c:v>0.14271728489067764</c:v>
                </c:pt>
                <c:pt idx="318">
                  <c:v>0.14194029618809342</c:v>
                </c:pt>
                <c:pt idx="319">
                  <c:v>0.14124100635576756</c:v>
                </c:pt>
                <c:pt idx="320">
                  <c:v>0.14054171652344169</c:v>
                </c:pt>
                <c:pt idx="321">
                  <c:v>0.13976472782085747</c:v>
                </c:pt>
                <c:pt idx="322">
                  <c:v>0.13906543798853163</c:v>
                </c:pt>
                <c:pt idx="323">
                  <c:v>0.13836614815620576</c:v>
                </c:pt>
                <c:pt idx="324">
                  <c:v>0.1376668583238799</c:v>
                </c:pt>
                <c:pt idx="325">
                  <c:v>0.13696756849155425</c:v>
                </c:pt>
                <c:pt idx="326">
                  <c:v>0.13619057978896981</c:v>
                </c:pt>
                <c:pt idx="327">
                  <c:v>0.13549128995664395</c:v>
                </c:pt>
                <c:pt idx="328">
                  <c:v>0.1347920001243183</c:v>
                </c:pt>
                <c:pt idx="329">
                  <c:v>0.13401501142173386</c:v>
                </c:pt>
                <c:pt idx="330">
                  <c:v>0.13339342045966657</c:v>
                </c:pt>
                <c:pt idx="331">
                  <c:v>0.13261643175708235</c:v>
                </c:pt>
                <c:pt idx="332">
                  <c:v>0.13191714192475648</c:v>
                </c:pt>
                <c:pt idx="333">
                  <c:v>0.13121785209243061</c:v>
                </c:pt>
                <c:pt idx="334">
                  <c:v>0.13051856226010475</c:v>
                </c:pt>
                <c:pt idx="335">
                  <c:v>0.12981927242777888</c:v>
                </c:pt>
                <c:pt idx="336">
                  <c:v>0.12904228372519466</c:v>
                </c:pt>
                <c:pt idx="337">
                  <c:v>0.1283429938928688</c:v>
                </c:pt>
                <c:pt idx="338">
                  <c:v>0.12764370406054293</c:v>
                </c:pt>
                <c:pt idx="339">
                  <c:v>0.12694441422821709</c:v>
                </c:pt>
                <c:pt idx="340">
                  <c:v>0.12624512439589122</c:v>
                </c:pt>
                <c:pt idx="341">
                  <c:v>0.12554583456356558</c:v>
                </c:pt>
                <c:pt idx="342">
                  <c:v>0.1248465447312397</c:v>
                </c:pt>
                <c:pt idx="343">
                  <c:v>0.12414725489891384</c:v>
                </c:pt>
                <c:pt idx="344">
                  <c:v>0.12344796506658798</c:v>
                </c:pt>
                <c:pt idx="345">
                  <c:v>0.12267097636400376</c:v>
                </c:pt>
                <c:pt idx="346">
                  <c:v>0.12197168653167789</c:v>
                </c:pt>
                <c:pt idx="347">
                  <c:v>0.12127239669935203</c:v>
                </c:pt>
                <c:pt idx="348">
                  <c:v>0.12057310686702616</c:v>
                </c:pt>
                <c:pt idx="349">
                  <c:v>0.11987381703470029</c:v>
                </c:pt>
                <c:pt idx="350">
                  <c:v>0.11917452720237443</c:v>
                </c:pt>
                <c:pt idx="351">
                  <c:v>0.11847523737004857</c:v>
                </c:pt>
                <c:pt idx="352">
                  <c:v>0.11777594753772293</c:v>
                </c:pt>
                <c:pt idx="353">
                  <c:v>0.11707665770539706</c:v>
                </c:pt>
                <c:pt idx="354">
                  <c:v>0.11637736787307119</c:v>
                </c:pt>
                <c:pt idx="355">
                  <c:v>0.11567807804074533</c:v>
                </c:pt>
                <c:pt idx="356">
                  <c:v>0.11497878820841946</c:v>
                </c:pt>
                <c:pt idx="357">
                  <c:v>0.11427949837609359</c:v>
                </c:pt>
                <c:pt idx="358">
                  <c:v>0.11358020854376774</c:v>
                </c:pt>
                <c:pt idx="359">
                  <c:v>0.11288091871144187</c:v>
                </c:pt>
                <c:pt idx="360">
                  <c:v>0.11218162887911601</c:v>
                </c:pt>
                <c:pt idx="361">
                  <c:v>0.11148233904679036</c:v>
                </c:pt>
                <c:pt idx="362">
                  <c:v>0.11086074808472285</c:v>
                </c:pt>
                <c:pt idx="363">
                  <c:v>0.110161458252397</c:v>
                </c:pt>
                <c:pt idx="364">
                  <c:v>0.10946216842007113</c:v>
                </c:pt>
                <c:pt idx="365">
                  <c:v>0.10876287858774526</c:v>
                </c:pt>
                <c:pt idx="366">
                  <c:v>0.10814128762567797</c:v>
                </c:pt>
                <c:pt idx="367">
                  <c:v>0.10736429892309375</c:v>
                </c:pt>
                <c:pt idx="368">
                  <c:v>0.10674270796102625</c:v>
                </c:pt>
                <c:pt idx="369">
                  <c:v>0.10604341812870038</c:v>
                </c:pt>
                <c:pt idx="370">
                  <c:v>0.10534412829637452</c:v>
                </c:pt>
                <c:pt idx="371">
                  <c:v>0.10464483846404865</c:v>
                </c:pt>
                <c:pt idx="372">
                  <c:v>0.10394554863172301</c:v>
                </c:pt>
                <c:pt idx="373">
                  <c:v>0.10324625879939714</c:v>
                </c:pt>
                <c:pt idx="374">
                  <c:v>0.10262466783732964</c:v>
                </c:pt>
                <c:pt idx="375">
                  <c:v>0.10192537800500377</c:v>
                </c:pt>
                <c:pt idx="376">
                  <c:v>0.10122608817267791</c:v>
                </c:pt>
                <c:pt idx="377">
                  <c:v>0.10060449721061061</c:v>
                </c:pt>
                <c:pt idx="378">
                  <c:v>9.9905207378284747E-2</c:v>
                </c:pt>
                <c:pt idx="379">
                  <c:v>9.9205917545958894E-2</c:v>
                </c:pt>
                <c:pt idx="380">
                  <c:v>9.858432658389138E-2</c:v>
                </c:pt>
                <c:pt idx="381">
                  <c:v>9.7885036751565735E-2</c:v>
                </c:pt>
                <c:pt idx="382">
                  <c:v>9.7185746919239868E-2</c:v>
                </c:pt>
                <c:pt idx="383">
                  <c:v>9.6564155957172368E-2</c:v>
                </c:pt>
                <c:pt idx="384">
                  <c:v>9.5864866124846501E-2</c:v>
                </c:pt>
                <c:pt idx="385">
                  <c:v>9.5243275162779209E-2</c:v>
                </c:pt>
                <c:pt idx="386">
                  <c:v>9.4621684200711709E-2</c:v>
                </c:pt>
                <c:pt idx="387">
                  <c:v>9.3922394368385842E-2</c:v>
                </c:pt>
                <c:pt idx="388">
                  <c:v>9.330080340631855E-2</c:v>
                </c:pt>
                <c:pt idx="389">
                  <c:v>9.2601513573992683E-2</c:v>
                </c:pt>
                <c:pt idx="390">
                  <c:v>9.1979922611925183E-2</c:v>
                </c:pt>
                <c:pt idx="391">
                  <c:v>9.1358331649857891E-2</c:v>
                </c:pt>
                <c:pt idx="392">
                  <c:v>9.0659041817532024E-2</c:v>
                </c:pt>
                <c:pt idx="393">
                  <c:v>9.003745085546451E-2</c:v>
                </c:pt>
                <c:pt idx="394">
                  <c:v>8.9338161023138657E-2</c:v>
                </c:pt>
                <c:pt idx="395">
                  <c:v>8.8638871190813012E-2</c:v>
                </c:pt>
                <c:pt idx="396">
                  <c:v>8.8017280228745498E-2</c:v>
                </c:pt>
                <c:pt idx="397">
                  <c:v>8.7395689266677984E-2</c:v>
                </c:pt>
                <c:pt idx="398">
                  <c:v>8.6618700564093765E-2</c:v>
                </c:pt>
                <c:pt idx="399">
                  <c:v>8.5997109602026486E-2</c:v>
                </c:pt>
                <c:pt idx="400">
                  <c:v>8.5220120899442045E-2</c:v>
                </c:pt>
                <c:pt idx="401">
                  <c:v>8.45208310671164E-2</c:v>
                </c:pt>
                <c:pt idx="402">
                  <c:v>8.3821541234790534E-2</c:v>
                </c:pt>
                <c:pt idx="403">
                  <c:v>8.3122251402464667E-2</c:v>
                </c:pt>
                <c:pt idx="404">
                  <c:v>8.24229615701388E-2</c:v>
                </c:pt>
                <c:pt idx="405">
                  <c:v>8.1723671737812933E-2</c:v>
                </c:pt>
                <c:pt idx="406">
                  <c:v>8.1024381905487081E-2</c:v>
                </c:pt>
                <c:pt idx="407">
                  <c:v>8.0247393202902847E-2</c:v>
                </c:pt>
                <c:pt idx="408">
                  <c:v>7.9625802240835347E-2</c:v>
                </c:pt>
                <c:pt idx="409">
                  <c:v>7.8848813538251128E-2</c:v>
                </c:pt>
                <c:pt idx="410">
                  <c:v>7.8149523705925261E-2</c:v>
                </c:pt>
                <c:pt idx="411">
                  <c:v>7.7450233873599394E-2</c:v>
                </c:pt>
                <c:pt idx="412">
                  <c:v>7.675094404127375E-2</c:v>
                </c:pt>
                <c:pt idx="413">
                  <c:v>7.6129353079206249E-2</c:v>
                </c:pt>
                <c:pt idx="414">
                  <c:v>7.5430063246880383E-2</c:v>
                </c:pt>
                <c:pt idx="415">
                  <c:v>7.4808472284813091E-2</c:v>
                </c:pt>
                <c:pt idx="416">
                  <c:v>7.4109182452487224E-2</c:v>
                </c:pt>
                <c:pt idx="417">
                  <c:v>7.3487591490419724E-2</c:v>
                </c:pt>
                <c:pt idx="418">
                  <c:v>7.2866000528352431E-2</c:v>
                </c:pt>
                <c:pt idx="419">
                  <c:v>7.2244409566284917E-2</c:v>
                </c:pt>
                <c:pt idx="420">
                  <c:v>7.1622818604217417E-2</c:v>
                </c:pt>
                <c:pt idx="421">
                  <c:v>7.1001227642150125E-2</c:v>
                </c:pt>
                <c:pt idx="422">
                  <c:v>7.0379636680082611E-2</c:v>
                </c:pt>
                <c:pt idx="423">
                  <c:v>6.9758045718015332E-2</c:v>
                </c:pt>
                <c:pt idx="424">
                  <c:v>6.9136454755947818E-2</c:v>
                </c:pt>
                <c:pt idx="425">
                  <c:v>6.8592562664138892E-2</c:v>
                </c:pt>
                <c:pt idx="426">
                  <c:v>6.7970971702071378E-2</c:v>
                </c:pt>
                <c:pt idx="427">
                  <c:v>6.7427079610262453E-2</c:v>
                </c:pt>
                <c:pt idx="428">
                  <c:v>6.6883187518453513E-2</c:v>
                </c:pt>
                <c:pt idx="429">
                  <c:v>6.6261596556386013E-2</c:v>
                </c:pt>
                <c:pt idx="430">
                  <c:v>6.5640005594318721E-2</c:v>
                </c:pt>
                <c:pt idx="431">
                  <c:v>6.5018414632251206E-2</c:v>
                </c:pt>
                <c:pt idx="432">
                  <c:v>6.4474522540442281E-2</c:v>
                </c:pt>
                <c:pt idx="433">
                  <c:v>6.3930630448633341E-2</c:v>
                </c:pt>
                <c:pt idx="434">
                  <c:v>6.3309039486565841E-2</c:v>
                </c:pt>
                <c:pt idx="435">
                  <c:v>6.2687448524498549E-2</c:v>
                </c:pt>
                <c:pt idx="436">
                  <c:v>6.2143556432689394E-2</c:v>
                </c:pt>
                <c:pt idx="437">
                  <c:v>6.1521965470622109E-2</c:v>
                </c:pt>
                <c:pt idx="438">
                  <c:v>6.0900374508554601E-2</c:v>
                </c:pt>
                <c:pt idx="439">
                  <c:v>6.0356482416745669E-2</c:v>
                </c:pt>
                <c:pt idx="440">
                  <c:v>5.9812590324936736E-2</c:v>
                </c:pt>
                <c:pt idx="441">
                  <c:v>5.9190999362869229E-2</c:v>
                </c:pt>
                <c:pt idx="442">
                  <c:v>5.8569408400801937E-2</c:v>
                </c:pt>
                <c:pt idx="443">
                  <c:v>5.8025516308992782E-2</c:v>
                </c:pt>
                <c:pt idx="444">
                  <c:v>5.7403925346925497E-2</c:v>
                </c:pt>
                <c:pt idx="445">
                  <c:v>5.6860033255116564E-2</c:v>
                </c:pt>
                <c:pt idx="446">
                  <c:v>5.6316141163307409E-2</c:v>
                </c:pt>
                <c:pt idx="447">
                  <c:v>5.5772249071498477E-2</c:v>
                </c:pt>
                <c:pt idx="448">
                  <c:v>5.5150658109431192E-2</c:v>
                </c:pt>
                <c:pt idx="449">
                  <c:v>5.4606766017622037E-2</c:v>
                </c:pt>
                <c:pt idx="450">
                  <c:v>5.4062873925813104E-2</c:v>
                </c:pt>
                <c:pt idx="451">
                  <c:v>5.3518981834004178E-2</c:v>
                </c:pt>
                <c:pt idx="452">
                  <c:v>5.2975089742195246E-2</c:v>
                </c:pt>
                <c:pt idx="453">
                  <c:v>5.2508896520644666E-2</c:v>
                </c:pt>
                <c:pt idx="454">
                  <c:v>5.1965004428835511E-2</c:v>
                </c:pt>
                <c:pt idx="455">
                  <c:v>5.1421112337026578E-2</c:v>
                </c:pt>
                <c:pt idx="456">
                  <c:v>5.0954919115476005E-2</c:v>
                </c:pt>
                <c:pt idx="457">
                  <c:v>5.0488725893925432E-2</c:v>
                </c:pt>
                <c:pt idx="458">
                  <c:v>4.9944833802116499E-2</c:v>
                </c:pt>
              </c:numCache>
            </c:numRef>
          </c:xVal>
          <c:yVal>
            <c:numRef>
              <c:f>'CRET V4D'!$G$2:$G$460</c:f>
              <c:numCache>
                <c:formatCode>0.000</c:formatCode>
                <c:ptCount val="459"/>
                <c:pt idx="0" formatCode="0.0000">
                  <c:v>0.12939522026337313</c:v>
                </c:pt>
                <c:pt idx="1">
                  <c:v>0.1293896142634694</c:v>
                </c:pt>
                <c:pt idx="2">
                  <c:v>0.12938552290021699</c:v>
                </c:pt>
                <c:pt idx="3">
                  <c:v>0.1293815779518302</c:v>
                </c:pt>
                <c:pt idx="4">
                  <c:v>0.12937784838959809</c:v>
                </c:pt>
                <c:pt idx="5">
                  <c:v>0.12937338566212114</c:v>
                </c:pt>
                <c:pt idx="6">
                  <c:v>0.12936862205224878</c:v>
                </c:pt>
                <c:pt idx="7">
                  <c:v>0.12936411890477539</c:v>
                </c:pt>
                <c:pt idx="8">
                  <c:v>0.12935934714119993</c:v>
                </c:pt>
                <c:pt idx="9">
                  <c:v>0.12935298042338642</c:v>
                </c:pt>
                <c:pt idx="10">
                  <c:v>0.12934684299656046</c:v>
                </c:pt>
                <c:pt idx="11">
                  <c:v>0.12933953855226313</c:v>
                </c:pt>
                <c:pt idx="12">
                  <c:v>0.12933249785543688</c:v>
                </c:pt>
                <c:pt idx="13">
                  <c:v>0.1293249845826116</c:v>
                </c:pt>
                <c:pt idx="14">
                  <c:v>0.1293169674280398</c:v>
                </c:pt>
                <c:pt idx="15">
                  <c:v>0.12930742790544472</c:v>
                </c:pt>
                <c:pt idx="16">
                  <c:v>0.12929928604601951</c:v>
                </c:pt>
                <c:pt idx="17">
                  <c:v>0.12929066193445177</c:v>
                </c:pt>
                <c:pt idx="18">
                  <c:v>0.12927796449409432</c:v>
                </c:pt>
                <c:pt idx="19">
                  <c:v>0.12926680359306758</c:v>
                </c:pt>
                <c:pt idx="20">
                  <c:v>0.1292548989236586</c:v>
                </c:pt>
                <c:pt idx="21">
                  <c:v>0.1292436534288709</c:v>
                </c:pt>
                <c:pt idx="22">
                  <c:v>0.12923020900219001</c:v>
                </c:pt>
                <c:pt idx="23">
                  <c:v>0.12921422167072094</c:v>
                </c:pt>
                <c:pt idx="24">
                  <c:v>0.12919882548271516</c:v>
                </c:pt>
                <c:pt idx="25">
                  <c:v>0.12918428701542084</c:v>
                </c:pt>
                <c:pt idx="26">
                  <c:v>0.1291688981310497</c:v>
                </c:pt>
                <c:pt idx="27">
                  <c:v>0.12914839239776216</c:v>
                </c:pt>
                <c:pt idx="28">
                  <c:v>0.12913090980209807</c:v>
                </c:pt>
                <c:pt idx="29">
                  <c:v>0.12910762020250416</c:v>
                </c:pt>
                <c:pt idx="30">
                  <c:v>0.12908776957316875</c:v>
                </c:pt>
                <c:pt idx="31">
                  <c:v>0.12906406104831886</c:v>
                </c:pt>
                <c:pt idx="32">
                  <c:v>0.12904169243250901</c:v>
                </c:pt>
                <c:pt idx="33">
                  <c:v>0.12902106548463668</c:v>
                </c:pt>
                <c:pt idx="34">
                  <c:v>0.12898979347742723</c:v>
                </c:pt>
                <c:pt idx="35">
                  <c:v>0.12895972546480383</c:v>
                </c:pt>
                <c:pt idx="36">
                  <c:v>0.12892771982003445</c:v>
                </c:pt>
                <c:pt idx="37">
                  <c:v>0.12889754872061049</c:v>
                </c:pt>
                <c:pt idx="38">
                  <c:v>0.12886155706578606</c:v>
                </c:pt>
                <c:pt idx="39">
                  <c:v>0.12882764231292099</c:v>
                </c:pt>
                <c:pt idx="40">
                  <c:v>0.12878720233186941</c:v>
                </c:pt>
                <c:pt idx="41">
                  <c:v>0.12874911333847028</c:v>
                </c:pt>
                <c:pt idx="42">
                  <c:v>0.128708899455796</c:v>
                </c:pt>
                <c:pt idx="43">
                  <c:v>0.12866098336353143</c:v>
                </c:pt>
                <c:pt idx="44">
                  <c:v>0.12861007864082391</c:v>
                </c:pt>
                <c:pt idx="45">
                  <c:v>0.12855601649070494</c:v>
                </c:pt>
                <c:pt idx="46">
                  <c:v>0.12850516837418108</c:v>
                </c:pt>
                <c:pt idx="47">
                  <c:v>0.12845155792771629</c:v>
                </c:pt>
                <c:pt idx="48">
                  <c:v>0.12838045712380086</c:v>
                </c:pt>
                <c:pt idx="49">
                  <c:v>0.12831237509335258</c:v>
                </c:pt>
                <c:pt idx="50">
                  <c:v>0.12825660704523337</c:v>
                </c:pt>
                <c:pt idx="51">
                  <c:v>0.12817245205784755</c:v>
                </c:pt>
                <c:pt idx="52">
                  <c:v>0.12809197880293194</c:v>
                </c:pt>
                <c:pt idx="53">
                  <c:v>0.12800678882450955</c:v>
                </c:pt>
                <c:pt idx="54">
                  <c:v>0.12791665193393728</c:v>
                </c:pt>
                <c:pt idx="55">
                  <c:v>0.12782133217576475</c:v>
                </c:pt>
                <c:pt idx="56">
                  <c:v>0.12772058833766142</c:v>
                </c:pt>
                <c:pt idx="57">
                  <c:v>0.12761417454630064</c:v>
                </c:pt>
                <c:pt idx="58">
                  <c:v>0.12750184095253814</c:v>
                </c:pt>
                <c:pt idx="59">
                  <c:v>0.12738333450830361</c:v>
                </c:pt>
                <c:pt idx="60">
                  <c:v>0.12725839983651399</c:v>
                </c:pt>
                <c:pt idx="61">
                  <c:v>0.12712678019402462</c:v>
                </c:pt>
                <c:pt idx="62">
                  <c:v>0.12698821852615499</c:v>
                </c:pt>
                <c:pt idx="63">
                  <c:v>0.12685901755188853</c:v>
                </c:pt>
                <c:pt idx="64">
                  <c:v>0.1266892462793939</c:v>
                </c:pt>
                <c:pt idx="65">
                  <c:v>0.12654659834150017</c:v>
                </c:pt>
                <c:pt idx="66">
                  <c:v>0.12637862873142566</c:v>
                </c:pt>
                <c:pt idx="67">
                  <c:v>0.12620249622866159</c:v>
                </c:pt>
                <c:pt idx="68">
                  <c:v>0.12603889248995498</c:v>
                </c:pt>
                <c:pt idx="69">
                  <c:v>0.12582481871521328</c:v>
                </c:pt>
                <c:pt idx="70">
                  <c:v>0.1256457209114846</c:v>
                </c:pt>
                <c:pt idx="71">
                  <c:v>0.1254357156229651</c:v>
                </c:pt>
                <c:pt idx="72">
                  <c:v>0.12521650643111659</c:v>
                </c:pt>
                <c:pt idx="73">
                  <c:v>0.12501378518836836</c:v>
                </c:pt>
                <c:pt idx="74">
                  <c:v>0.124776726186898</c:v>
                </c:pt>
                <c:pt idx="75">
                  <c:v>0.1245578976738312</c:v>
                </c:pt>
                <c:pt idx="76">
                  <c:v>0.12430247793453368</c:v>
                </c:pt>
                <c:pt idx="77">
                  <c:v>0.12403717413556697</c:v>
                </c:pt>
                <c:pt idx="78">
                  <c:v>0.12379297998317744</c:v>
                </c:pt>
                <c:pt idx="79">
                  <c:v>0.12354086014633267</c:v>
                </c:pt>
                <c:pt idx="80">
                  <c:v>0.12324771070538031</c:v>
                </c:pt>
                <c:pt idx="81">
                  <c:v>0.12294446221095226</c:v>
                </c:pt>
                <c:pt idx="82">
                  <c:v>0.12263111101571404</c:v>
                </c:pt>
                <c:pt idx="83">
                  <c:v>0.12234411031540468</c:v>
                </c:pt>
                <c:pt idx="84">
                  <c:v>0.12204917060202547</c:v>
                </c:pt>
                <c:pt idx="85">
                  <c:v>0.12170792741467205</c:v>
                </c:pt>
                <c:pt idx="86">
                  <c:v>0.12135677228392072</c:v>
                </c:pt>
                <c:pt idx="87">
                  <c:v>0.12103639613468721</c:v>
                </c:pt>
                <c:pt idx="88">
                  <c:v>0.12070835574067468</c:v>
                </c:pt>
                <c:pt idx="89">
                  <c:v>0.12033027248993729</c:v>
                </c:pt>
                <c:pt idx="90">
                  <c:v>0.11998628806181851</c:v>
                </c:pt>
                <c:pt idx="91">
                  <c:v>0.11963498647050493</c:v>
                </c:pt>
                <c:pt idx="92">
                  <c:v>0.11923119262378809</c:v>
                </c:pt>
                <c:pt idx="93">
                  <c:v>0.11886479770265851</c:v>
                </c:pt>
                <c:pt idx="94">
                  <c:v>0.11844440136783409</c:v>
                </c:pt>
                <c:pt idx="95">
                  <c:v>0.11806360392221169</c:v>
                </c:pt>
                <c:pt idx="96">
                  <c:v>0.11767628894700249</c:v>
                </c:pt>
                <c:pt idx="97">
                  <c:v>0.11733217958521443</c:v>
                </c:pt>
                <c:pt idx="98">
                  <c:v>0.11688281279855335</c:v>
                </c:pt>
                <c:pt idx="99">
                  <c:v>0.11642588191270092</c:v>
                </c:pt>
                <c:pt idx="100">
                  <c:v>0.11606543367080423</c:v>
                </c:pt>
                <c:pt idx="101">
                  <c:v>0.11559572221981099</c:v>
                </c:pt>
                <c:pt idx="102">
                  <c:v>0.11517247750607053</c:v>
                </c:pt>
                <c:pt idx="103">
                  <c:v>0.11474404908795258</c:v>
                </c:pt>
                <c:pt idx="104">
                  <c:v>0.11425611436198151</c:v>
                </c:pt>
                <c:pt idx="105">
                  <c:v>0.11381731941831143</c:v>
                </c:pt>
                <c:pt idx="106">
                  <c:v>0.1134852108912207</c:v>
                </c:pt>
                <c:pt idx="107">
                  <c:v>0.11298240216215898</c:v>
                </c:pt>
                <c:pt idx="108">
                  <c:v>0.11253097561776365</c:v>
                </c:pt>
                <c:pt idx="109">
                  <c:v>0.11207552451517042</c:v>
                </c:pt>
                <c:pt idx="110">
                  <c:v>0.11155856331135255</c:v>
                </c:pt>
                <c:pt idx="111">
                  <c:v>0.11115329084955088</c:v>
                </c:pt>
                <c:pt idx="112">
                  <c:v>0.11062833322627683</c:v>
                </c:pt>
                <c:pt idx="113">
                  <c:v>0.11021715230050415</c:v>
                </c:pt>
                <c:pt idx="114">
                  <c:v>0.10968498876019718</c:v>
                </c:pt>
                <c:pt idx="115">
                  <c:v>0.10914910550649017</c:v>
                </c:pt>
                <c:pt idx="116">
                  <c:v>0.10866982932709293</c:v>
                </c:pt>
                <c:pt idx="117">
                  <c:v>0.10818795470223068</c:v>
                </c:pt>
                <c:pt idx="118">
                  <c:v>0.10770363464431296</c:v>
                </c:pt>
                <c:pt idx="119">
                  <c:v>0.10721701744365733</c:v>
                </c:pt>
                <c:pt idx="120">
                  <c:v>0.10672824662971558</c:v>
                </c:pt>
                <c:pt idx="121">
                  <c:v>0.10629891472848087</c:v>
                </c:pt>
                <c:pt idx="122">
                  <c:v>0.10568308533708931</c:v>
                </c:pt>
                <c:pt idx="123">
                  <c:v>0.10518845707782279</c:v>
                </c:pt>
                <c:pt idx="124">
                  <c:v>0.10469221700443082</c:v>
                </c:pt>
                <c:pt idx="125">
                  <c:v>0.10413216873974544</c:v>
                </c:pt>
                <c:pt idx="126">
                  <c:v>0.1036953743125737</c:v>
                </c:pt>
                <c:pt idx="127">
                  <c:v>0.10313236592177993</c:v>
                </c:pt>
                <c:pt idx="128">
                  <c:v>0.10263068931780042</c:v>
                </c:pt>
                <c:pt idx="129">
                  <c:v>0.10212796565671958</c:v>
                </c:pt>
                <c:pt idx="130">
                  <c:v>0.10156127076142481</c:v>
                </c:pt>
                <c:pt idx="131">
                  <c:v>0.10105663964167069</c:v>
                </c:pt>
                <c:pt idx="132">
                  <c:v>0.10055125189146938</c:v>
                </c:pt>
                <c:pt idx="133">
                  <c:v>0.10004519257514949</c:v>
                </c:pt>
                <c:pt idx="134">
                  <c:v>9.9475174413143269E-2</c:v>
                </c:pt>
                <c:pt idx="135">
                  <c:v>9.8967954203461453E-2</c:v>
                </c:pt>
                <c:pt idx="136">
                  <c:v>9.846030566434559E-2</c:v>
                </c:pt>
                <c:pt idx="137">
                  <c:v>9.7888777437176611E-2</c:v>
                </c:pt>
                <c:pt idx="138">
                  <c:v>9.7316893533532262E-2</c:v>
                </c:pt>
                <c:pt idx="139">
                  <c:v>9.674474584980064E-2</c:v>
                </c:pt>
                <c:pt idx="140">
                  <c:v>9.6172421834297112E-2</c:v>
                </c:pt>
                <c:pt idx="141">
                  <c:v>9.566360871191347E-2</c:v>
                </c:pt>
                <c:pt idx="142">
                  <c:v>9.5027573674439147E-2</c:v>
                </c:pt>
                <c:pt idx="143">
                  <c:v>9.4391614468865362E-2</c:v>
                </c:pt>
                <c:pt idx="144">
                  <c:v>9.381939731124625E-2</c:v>
                </c:pt>
                <c:pt idx="145">
                  <c:v>9.3183848518959236E-2</c:v>
                </c:pt>
                <c:pt idx="146">
                  <c:v>9.2612148611344494E-2</c:v>
                </c:pt>
                <c:pt idx="147">
                  <c:v>9.2040791060307603E-2</c:v>
                </c:pt>
                <c:pt idx="148">
                  <c:v>9.1469834494232669E-2</c:v>
                </c:pt>
                <c:pt idx="149">
                  <c:v>9.0899334870133686E-2</c:v>
                </c:pt>
                <c:pt idx="150">
                  <c:v>9.0266047237529998E-2</c:v>
                </c:pt>
                <c:pt idx="151">
                  <c:v>8.9759917847570134E-2</c:v>
                </c:pt>
                <c:pt idx="152">
                  <c:v>8.9127938156292441E-2</c:v>
                </c:pt>
                <c:pt idx="153">
                  <c:v>8.8622939968132308E-2</c:v>
                </c:pt>
                <c:pt idx="154">
                  <c:v>8.79294792002564E-2</c:v>
                </c:pt>
                <c:pt idx="155">
                  <c:v>8.7362936654570622E-2</c:v>
                </c:pt>
                <c:pt idx="156">
                  <c:v>8.6797189099583005E-2</c:v>
                </c:pt>
                <c:pt idx="157">
                  <c:v>8.6295001562638557E-2</c:v>
                </c:pt>
                <c:pt idx="158">
                  <c:v>8.5730861588009744E-2</c:v>
                </c:pt>
                <c:pt idx="159">
                  <c:v>8.5167626053515577E-2</c:v>
                </c:pt>
                <c:pt idx="160">
                  <c:v>8.4667760025795819E-2</c:v>
                </c:pt>
                <c:pt idx="161">
                  <c:v>8.410632796825887E-2</c:v>
                </c:pt>
                <c:pt idx="162">
                  <c:v>8.3545898801808377E-2</c:v>
                </c:pt>
                <c:pt idx="163">
                  <c:v>8.3048607275495401E-2</c:v>
                </c:pt>
                <c:pt idx="164">
                  <c:v>8.2428175676920457E-2</c:v>
                </c:pt>
                <c:pt idx="165">
                  <c:v>8.1932802316201939E-2</c:v>
                </c:pt>
                <c:pt idx="166">
                  <c:v>8.1376567465828942E-2</c:v>
                </c:pt>
                <c:pt idx="167">
                  <c:v>8.0821482427228059E-2</c:v>
                </c:pt>
                <c:pt idx="168">
                  <c:v>8.0267574775334499E-2</c:v>
                </c:pt>
                <c:pt idx="169">
                  <c:v>7.9714871374306023E-2</c:v>
                </c:pt>
                <c:pt idx="170">
                  <c:v>7.916339842742609E-2</c:v>
                </c:pt>
                <c:pt idx="171">
                  <c:v>7.8674253925881676E-2</c:v>
                </c:pt>
                <c:pt idx="172">
                  <c:v>7.8125174525299809E-2</c:v>
                </c:pt>
                <c:pt idx="173">
                  <c:v>7.7577397979598339E-2</c:v>
                </c:pt>
                <c:pt idx="174">
                  <c:v>7.7030948339075672E-2</c:v>
                </c:pt>
                <c:pt idx="175">
                  <c:v>7.6485849194227254E-2</c:v>
                </c:pt>
                <c:pt idx="176">
                  <c:v>7.5942123709129089E-2</c:v>
                </c:pt>
                <c:pt idx="177">
                  <c:v>7.539979465250754E-2</c:v>
                </c:pt>
                <c:pt idx="178">
                  <c:v>7.4798871834048625E-2</c:v>
                </c:pt>
                <c:pt idx="179">
                  <c:v>7.4259563948746971E-2</c:v>
                </c:pt>
                <c:pt idx="180">
                  <c:v>7.3721721102586568E-2</c:v>
                </c:pt>
                <c:pt idx="181">
                  <c:v>7.3185364720477986E-2</c:v>
                </c:pt>
                <c:pt idx="182">
                  <c:v>7.2591182292360293E-2</c:v>
                </c:pt>
                <c:pt idx="183">
                  <c:v>7.2058033176155209E-2</c:v>
                </c:pt>
                <c:pt idx="184">
                  <c:v>7.1526435548834172E-2</c:v>
                </c:pt>
                <c:pt idx="185">
                  <c:v>7.0996409849461151E-2</c:v>
                </c:pt>
                <c:pt idx="186">
                  <c:v>7.0409360637195842E-2</c:v>
                </c:pt>
                <c:pt idx="187">
                  <c:v>6.9882719698452431E-2</c:v>
                </c:pt>
                <c:pt idx="188">
                  <c:v>6.9357713067985216E-2</c:v>
                </c:pt>
                <c:pt idx="189">
                  <c:v>6.883436045112773E-2</c:v>
                </c:pt>
                <c:pt idx="190">
                  <c:v>6.8312681402905584E-2</c:v>
                </c:pt>
                <c:pt idx="191">
                  <c:v>6.779269533681366E-2</c:v>
                </c:pt>
                <c:pt idx="192">
                  <c:v>6.7216942082680115E-2</c:v>
                </c:pt>
                <c:pt idx="193">
                  <c:v>6.6700593249513829E-2</c:v>
                </c:pt>
                <c:pt idx="194">
                  <c:v>6.6185996970239538E-2</c:v>
                </c:pt>
                <c:pt idx="195">
                  <c:v>6.5673172148120684E-2</c:v>
                </c:pt>
                <c:pt idx="196">
                  <c:v>6.5162137575160123E-2</c:v>
                </c:pt>
                <c:pt idx="197">
                  <c:v>6.4652911935497881E-2</c:v>
                </c:pt>
                <c:pt idx="198">
                  <c:v>6.4145513808076829E-2</c:v>
                </c:pt>
                <c:pt idx="199">
                  <c:v>6.3639961668614409E-2</c:v>
                </c:pt>
                <c:pt idx="200">
                  <c:v>6.3136273890913225E-2</c:v>
                </c:pt>
                <c:pt idx="201">
                  <c:v>6.2634468747543415E-2</c:v>
                </c:pt>
                <c:pt idx="202">
                  <c:v>6.2134564409926998E-2</c:v>
                </c:pt>
                <c:pt idx="203">
                  <c:v>6.1636578947853689E-2</c:v>
                </c:pt>
                <c:pt idx="204">
                  <c:v>6.1140530328454734E-2</c:v>
                </c:pt>
                <c:pt idx="205">
                  <c:v>6.0646436414663753E-2</c:v>
                </c:pt>
                <c:pt idx="206">
                  <c:v>6.0208897169236719E-2</c:v>
                </c:pt>
                <c:pt idx="207">
                  <c:v>5.9718543836628585E-2</c:v>
                </c:pt>
                <c:pt idx="208">
                  <c:v>5.9230196207774602E-2</c:v>
                </c:pt>
                <c:pt idx="209">
                  <c:v>5.874387171693897E-2</c:v>
                </c:pt>
                <c:pt idx="210">
                  <c:v>5.8259587680049428E-2</c:v>
                </c:pt>
                <c:pt idx="211">
                  <c:v>5.7884344013061216E-2</c:v>
                </c:pt>
                <c:pt idx="212">
                  <c:v>5.7350456818647901E-2</c:v>
                </c:pt>
                <c:pt idx="213">
                  <c:v>5.6872163554750381E-2</c:v>
                </c:pt>
                <c:pt idx="214">
                  <c:v>5.6448781960531068E-2</c:v>
                </c:pt>
                <c:pt idx="215">
                  <c:v>5.5974481807410707E-2</c:v>
                </c:pt>
                <c:pt idx="216">
                  <c:v>5.5554675987483391E-2</c:v>
                </c:pt>
                <c:pt idx="217">
                  <c:v>5.5084427958818696E-2</c:v>
                </c:pt>
                <c:pt idx="218">
                  <c:v>5.46163487097793E-2</c:v>
                </c:pt>
                <c:pt idx="219">
                  <c:v>5.4150454324173314E-2</c:v>
                </c:pt>
                <c:pt idx="220">
                  <c:v>5.3686760714855744E-2</c:v>
                </c:pt>
                <c:pt idx="221">
                  <c:v>5.3225283616930685E-2</c:v>
                </c:pt>
                <c:pt idx="222">
                  <c:v>5.2766038580767304E-2</c:v>
                </c:pt>
                <c:pt idx="223">
                  <c:v>5.235970702090776E-2</c:v>
                </c:pt>
                <c:pt idx="224">
                  <c:v>5.1955161858144215E-2</c:v>
                </c:pt>
                <c:pt idx="225">
                  <c:v>5.1452008549361453E-2</c:v>
                </c:pt>
                <c:pt idx="226">
                  <c:v>5.1051521064726456E-2</c:v>
                </c:pt>
                <c:pt idx="227">
                  <c:v>5.0652853696463093E-2</c:v>
                </c:pt>
                <c:pt idx="228">
                  <c:v>5.0206541059670665E-2</c:v>
                </c:pt>
                <c:pt idx="229">
                  <c:v>4.9762558890037251E-2</c:v>
                </c:pt>
                <c:pt idx="230">
                  <c:v>4.932092107426745E-2</c:v>
                </c:pt>
                <c:pt idx="231">
                  <c:v>4.893033325578415E-2</c:v>
                </c:pt>
                <c:pt idx="232">
                  <c:v>4.8493160659608577E-2</c:v>
                </c:pt>
                <c:pt idx="233">
                  <c:v>4.8106562966322972E-2</c:v>
                </c:pt>
                <c:pt idx="234">
                  <c:v>4.7673902468978568E-2</c:v>
                </c:pt>
                <c:pt idx="235">
                  <c:v>4.7243649075045357E-2</c:v>
                </c:pt>
                <c:pt idx="236">
                  <c:v>4.686323236519753E-2</c:v>
                </c:pt>
                <c:pt idx="237">
                  <c:v>4.6484735771854691E-2</c:v>
                </c:pt>
                <c:pt idx="238">
                  <c:v>4.6061232536866309E-2</c:v>
                </c:pt>
                <c:pt idx="239">
                  <c:v>4.5686843418399188E-2</c:v>
                </c:pt>
                <c:pt idx="240">
                  <c:v>4.5314399620699136E-2</c:v>
                </c:pt>
                <c:pt idx="241">
                  <c:v>4.4897735135803231E-2</c:v>
                </c:pt>
                <c:pt idx="242">
                  <c:v>4.4483552961628821E-2</c:v>
                </c:pt>
                <c:pt idx="243">
                  <c:v>4.4071863343083627E-2</c:v>
                </c:pt>
                <c:pt idx="244">
                  <c:v>4.3708017541666221E-2</c:v>
                </c:pt>
                <c:pt idx="245">
                  <c:v>4.3301062806813721E-2</c:v>
                </c:pt>
                <c:pt idx="246">
                  <c:v>4.2941440696025887E-2</c:v>
                </c:pt>
                <c:pt idx="247">
                  <c:v>4.2539253758742041E-2</c:v>
                </c:pt>
                <c:pt idx="248">
                  <c:v>4.2183883500546152E-2</c:v>
                </c:pt>
                <c:pt idx="249">
                  <c:v>4.1786494790253911E-2</c:v>
                </c:pt>
                <c:pt idx="250">
                  <c:v>4.1435402301948102E-2</c:v>
                </c:pt>
                <c:pt idx="251">
                  <c:v>4.1042839683367867E-2</c:v>
                </c:pt>
                <c:pt idx="252">
                  <c:v>4.0696048568650188E-2</c:v>
                </c:pt>
                <c:pt idx="253">
                  <c:v>4.0308337267090773E-2</c:v>
                </c:pt>
                <c:pt idx="254">
                  <c:v>3.9965868752301216E-2</c:v>
                </c:pt>
                <c:pt idx="255">
                  <c:v>3.9583031285047886E-2</c:v>
                </c:pt>
                <c:pt idx="256">
                  <c:v>3.9244904161061543E-2</c:v>
                </c:pt>
                <c:pt idx="257">
                  <c:v>3.8866960275375749E-2</c:v>
                </c:pt>
                <c:pt idx="258">
                  <c:v>3.853319084558951E-2</c:v>
                </c:pt>
                <c:pt idx="259">
                  <c:v>3.8160157463791047E-2</c:v>
                </c:pt>
                <c:pt idx="260">
                  <c:v>3.7871821571022285E-2</c:v>
                </c:pt>
                <c:pt idx="261">
                  <c:v>3.746265067065057E-2</c:v>
                </c:pt>
                <c:pt idx="262">
                  <c:v>3.7137635368752323E-2</c:v>
                </c:pt>
                <c:pt idx="263">
                  <c:v>3.6814685630809522E-2</c:v>
                </c:pt>
                <c:pt idx="264">
                  <c:v>3.6453838189596549E-2</c:v>
                </c:pt>
                <c:pt idx="265">
                  <c:v>3.6135282847414255E-2</c:v>
                </c:pt>
                <c:pt idx="266">
                  <c:v>3.5779382124045286E-2</c:v>
                </c:pt>
                <c:pt idx="267">
                  <c:v>3.5465225903112213E-2</c:v>
                </c:pt>
                <c:pt idx="268">
                  <c:v>3.5114275724921568E-2</c:v>
                </c:pt>
                <c:pt idx="269">
                  <c:v>3.4765946954617308E-2</c:v>
                </c:pt>
                <c:pt idx="270">
                  <c:v>3.4420239385363025E-2</c:v>
                </c:pt>
                <c:pt idx="271">
                  <c:v>3.4077152367395905E-2</c:v>
                </c:pt>
                <c:pt idx="272">
                  <c:v>3.3736684808653224E-2</c:v>
                </c:pt>
                <c:pt idx="273">
                  <c:v>3.3361457846547794E-2</c:v>
                </c:pt>
                <c:pt idx="274">
                  <c:v>3.3026514686726745E-2</c:v>
                </c:pt>
                <c:pt idx="275">
                  <c:v>3.2657420416896579E-2</c:v>
                </c:pt>
                <c:pt idx="276">
                  <c:v>3.2327990694508611E-2</c:v>
                </c:pt>
                <c:pt idx="277">
                  <c:v>3.1965014660071067E-2</c:v>
                </c:pt>
                <c:pt idx="278">
                  <c:v>3.1641083326389104E-2</c:v>
                </c:pt>
                <c:pt idx="279">
                  <c:v>3.1284206558697764E-2</c:v>
                </c:pt>
                <c:pt idx="280">
                  <c:v>3.0965754534641475E-2</c:v>
                </c:pt>
                <c:pt idx="281">
                  <c:v>3.0649890171368564E-2</c:v>
                </c:pt>
                <c:pt idx="282">
                  <c:v>3.0301957871879885E-2</c:v>
                </c:pt>
                <c:pt idx="283">
                  <c:v>3.0025901677819211E-2</c:v>
                </c:pt>
                <c:pt idx="284">
                  <c:v>2.9683686092412731E-2</c:v>
                </c:pt>
                <c:pt idx="285">
                  <c:v>2.9378396777926377E-2</c:v>
                </c:pt>
                <c:pt idx="286">
                  <c:v>2.9075662328843621E-2</c:v>
                </c:pt>
                <c:pt idx="287">
                  <c:v>2.8775475120422674E-2</c:v>
                </c:pt>
                <c:pt idx="288">
                  <c:v>2.8477827146217972E-2</c:v>
                </c:pt>
                <c:pt idx="289">
                  <c:v>2.8182710024409523E-2</c:v>
                </c:pt>
                <c:pt idx="290">
                  <c:v>2.7890115004377609E-2</c:v>
                </c:pt>
                <c:pt idx="291">
                  <c:v>2.7632140503388608E-2</c:v>
                </c:pt>
                <c:pt idx="292">
                  <c:v>2.7312454464248577E-2</c:v>
                </c:pt>
                <c:pt idx="293">
                  <c:v>2.7027369661302744E-2</c:v>
                </c:pt>
                <c:pt idx="294">
                  <c:v>2.6776046227042882E-2</c:v>
                </c:pt>
                <c:pt idx="295">
                  <c:v>2.6495643780797905E-2</c:v>
                </c:pt>
                <c:pt idx="296">
                  <c:v>2.6217704801313385E-2</c:v>
                </c:pt>
                <c:pt idx="297">
                  <c:v>2.5972707063765074E-2</c:v>
                </c:pt>
                <c:pt idx="298">
                  <c:v>2.5699390776868822E-2</c:v>
                </c:pt>
                <c:pt idx="299">
                  <c:v>2.5428505065881624E-2</c:v>
                </c:pt>
                <c:pt idx="300">
                  <c:v>2.5189748582716165E-2</c:v>
                </c:pt>
                <c:pt idx="301">
                  <c:v>2.4923421077249271E-2</c:v>
                </c:pt>
                <c:pt idx="302">
                  <c:v>2.4630310297031721E-2</c:v>
                </c:pt>
                <c:pt idx="303">
                  <c:v>2.4397938992739544E-2</c:v>
                </c:pt>
                <c:pt idx="304">
                  <c:v>2.4138758615467826E-2</c:v>
                </c:pt>
                <c:pt idx="305">
                  <c:v>2.3881934390405049E-2</c:v>
                </c:pt>
                <c:pt idx="306">
                  <c:v>2.3627452793205182E-2</c:v>
                </c:pt>
                <c:pt idx="307">
                  <c:v>2.337530006534036E-2</c:v>
                </c:pt>
                <c:pt idx="308">
                  <c:v>2.3097844742098375E-2</c:v>
                </c:pt>
                <c:pt idx="309">
                  <c:v>2.2877925065957073E-2</c:v>
                </c:pt>
                <c:pt idx="310">
                  <c:v>2.2605564584488785E-2</c:v>
                </c:pt>
                <c:pt idx="311">
                  <c:v>2.2362836874475371E-2</c:v>
                </c:pt>
                <c:pt idx="312">
                  <c:v>2.2122364384622326E-2</c:v>
                </c:pt>
                <c:pt idx="313">
                  <c:v>2.188413211864712E-2</c:v>
                </c:pt>
                <c:pt idx="314">
                  <c:v>2.1622038570779781E-2</c:v>
                </c:pt>
                <c:pt idx="315">
                  <c:v>2.1388485660632353E-2</c:v>
                </c:pt>
                <c:pt idx="316">
                  <c:v>2.1157125265015779E-2</c:v>
                </c:pt>
                <c:pt idx="317">
                  <c:v>2.0927941740414062E-2</c:v>
                </c:pt>
                <c:pt idx="318">
                  <c:v>2.0675827304235145E-2</c:v>
                </c:pt>
                <c:pt idx="319">
                  <c:v>2.0451187425136595E-2</c:v>
                </c:pt>
                <c:pt idx="320">
                  <c:v>2.0228674920754502E-2</c:v>
                </c:pt>
                <c:pt idx="321">
                  <c:v>1.998391423217704E-2</c:v>
                </c:pt>
                <c:pt idx="322">
                  <c:v>1.9765839706228125E-2</c:v>
                </c:pt>
                <c:pt idx="323">
                  <c:v>1.9549842000182692E-2</c:v>
                </c:pt>
                <c:pt idx="324">
                  <c:v>1.9335904679608065E-2</c:v>
                </c:pt>
                <c:pt idx="325">
                  <c:v>1.9124011233633602E-2</c:v>
                </c:pt>
                <c:pt idx="326">
                  <c:v>1.8890951040753098E-2</c:v>
                </c:pt>
                <c:pt idx="327">
                  <c:v>1.8683317920216436E-2</c:v>
                </c:pt>
                <c:pt idx="328">
                  <c:v>1.8477676901084504E-2</c:v>
                </c:pt>
                <c:pt idx="329">
                  <c:v>1.8251502925872298E-2</c:v>
                </c:pt>
                <c:pt idx="330">
                  <c:v>1.8072304144194293E-2</c:v>
                </c:pt>
                <c:pt idx="331">
                  <c:v>1.7850461786405349E-2</c:v>
                </c:pt>
                <c:pt idx="332">
                  <c:v>1.7652834198739011E-2</c:v>
                </c:pt>
                <c:pt idx="333">
                  <c:v>1.7457112789654554E-2</c:v>
                </c:pt>
                <c:pt idx="334">
                  <c:v>1.7263280686448813E-2</c:v>
                </c:pt>
                <c:pt idx="335">
                  <c:v>1.7071321011507719E-2</c:v>
                </c:pt>
                <c:pt idx="336">
                  <c:v>1.6860208015445716E-2</c:v>
                </c:pt>
                <c:pt idx="337">
                  <c:v>1.6672145832259767E-2</c:v>
                </c:pt>
                <c:pt idx="338">
                  <c:v>1.648590360355378E-2</c:v>
                </c:pt>
                <c:pt idx="339">
                  <c:v>1.6301464494047513E-2</c:v>
                </c:pt>
                <c:pt idx="340">
                  <c:v>1.6118811693105896E-2</c:v>
                </c:pt>
                <c:pt idx="341">
                  <c:v>1.5937928420015256E-2</c:v>
                </c:pt>
                <c:pt idx="342">
                  <c:v>1.575879792909305E-2</c:v>
                </c:pt>
                <c:pt idx="343">
                  <c:v>1.5581403514632844E-2</c:v>
                </c:pt>
                <c:pt idx="344">
                  <c:v>1.5405728515683503E-2</c:v>
                </c:pt>
                <c:pt idx="345">
                  <c:v>1.5212530468337863E-2</c:v>
                </c:pt>
                <c:pt idx="346">
                  <c:v>1.5040430860579053E-2</c:v>
                </c:pt>
                <c:pt idx="347">
                  <c:v>1.4869999169825635E-2</c:v>
                </c:pt>
                <c:pt idx="348">
                  <c:v>1.470121896584313E-2</c:v>
                </c:pt>
                <c:pt idx="349">
                  <c:v>1.4534073885044671E-2</c:v>
                </c:pt>
                <c:pt idx="350">
                  <c:v>1.4368547634288409E-2</c:v>
                </c:pt>
                <c:pt idx="351">
                  <c:v>1.4204623994520091E-2</c:v>
                </c:pt>
                <c:pt idx="352">
                  <c:v>1.4042286824263055E-2</c:v>
                </c:pt>
                <c:pt idx="353">
                  <c:v>1.388152006295737E-2</c:v>
                </c:pt>
                <c:pt idx="354">
                  <c:v>1.3722307734151326E-2</c:v>
                </c:pt>
                <c:pt idx="355">
                  <c:v>1.3564633948546526E-2</c:v>
                </c:pt>
                <c:pt idx="356">
                  <c:v>1.3408482906900047E-2</c:v>
                </c:pt>
                <c:pt idx="357">
                  <c:v>1.3253838902785767E-2</c:v>
                </c:pt>
                <c:pt idx="358">
                  <c:v>1.3100686325217728E-2</c:v>
                </c:pt>
                <c:pt idx="359">
                  <c:v>1.2949009661138142E-2</c:v>
                </c:pt>
                <c:pt idx="360">
                  <c:v>1.2798793497772992E-2</c:v>
                </c:pt>
                <c:pt idx="361">
                  <c:v>1.265002252485796E-2</c:v>
                </c:pt>
                <c:pt idx="362">
                  <c:v>1.251898261150939E-2</c:v>
                </c:pt>
                <c:pt idx="363">
                  <c:v>1.2372900041864227E-2</c:v>
                </c:pt>
                <c:pt idx="364">
                  <c:v>1.2228219027525529E-2</c:v>
                </c:pt>
                <c:pt idx="365">
                  <c:v>1.2084924675712136E-2</c:v>
                </c:pt>
                <c:pt idx="366">
                  <c:v>1.1958704078474741E-2</c:v>
                </c:pt>
                <c:pt idx="367">
                  <c:v>1.1802436948170972E-2</c:v>
                </c:pt>
                <c:pt idx="368">
                  <c:v>1.1678617674158891E-2</c:v>
                </c:pt>
                <c:pt idx="369">
                  <c:v>1.1540576428345377E-2</c:v>
                </c:pt>
                <c:pt idx="370">
                  <c:v>1.1403850669664109E-2</c:v>
                </c:pt>
                <c:pt idx="371">
                  <c:v>1.1268426182580379E-2</c:v>
                </c:pt>
                <c:pt idx="372">
                  <c:v>1.1134288870629915E-2</c:v>
                </c:pt>
                <c:pt idx="373">
                  <c:v>1.100142475734097E-2</c:v>
                </c:pt>
                <c:pt idx="374">
                  <c:v>1.0884380977624376E-2</c:v>
                </c:pt>
                <c:pt idx="375">
                  <c:v>1.0753884089717704E-2</c:v>
                </c:pt>
                <c:pt idx="376">
                  <c:v>1.0624620705254023E-2</c:v>
                </c:pt>
                <c:pt idx="377">
                  <c:v>1.0510744534260548E-2</c:v>
                </c:pt>
                <c:pt idx="378">
                  <c:v>1.0383774359559284E-2</c:v>
                </c:pt>
                <c:pt idx="379">
                  <c:v>1.0257999016975564E-2</c:v>
                </c:pt>
                <c:pt idx="380">
                  <c:v>1.0147191151507112E-2</c:v>
                </c:pt>
                <c:pt idx="381">
                  <c:v>1.0023636948023981E-2</c:v>
                </c:pt>
                <c:pt idx="382">
                  <c:v>9.9012399396116169E-3</c:v>
                </c:pt>
                <c:pt idx="383">
                  <c:v>9.7934037319333256E-3</c:v>
                </c:pt>
                <c:pt idx="384">
                  <c:v>9.6731577516446163E-3</c:v>
                </c:pt>
                <c:pt idx="385">
                  <c:v>9.5672135718930865E-3</c:v>
                </c:pt>
                <c:pt idx="386">
                  <c:v>9.4621460689525219E-3</c:v>
                </c:pt>
                <c:pt idx="387">
                  <c:v>9.3449822585088757E-3</c:v>
                </c:pt>
                <c:pt idx="388">
                  <c:v>9.2417490561448185E-3</c:v>
                </c:pt>
                <c:pt idx="389">
                  <c:v>9.1266271685832359E-3</c:v>
                </c:pt>
                <c:pt idx="390">
                  <c:v>9.025189933169156E-3</c:v>
                </c:pt>
                <c:pt idx="391">
                  <c:v>8.9245848062085992E-3</c:v>
                </c:pt>
                <c:pt idx="392">
                  <c:v>8.8123884019834786E-3</c:v>
                </c:pt>
                <c:pt idx="393">
                  <c:v>8.7135242172124497E-3</c:v>
                </c:pt>
                <c:pt idx="394">
                  <c:v>8.6032657372893187E-3</c:v>
                </c:pt>
                <c:pt idx="395">
                  <c:v>8.4940167056096472E-3</c:v>
                </c:pt>
                <c:pt idx="396">
                  <c:v>8.3977447773568303E-3</c:v>
                </c:pt>
                <c:pt idx="397">
                  <c:v>8.302253692427812E-3</c:v>
                </c:pt>
                <c:pt idx="398">
                  <c:v>8.1839760806216855E-3</c:v>
                </c:pt>
                <c:pt idx="399">
                  <c:v>8.0902136307393763E-3</c:v>
                </c:pt>
                <c:pt idx="400">
                  <c:v>7.9740726613718171E-3</c:v>
                </c:pt>
                <c:pt idx="401">
                  <c:v>7.870543495533136E-3</c:v>
                </c:pt>
                <c:pt idx="402">
                  <c:v>7.767948564450837E-3</c:v>
                </c:pt>
                <c:pt idx="403">
                  <c:v>7.6662774196644135E-3</c:v>
                </c:pt>
                <c:pt idx="404">
                  <c:v>7.5655197297379295E-3</c:v>
                </c:pt>
                <c:pt idx="405">
                  <c:v>7.4656652795084474E-3</c:v>
                </c:pt>
                <c:pt idx="406">
                  <c:v>7.3667039693116262E-3</c:v>
                </c:pt>
                <c:pt idx="407">
                  <c:v>7.2577823272602926E-3</c:v>
                </c:pt>
                <c:pt idx="408">
                  <c:v>7.1714209430569012E-3</c:v>
                </c:pt>
                <c:pt idx="409">
                  <c:v>7.0644278879912273E-3</c:v>
                </c:pt>
                <c:pt idx="410">
                  <c:v>6.9690347079867099E-3</c:v>
                </c:pt>
                <c:pt idx="411">
                  <c:v>6.8744848210939846E-3</c:v>
                </c:pt>
                <c:pt idx="412">
                  <c:v>6.7807688154916182E-3</c:v>
                </c:pt>
                <c:pt idx="413">
                  <c:v>6.6981582252901434E-3</c:v>
                </c:pt>
                <c:pt idx="414">
                  <c:v>6.6059920360221208E-3</c:v>
                </c:pt>
                <c:pt idx="415">
                  <c:v>6.5247445509374058E-3</c:v>
                </c:pt>
                <c:pt idx="416">
                  <c:v>6.4340957161024559E-3</c:v>
                </c:pt>
                <c:pt idx="417">
                  <c:v>6.3541828010777596E-3</c:v>
                </c:pt>
                <c:pt idx="418">
                  <c:v>6.2748882257651906E-3</c:v>
                </c:pt>
                <c:pt idx="419">
                  <c:v>6.1962058760934441E-3</c:v>
                </c:pt>
                <c:pt idx="420">
                  <c:v>6.118129702481323E-3</c:v>
                </c:pt>
                <c:pt idx="421">
                  <c:v>6.0406537193002929E-3</c:v>
                </c:pt>
                <c:pt idx="422">
                  <c:v>5.9637720043344139E-3</c:v>
                </c:pt>
                <c:pt idx="423">
                  <c:v>5.8874786982381078E-3</c:v>
                </c:pt>
                <c:pt idx="424">
                  <c:v>5.8117680039913716E-3</c:v>
                </c:pt>
                <c:pt idx="425">
                  <c:v>5.7459945601404383E-3</c:v>
                </c:pt>
                <c:pt idx="426">
                  <c:v>5.6713608529964515E-3</c:v>
                </c:pt>
                <c:pt idx="427">
                  <c:v>5.60652108271395E-3</c:v>
                </c:pt>
                <c:pt idx="428">
                  <c:v>5.5421111477869933E-3</c:v>
                </c:pt>
                <c:pt idx="429">
                  <c:v>5.4690213871777804E-3</c:v>
                </c:pt>
                <c:pt idx="430">
                  <c:v>5.3964827655495901E-3</c:v>
                </c:pt>
                <c:pt idx="431">
                  <c:v>5.3244898849418298E-3</c:v>
                </c:pt>
                <c:pt idx="432">
                  <c:v>5.2619395933633933E-3</c:v>
                </c:pt>
                <c:pt idx="433">
                  <c:v>5.1997995045166834E-3</c:v>
                </c:pt>
                <c:pt idx="434">
                  <c:v>5.1292800511582859E-3</c:v>
                </c:pt>
                <c:pt idx="435">
                  <c:v>5.0592866097698141E-3</c:v>
                </c:pt>
                <c:pt idx="436">
                  <c:v>4.9984698111144588E-3</c:v>
                </c:pt>
                <c:pt idx="437">
                  <c:v>4.9294488677786436E-3</c:v>
                </c:pt>
                <c:pt idx="438">
                  <c:v>4.8609393463942135E-3</c:v>
                </c:pt>
                <c:pt idx="439">
                  <c:v>4.8014091337584414E-3</c:v>
                </c:pt>
                <c:pt idx="440">
                  <c:v>4.7422633791213004E-3</c:v>
                </c:pt>
                <c:pt idx="441">
                  <c:v>4.6751348111963853E-3</c:v>
                </c:pt>
                <c:pt idx="442">
                  <c:v>4.6084993099165944E-3</c:v>
                </c:pt>
                <c:pt idx="443">
                  <c:v>4.550593964738503E-3</c:v>
                </c:pt>
                <c:pt idx="444">
                  <c:v>4.4848701505158656E-3</c:v>
                </c:pt>
                <c:pt idx="445">
                  <c:v>4.4277553077136378E-3</c:v>
                </c:pt>
                <c:pt idx="446">
                  <c:v>4.3710044801159309E-3</c:v>
                </c:pt>
                <c:pt idx="447">
                  <c:v>4.3146145994876345E-3</c:v>
                </c:pt>
                <c:pt idx="448">
                  <c:v>4.2506071005311286E-3</c:v>
                </c:pt>
                <c:pt idx="449">
                  <c:v>4.1949804818930542E-3</c:v>
                </c:pt>
                <c:pt idx="450">
                  <c:v>4.139705356867418E-3</c:v>
                </c:pt>
                <c:pt idx="451">
                  <c:v>4.0847787769682092E-3</c:v>
                </c:pt>
                <c:pt idx="452">
                  <c:v>4.0301978219310086E-3</c:v>
                </c:pt>
                <c:pt idx="453">
                  <c:v>3.9836870421909726E-3</c:v>
                </c:pt>
                <c:pt idx="454">
                  <c:v>3.9297403094354644E-3</c:v>
                </c:pt>
                <c:pt idx="455">
                  <c:v>3.8761310110968367E-3</c:v>
                </c:pt>
                <c:pt idx="456">
                  <c:v>3.8304466205136001E-3</c:v>
                </c:pt>
                <c:pt idx="457">
                  <c:v>3.7850063169492243E-3</c:v>
                </c:pt>
                <c:pt idx="458">
                  <c:v>3.7322988054013517E-3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'CRET V4D'!$N$1</c:f>
              <c:strCache>
                <c:ptCount val="1"/>
                <c:pt idx="0">
                  <c:v>wst Exp</c:v>
                </c:pt>
              </c:strCache>
            </c:strRef>
          </c:tx>
          <c:spPr>
            <a:ln w="952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'CRET V4D'!$B$2:$B$700</c:f>
              <c:numCache>
                <c:formatCode>0.000</c:formatCode>
                <c:ptCount val="699"/>
                <c:pt idx="0">
                  <c:v>0.35903093969013689</c:v>
                </c:pt>
                <c:pt idx="1">
                  <c:v>0.35786545663626046</c:v>
                </c:pt>
                <c:pt idx="2">
                  <c:v>0.35708846793367621</c:v>
                </c:pt>
                <c:pt idx="3">
                  <c:v>0.35638917810135035</c:v>
                </c:pt>
                <c:pt idx="4">
                  <c:v>0.35576758713928308</c:v>
                </c:pt>
                <c:pt idx="5">
                  <c:v>0.35506829730695721</c:v>
                </c:pt>
                <c:pt idx="6">
                  <c:v>0.35436900747463135</c:v>
                </c:pt>
                <c:pt idx="7">
                  <c:v>0.35374741651256386</c:v>
                </c:pt>
                <c:pt idx="8">
                  <c:v>0.35312582555049654</c:v>
                </c:pt>
                <c:pt idx="9">
                  <c:v>0.35234883684791235</c:v>
                </c:pt>
                <c:pt idx="10">
                  <c:v>0.35164954701558648</c:v>
                </c:pt>
                <c:pt idx="11">
                  <c:v>0.35087255831300224</c:v>
                </c:pt>
                <c:pt idx="12">
                  <c:v>0.35017326848067637</c:v>
                </c:pt>
                <c:pt idx="13">
                  <c:v>0.3494739786483505</c:v>
                </c:pt>
                <c:pt idx="14">
                  <c:v>0.34877468881602464</c:v>
                </c:pt>
                <c:pt idx="15">
                  <c:v>0.34799770011344044</c:v>
                </c:pt>
                <c:pt idx="16">
                  <c:v>0.34737610915137296</c:v>
                </c:pt>
                <c:pt idx="17">
                  <c:v>0.34675451818930564</c:v>
                </c:pt>
                <c:pt idx="18">
                  <c:v>0.34589983061646284</c:v>
                </c:pt>
                <c:pt idx="19">
                  <c:v>0.34520054078413698</c:v>
                </c:pt>
                <c:pt idx="20">
                  <c:v>0.34450125095181111</c:v>
                </c:pt>
                <c:pt idx="21">
                  <c:v>0.34387965998974385</c:v>
                </c:pt>
                <c:pt idx="22">
                  <c:v>0.34318037015741798</c:v>
                </c:pt>
                <c:pt idx="23">
                  <c:v>0.34240338145483373</c:v>
                </c:pt>
                <c:pt idx="24">
                  <c:v>0.34170409162250787</c:v>
                </c:pt>
                <c:pt idx="25">
                  <c:v>0.34108250066044038</c:v>
                </c:pt>
                <c:pt idx="26">
                  <c:v>0.34046090969837306</c:v>
                </c:pt>
                <c:pt idx="27">
                  <c:v>0.33968392099578865</c:v>
                </c:pt>
                <c:pt idx="28">
                  <c:v>0.33906233003372138</c:v>
                </c:pt>
                <c:pt idx="29">
                  <c:v>0.33828534133113713</c:v>
                </c:pt>
                <c:pt idx="30">
                  <c:v>0.33766375036906965</c:v>
                </c:pt>
                <c:pt idx="31">
                  <c:v>0.33696446053674378</c:v>
                </c:pt>
                <c:pt idx="32">
                  <c:v>0.33634286957467646</c:v>
                </c:pt>
                <c:pt idx="33">
                  <c:v>0.3357989774828673</c:v>
                </c:pt>
                <c:pt idx="34">
                  <c:v>0.33502198878028311</c:v>
                </c:pt>
                <c:pt idx="35">
                  <c:v>0.33432269894795724</c:v>
                </c:pt>
                <c:pt idx="36">
                  <c:v>0.33362340911563138</c:v>
                </c:pt>
                <c:pt idx="37">
                  <c:v>0.33300181815356411</c:v>
                </c:pt>
                <c:pt idx="38">
                  <c:v>0.33230252832123824</c:v>
                </c:pt>
                <c:pt idx="39">
                  <c:v>0.3316809373591707</c:v>
                </c:pt>
                <c:pt idx="40">
                  <c:v>0.33098164752684506</c:v>
                </c:pt>
                <c:pt idx="41">
                  <c:v>0.33036005656477757</c:v>
                </c:pt>
                <c:pt idx="42">
                  <c:v>0.32973846560271003</c:v>
                </c:pt>
                <c:pt idx="43">
                  <c:v>0.32903917577038438</c:v>
                </c:pt>
                <c:pt idx="44">
                  <c:v>0.32833988593805852</c:v>
                </c:pt>
                <c:pt idx="45">
                  <c:v>0.32764059610573265</c:v>
                </c:pt>
                <c:pt idx="46">
                  <c:v>0.32701900514366516</c:v>
                </c:pt>
                <c:pt idx="47">
                  <c:v>0.3263974141815979</c:v>
                </c:pt>
                <c:pt idx="48">
                  <c:v>0.32562042547901365</c:v>
                </c:pt>
                <c:pt idx="49">
                  <c:v>0.32492113564668779</c:v>
                </c:pt>
                <c:pt idx="50">
                  <c:v>0.32437724355487862</c:v>
                </c:pt>
                <c:pt idx="51">
                  <c:v>0.32360025485229443</c:v>
                </c:pt>
                <c:pt idx="52">
                  <c:v>0.32290096501996857</c:v>
                </c:pt>
                <c:pt idx="53">
                  <c:v>0.3222016751876427</c:v>
                </c:pt>
                <c:pt idx="54">
                  <c:v>0.32150238535531706</c:v>
                </c:pt>
                <c:pt idx="55">
                  <c:v>0.32080309552299119</c:v>
                </c:pt>
                <c:pt idx="56">
                  <c:v>0.32010380569066532</c:v>
                </c:pt>
                <c:pt idx="57">
                  <c:v>0.31940451585833946</c:v>
                </c:pt>
                <c:pt idx="58">
                  <c:v>0.31870522602601359</c:v>
                </c:pt>
                <c:pt idx="59">
                  <c:v>0.31800593619368772</c:v>
                </c:pt>
                <c:pt idx="60">
                  <c:v>0.31730664636136185</c:v>
                </c:pt>
                <c:pt idx="61">
                  <c:v>0.31660735652903599</c:v>
                </c:pt>
                <c:pt idx="62">
                  <c:v>0.31590806669671034</c:v>
                </c:pt>
                <c:pt idx="63">
                  <c:v>0.31528647573464286</c:v>
                </c:pt>
                <c:pt idx="64">
                  <c:v>0.31450948703205861</c:v>
                </c:pt>
                <c:pt idx="65">
                  <c:v>0.31388789606999112</c:v>
                </c:pt>
                <c:pt idx="66">
                  <c:v>0.31318860623766526</c:v>
                </c:pt>
                <c:pt idx="67">
                  <c:v>0.31248931640533939</c:v>
                </c:pt>
                <c:pt idx="68">
                  <c:v>0.31186772544327213</c:v>
                </c:pt>
                <c:pt idx="69">
                  <c:v>0.31109073674068788</c:v>
                </c:pt>
                <c:pt idx="70">
                  <c:v>0.31046914577862039</c:v>
                </c:pt>
                <c:pt idx="71">
                  <c:v>0.30976985594629453</c:v>
                </c:pt>
                <c:pt idx="72">
                  <c:v>0.30907056611396866</c:v>
                </c:pt>
                <c:pt idx="73">
                  <c:v>0.30844897515190134</c:v>
                </c:pt>
                <c:pt idx="74">
                  <c:v>0.30774968531957547</c:v>
                </c:pt>
                <c:pt idx="75">
                  <c:v>0.30712809435750799</c:v>
                </c:pt>
                <c:pt idx="76">
                  <c:v>0.30642880452518212</c:v>
                </c:pt>
                <c:pt idx="77">
                  <c:v>0.30572951469285647</c:v>
                </c:pt>
                <c:pt idx="78">
                  <c:v>0.30510792373078899</c:v>
                </c:pt>
                <c:pt idx="79">
                  <c:v>0.30448633276872145</c:v>
                </c:pt>
                <c:pt idx="80">
                  <c:v>0.3037870429363958</c:v>
                </c:pt>
                <c:pt idx="81">
                  <c:v>0.30308775310406993</c:v>
                </c:pt>
                <c:pt idx="82">
                  <c:v>0.30238846327174407</c:v>
                </c:pt>
                <c:pt idx="83">
                  <c:v>0.30176687230967658</c:v>
                </c:pt>
                <c:pt idx="84">
                  <c:v>0.30114528134760926</c:v>
                </c:pt>
                <c:pt idx="85">
                  <c:v>0.30044599151528339</c:v>
                </c:pt>
                <c:pt idx="86">
                  <c:v>0.29974670168295758</c:v>
                </c:pt>
                <c:pt idx="87">
                  <c:v>0.29912511072089004</c:v>
                </c:pt>
                <c:pt idx="88">
                  <c:v>0.29850351975882278</c:v>
                </c:pt>
                <c:pt idx="89">
                  <c:v>0.29780422992649691</c:v>
                </c:pt>
                <c:pt idx="90">
                  <c:v>0.29718263896442937</c:v>
                </c:pt>
                <c:pt idx="91">
                  <c:v>0.2965610480023621</c:v>
                </c:pt>
                <c:pt idx="92">
                  <c:v>0.29586175817003624</c:v>
                </c:pt>
                <c:pt idx="93">
                  <c:v>0.29524016720796875</c:v>
                </c:pt>
                <c:pt idx="94">
                  <c:v>0.29454087737564311</c:v>
                </c:pt>
                <c:pt idx="95">
                  <c:v>0.29391928641357556</c:v>
                </c:pt>
                <c:pt idx="96">
                  <c:v>0.29329769545150808</c:v>
                </c:pt>
                <c:pt idx="97">
                  <c:v>0.29275380335969914</c:v>
                </c:pt>
                <c:pt idx="98">
                  <c:v>0.29205451352737327</c:v>
                </c:pt>
                <c:pt idx="99">
                  <c:v>0.29135522369504741</c:v>
                </c:pt>
                <c:pt idx="100">
                  <c:v>0.29081133160323847</c:v>
                </c:pt>
                <c:pt idx="101">
                  <c:v>0.2901120417709126</c:v>
                </c:pt>
                <c:pt idx="102">
                  <c:v>0.28949045080884533</c:v>
                </c:pt>
                <c:pt idx="103">
                  <c:v>0.28886885984677779</c:v>
                </c:pt>
                <c:pt idx="104">
                  <c:v>0.28816957001445193</c:v>
                </c:pt>
                <c:pt idx="105">
                  <c:v>0.28754797905238466</c:v>
                </c:pt>
                <c:pt idx="106">
                  <c:v>0.2870817858308341</c:v>
                </c:pt>
                <c:pt idx="107">
                  <c:v>0.28638249599850824</c:v>
                </c:pt>
                <c:pt idx="108">
                  <c:v>0.28576090503644069</c:v>
                </c:pt>
                <c:pt idx="109">
                  <c:v>0.28513931407437343</c:v>
                </c:pt>
                <c:pt idx="110">
                  <c:v>0.28444002424204756</c:v>
                </c:pt>
                <c:pt idx="111">
                  <c:v>0.28389613215023862</c:v>
                </c:pt>
                <c:pt idx="112">
                  <c:v>0.28319684231791276</c:v>
                </c:pt>
                <c:pt idx="113">
                  <c:v>0.28265295022610382</c:v>
                </c:pt>
                <c:pt idx="114">
                  <c:v>0.28195366039377795</c:v>
                </c:pt>
                <c:pt idx="115">
                  <c:v>0.28125437056145208</c:v>
                </c:pt>
                <c:pt idx="116">
                  <c:v>0.2806327795993846</c:v>
                </c:pt>
                <c:pt idx="117">
                  <c:v>0.28001118863731728</c:v>
                </c:pt>
                <c:pt idx="118">
                  <c:v>0.27938959767524979</c:v>
                </c:pt>
                <c:pt idx="119">
                  <c:v>0.27876800671318253</c:v>
                </c:pt>
                <c:pt idx="120">
                  <c:v>0.27814641575111498</c:v>
                </c:pt>
                <c:pt idx="121">
                  <c:v>0.27760252365930604</c:v>
                </c:pt>
                <c:pt idx="122">
                  <c:v>0.27682553495672185</c:v>
                </c:pt>
                <c:pt idx="123">
                  <c:v>0.27620394399465431</c:v>
                </c:pt>
                <c:pt idx="124">
                  <c:v>0.27558235303258682</c:v>
                </c:pt>
                <c:pt idx="125">
                  <c:v>0.27488306320026118</c:v>
                </c:pt>
                <c:pt idx="126">
                  <c:v>0.27433917110845202</c:v>
                </c:pt>
                <c:pt idx="127">
                  <c:v>0.27363988127612615</c:v>
                </c:pt>
                <c:pt idx="128">
                  <c:v>0.27301829031405889</c:v>
                </c:pt>
                <c:pt idx="129">
                  <c:v>0.27239669935199134</c:v>
                </c:pt>
                <c:pt idx="130">
                  <c:v>0.27169740951966548</c:v>
                </c:pt>
                <c:pt idx="131">
                  <c:v>0.27107581855759821</c:v>
                </c:pt>
                <c:pt idx="132">
                  <c:v>0.27045422759553073</c:v>
                </c:pt>
                <c:pt idx="133">
                  <c:v>0.26983263663346341</c:v>
                </c:pt>
                <c:pt idx="134">
                  <c:v>0.26913334680113754</c:v>
                </c:pt>
                <c:pt idx="135">
                  <c:v>0.26851175583907005</c:v>
                </c:pt>
                <c:pt idx="136">
                  <c:v>0.26789016487700273</c:v>
                </c:pt>
                <c:pt idx="137">
                  <c:v>0.26719087504467687</c:v>
                </c:pt>
                <c:pt idx="138">
                  <c:v>0.26649158521235106</c:v>
                </c:pt>
                <c:pt idx="139">
                  <c:v>0.26579229538002519</c:v>
                </c:pt>
                <c:pt idx="140">
                  <c:v>0.26509300554769932</c:v>
                </c:pt>
                <c:pt idx="141">
                  <c:v>0.264471414585632</c:v>
                </c:pt>
                <c:pt idx="142">
                  <c:v>0.26369442588304759</c:v>
                </c:pt>
                <c:pt idx="143">
                  <c:v>0.26291743718046334</c:v>
                </c:pt>
                <c:pt idx="144">
                  <c:v>0.26221814734813748</c:v>
                </c:pt>
                <c:pt idx="145">
                  <c:v>0.26144115864555328</c:v>
                </c:pt>
                <c:pt idx="146">
                  <c:v>0.26074186881322742</c:v>
                </c:pt>
                <c:pt idx="147">
                  <c:v>0.26004257898090155</c:v>
                </c:pt>
                <c:pt idx="148">
                  <c:v>0.25934328914857591</c:v>
                </c:pt>
                <c:pt idx="149">
                  <c:v>0.25864399931625004</c:v>
                </c:pt>
                <c:pt idx="150">
                  <c:v>0.25786701061366557</c:v>
                </c:pt>
                <c:pt idx="151">
                  <c:v>0.25724541965159831</c:v>
                </c:pt>
                <c:pt idx="152">
                  <c:v>0.25646843094901406</c:v>
                </c:pt>
                <c:pt idx="153">
                  <c:v>0.25584683998694657</c:v>
                </c:pt>
                <c:pt idx="154">
                  <c:v>0.254992152414104</c:v>
                </c:pt>
                <c:pt idx="155">
                  <c:v>0.25429286258177813</c:v>
                </c:pt>
                <c:pt idx="156">
                  <c:v>0.25359357274945227</c:v>
                </c:pt>
                <c:pt idx="157">
                  <c:v>0.25297198178738478</c:v>
                </c:pt>
                <c:pt idx="158">
                  <c:v>0.25227269195505891</c:v>
                </c:pt>
                <c:pt idx="159">
                  <c:v>0.25157340212273327</c:v>
                </c:pt>
                <c:pt idx="160">
                  <c:v>0.25095181116066573</c:v>
                </c:pt>
                <c:pt idx="161">
                  <c:v>0.25025252132833986</c:v>
                </c:pt>
                <c:pt idx="162">
                  <c:v>0.24955323149601402</c:v>
                </c:pt>
                <c:pt idx="163">
                  <c:v>0.24893164053394673</c:v>
                </c:pt>
                <c:pt idx="164">
                  <c:v>0.24815465183136229</c:v>
                </c:pt>
                <c:pt idx="165">
                  <c:v>0.247533060869295</c:v>
                </c:pt>
                <c:pt idx="166">
                  <c:v>0.24683377103696913</c:v>
                </c:pt>
                <c:pt idx="167">
                  <c:v>0.24613448120464326</c:v>
                </c:pt>
                <c:pt idx="168">
                  <c:v>0.2454351913723174</c:v>
                </c:pt>
                <c:pt idx="169">
                  <c:v>0.24473590153999153</c:v>
                </c:pt>
                <c:pt idx="170">
                  <c:v>0.24403661170766588</c:v>
                </c:pt>
                <c:pt idx="171">
                  <c:v>0.2434150207455984</c:v>
                </c:pt>
                <c:pt idx="172">
                  <c:v>0.24271573091327253</c:v>
                </c:pt>
                <c:pt idx="173">
                  <c:v>0.24201644108094666</c:v>
                </c:pt>
                <c:pt idx="174">
                  <c:v>0.2413171512486208</c:v>
                </c:pt>
                <c:pt idx="175">
                  <c:v>0.24061786141629493</c:v>
                </c:pt>
                <c:pt idx="176">
                  <c:v>0.23991857158396929</c:v>
                </c:pt>
                <c:pt idx="177">
                  <c:v>0.23921928175164342</c:v>
                </c:pt>
                <c:pt idx="178">
                  <c:v>0.23844229304905898</c:v>
                </c:pt>
                <c:pt idx="179">
                  <c:v>0.23774300321673333</c:v>
                </c:pt>
                <c:pt idx="180">
                  <c:v>0.23704371338440747</c:v>
                </c:pt>
                <c:pt idx="181">
                  <c:v>0.2363444235520816</c:v>
                </c:pt>
                <c:pt idx="182">
                  <c:v>0.23556743484949738</c:v>
                </c:pt>
                <c:pt idx="183">
                  <c:v>0.23486814501717151</c:v>
                </c:pt>
                <c:pt idx="184">
                  <c:v>0.23416885518484565</c:v>
                </c:pt>
                <c:pt idx="185">
                  <c:v>0.23346956535251978</c:v>
                </c:pt>
                <c:pt idx="186">
                  <c:v>0.23269257664993556</c:v>
                </c:pt>
                <c:pt idx="187">
                  <c:v>0.2319932868176097</c:v>
                </c:pt>
                <c:pt idx="188">
                  <c:v>0.23129399698528386</c:v>
                </c:pt>
                <c:pt idx="189">
                  <c:v>0.23059470715295799</c:v>
                </c:pt>
                <c:pt idx="190">
                  <c:v>0.22989541732063212</c:v>
                </c:pt>
                <c:pt idx="191">
                  <c:v>0.22919612748830626</c:v>
                </c:pt>
                <c:pt idx="192">
                  <c:v>0.22841913878572204</c:v>
                </c:pt>
                <c:pt idx="193">
                  <c:v>0.22771984895339617</c:v>
                </c:pt>
                <c:pt idx="194">
                  <c:v>0.2270205591210703</c:v>
                </c:pt>
                <c:pt idx="195">
                  <c:v>0.22632126928874466</c:v>
                </c:pt>
                <c:pt idx="196">
                  <c:v>0.22562197945641879</c:v>
                </c:pt>
                <c:pt idx="197">
                  <c:v>0.22492268962409293</c:v>
                </c:pt>
                <c:pt idx="198">
                  <c:v>0.22422339979176706</c:v>
                </c:pt>
                <c:pt idx="199">
                  <c:v>0.22352410995944119</c:v>
                </c:pt>
                <c:pt idx="200">
                  <c:v>0.22282482012711533</c:v>
                </c:pt>
                <c:pt idx="201">
                  <c:v>0.22212553029478946</c:v>
                </c:pt>
                <c:pt idx="202">
                  <c:v>0.22142624046246359</c:v>
                </c:pt>
                <c:pt idx="203">
                  <c:v>0.22072695063013797</c:v>
                </c:pt>
                <c:pt idx="204">
                  <c:v>0.22002766079781211</c:v>
                </c:pt>
                <c:pt idx="205">
                  <c:v>0.21932837096548624</c:v>
                </c:pt>
                <c:pt idx="206">
                  <c:v>0.21870678000341873</c:v>
                </c:pt>
                <c:pt idx="207">
                  <c:v>0.21800749017109286</c:v>
                </c:pt>
                <c:pt idx="208">
                  <c:v>0.21730820033876699</c:v>
                </c:pt>
                <c:pt idx="209">
                  <c:v>0.21660891050644135</c:v>
                </c:pt>
                <c:pt idx="210">
                  <c:v>0.21590962067411548</c:v>
                </c:pt>
                <c:pt idx="211">
                  <c:v>0.21536572858230632</c:v>
                </c:pt>
                <c:pt idx="212">
                  <c:v>0.2145887398797221</c:v>
                </c:pt>
                <c:pt idx="213">
                  <c:v>0.21388945004739626</c:v>
                </c:pt>
                <c:pt idx="214">
                  <c:v>0.21326785908532897</c:v>
                </c:pt>
                <c:pt idx="215">
                  <c:v>0.2125685692530031</c:v>
                </c:pt>
                <c:pt idx="216">
                  <c:v>0.21194697829093559</c:v>
                </c:pt>
                <c:pt idx="217">
                  <c:v>0.21124768845860972</c:v>
                </c:pt>
                <c:pt idx="218">
                  <c:v>0.21054839862628408</c:v>
                </c:pt>
                <c:pt idx="219">
                  <c:v>0.20984910879395821</c:v>
                </c:pt>
                <c:pt idx="220">
                  <c:v>0.20914981896163234</c:v>
                </c:pt>
                <c:pt idx="221">
                  <c:v>0.20845052912930648</c:v>
                </c:pt>
                <c:pt idx="222">
                  <c:v>0.20775123929698061</c:v>
                </c:pt>
                <c:pt idx="223">
                  <c:v>0.20712964833491335</c:v>
                </c:pt>
                <c:pt idx="224">
                  <c:v>0.20650805737284583</c:v>
                </c:pt>
                <c:pt idx="225">
                  <c:v>0.20573106867026161</c:v>
                </c:pt>
                <c:pt idx="226">
                  <c:v>0.2051094777081941</c:v>
                </c:pt>
                <c:pt idx="227">
                  <c:v>0.20448788674612681</c:v>
                </c:pt>
                <c:pt idx="228">
                  <c:v>0.20378859691380094</c:v>
                </c:pt>
                <c:pt idx="229">
                  <c:v>0.20308930708147507</c:v>
                </c:pt>
                <c:pt idx="230">
                  <c:v>0.20239001724914921</c:v>
                </c:pt>
                <c:pt idx="231">
                  <c:v>0.20176842628708169</c:v>
                </c:pt>
                <c:pt idx="232">
                  <c:v>0.20106913645475608</c:v>
                </c:pt>
                <c:pt idx="233">
                  <c:v>0.20044754549268856</c:v>
                </c:pt>
                <c:pt idx="234">
                  <c:v>0.19974825566036269</c:v>
                </c:pt>
                <c:pt idx="235">
                  <c:v>0.19904896582803683</c:v>
                </c:pt>
                <c:pt idx="236">
                  <c:v>0.19842737486596954</c:v>
                </c:pt>
                <c:pt idx="237">
                  <c:v>0.19780578390390202</c:v>
                </c:pt>
                <c:pt idx="238">
                  <c:v>0.19710649407157615</c:v>
                </c:pt>
                <c:pt idx="239">
                  <c:v>0.19648490310950886</c:v>
                </c:pt>
                <c:pt idx="240">
                  <c:v>0.19586331214744138</c:v>
                </c:pt>
                <c:pt idx="241">
                  <c:v>0.19516402231511551</c:v>
                </c:pt>
                <c:pt idx="242">
                  <c:v>0.19446473248278964</c:v>
                </c:pt>
                <c:pt idx="243">
                  <c:v>0.19376544265046378</c:v>
                </c:pt>
                <c:pt idx="244">
                  <c:v>0.19314385168839648</c:v>
                </c:pt>
                <c:pt idx="245">
                  <c:v>0.19244456185607062</c:v>
                </c:pt>
                <c:pt idx="246">
                  <c:v>0.1918229708940031</c:v>
                </c:pt>
                <c:pt idx="247">
                  <c:v>0.19112368106167746</c:v>
                </c:pt>
                <c:pt idx="248">
                  <c:v>0.19050209009960997</c:v>
                </c:pt>
                <c:pt idx="249">
                  <c:v>0.18980280026728411</c:v>
                </c:pt>
                <c:pt idx="250">
                  <c:v>0.18918120930521681</c:v>
                </c:pt>
                <c:pt idx="251">
                  <c:v>0.18848191947289095</c:v>
                </c:pt>
                <c:pt idx="252">
                  <c:v>0.18786032851082343</c:v>
                </c:pt>
                <c:pt idx="253">
                  <c:v>0.18716103867849757</c:v>
                </c:pt>
                <c:pt idx="254">
                  <c:v>0.18653944771643027</c:v>
                </c:pt>
                <c:pt idx="255">
                  <c:v>0.18584015788410441</c:v>
                </c:pt>
                <c:pt idx="256">
                  <c:v>0.18521856692203692</c:v>
                </c:pt>
                <c:pt idx="257">
                  <c:v>0.18451927708971105</c:v>
                </c:pt>
                <c:pt idx="258">
                  <c:v>0.18389768612764376</c:v>
                </c:pt>
                <c:pt idx="259">
                  <c:v>0.18319839629531789</c:v>
                </c:pt>
                <c:pt idx="260">
                  <c:v>0.18265450420350895</c:v>
                </c:pt>
                <c:pt idx="261">
                  <c:v>0.18187751550092474</c:v>
                </c:pt>
                <c:pt idx="262">
                  <c:v>0.18125592453885722</c:v>
                </c:pt>
                <c:pt idx="263">
                  <c:v>0.18063433357678974</c:v>
                </c:pt>
                <c:pt idx="264">
                  <c:v>0.17993504374446409</c:v>
                </c:pt>
                <c:pt idx="265">
                  <c:v>0.17931345278239658</c:v>
                </c:pt>
                <c:pt idx="266">
                  <c:v>0.17861416295007071</c:v>
                </c:pt>
                <c:pt idx="267">
                  <c:v>0.17799257198800342</c:v>
                </c:pt>
                <c:pt idx="268">
                  <c:v>0.17729328215567755</c:v>
                </c:pt>
                <c:pt idx="269">
                  <c:v>0.17659399232335168</c:v>
                </c:pt>
                <c:pt idx="270">
                  <c:v>0.17589470249102582</c:v>
                </c:pt>
                <c:pt idx="271">
                  <c:v>0.17519541265869995</c:v>
                </c:pt>
                <c:pt idx="272">
                  <c:v>0.17449612282637408</c:v>
                </c:pt>
                <c:pt idx="273">
                  <c:v>0.17371913412378986</c:v>
                </c:pt>
                <c:pt idx="274">
                  <c:v>0.173019844291464</c:v>
                </c:pt>
                <c:pt idx="275">
                  <c:v>0.17224285558887978</c:v>
                </c:pt>
                <c:pt idx="276">
                  <c:v>0.17154356575655391</c:v>
                </c:pt>
                <c:pt idx="277">
                  <c:v>0.17076657705396969</c:v>
                </c:pt>
                <c:pt idx="278">
                  <c:v>0.17006728722164385</c:v>
                </c:pt>
                <c:pt idx="279">
                  <c:v>0.16929029851905961</c:v>
                </c:pt>
                <c:pt idx="280">
                  <c:v>0.16859100868673377</c:v>
                </c:pt>
                <c:pt idx="281">
                  <c:v>0.1678917188544079</c:v>
                </c:pt>
                <c:pt idx="282">
                  <c:v>0.16711473015182368</c:v>
                </c:pt>
                <c:pt idx="283">
                  <c:v>0.16649313918975617</c:v>
                </c:pt>
                <c:pt idx="284">
                  <c:v>0.16571615048717195</c:v>
                </c:pt>
                <c:pt idx="285">
                  <c:v>0.16501686065484608</c:v>
                </c:pt>
                <c:pt idx="286">
                  <c:v>0.16431757082252021</c:v>
                </c:pt>
                <c:pt idx="287">
                  <c:v>0.16361828099019435</c:v>
                </c:pt>
                <c:pt idx="288">
                  <c:v>0.16291899115786848</c:v>
                </c:pt>
                <c:pt idx="289">
                  <c:v>0.16221970132554284</c:v>
                </c:pt>
                <c:pt idx="290">
                  <c:v>0.16152041149321697</c:v>
                </c:pt>
                <c:pt idx="291">
                  <c:v>0.16089882053114946</c:v>
                </c:pt>
                <c:pt idx="292">
                  <c:v>0.16012183182856524</c:v>
                </c:pt>
                <c:pt idx="293">
                  <c:v>0.15942254199623937</c:v>
                </c:pt>
                <c:pt idx="294">
                  <c:v>0.15880095103417188</c:v>
                </c:pt>
                <c:pt idx="295">
                  <c:v>0.15810166120184624</c:v>
                </c:pt>
                <c:pt idx="296">
                  <c:v>0.15740237136952037</c:v>
                </c:pt>
                <c:pt idx="297">
                  <c:v>0.15678078040745286</c:v>
                </c:pt>
                <c:pt idx="298">
                  <c:v>0.15608149057512699</c:v>
                </c:pt>
                <c:pt idx="299">
                  <c:v>0.15538220074280112</c:v>
                </c:pt>
                <c:pt idx="300">
                  <c:v>0.15476060978073383</c:v>
                </c:pt>
                <c:pt idx="301">
                  <c:v>0.15406131994840797</c:v>
                </c:pt>
                <c:pt idx="302">
                  <c:v>0.15328433124582375</c:v>
                </c:pt>
                <c:pt idx="303">
                  <c:v>0.15266274028375626</c:v>
                </c:pt>
                <c:pt idx="304">
                  <c:v>0.15196345045143039</c:v>
                </c:pt>
                <c:pt idx="305">
                  <c:v>0.15126416061910453</c:v>
                </c:pt>
                <c:pt idx="306">
                  <c:v>0.15056487078677888</c:v>
                </c:pt>
                <c:pt idx="307">
                  <c:v>0.14986558095445301</c:v>
                </c:pt>
                <c:pt idx="308">
                  <c:v>0.14908859225186857</c:v>
                </c:pt>
                <c:pt idx="309">
                  <c:v>0.14846700128980128</c:v>
                </c:pt>
                <c:pt idx="310">
                  <c:v>0.14769001258721706</c:v>
                </c:pt>
                <c:pt idx="311">
                  <c:v>0.1469907227548912</c:v>
                </c:pt>
                <c:pt idx="312">
                  <c:v>0.14629143292256533</c:v>
                </c:pt>
                <c:pt idx="313">
                  <c:v>0.14559214309023946</c:v>
                </c:pt>
                <c:pt idx="314">
                  <c:v>0.14481515438765524</c:v>
                </c:pt>
                <c:pt idx="315">
                  <c:v>0.14411586455532938</c:v>
                </c:pt>
                <c:pt idx="316">
                  <c:v>0.14341657472300351</c:v>
                </c:pt>
                <c:pt idx="317">
                  <c:v>0.14271728489067764</c:v>
                </c:pt>
                <c:pt idx="318">
                  <c:v>0.14194029618809342</c:v>
                </c:pt>
                <c:pt idx="319">
                  <c:v>0.14124100635576756</c:v>
                </c:pt>
                <c:pt idx="320">
                  <c:v>0.14054171652344169</c:v>
                </c:pt>
                <c:pt idx="321">
                  <c:v>0.13976472782085747</c:v>
                </c:pt>
                <c:pt idx="322">
                  <c:v>0.13906543798853163</c:v>
                </c:pt>
                <c:pt idx="323">
                  <c:v>0.13836614815620576</c:v>
                </c:pt>
                <c:pt idx="324">
                  <c:v>0.1376668583238799</c:v>
                </c:pt>
                <c:pt idx="325">
                  <c:v>0.13696756849155425</c:v>
                </c:pt>
                <c:pt idx="326">
                  <c:v>0.13619057978896981</c:v>
                </c:pt>
                <c:pt idx="327">
                  <c:v>0.13549128995664395</c:v>
                </c:pt>
                <c:pt idx="328">
                  <c:v>0.1347920001243183</c:v>
                </c:pt>
                <c:pt idx="329">
                  <c:v>0.13401501142173386</c:v>
                </c:pt>
                <c:pt idx="330">
                  <c:v>0.13339342045966657</c:v>
                </c:pt>
                <c:pt idx="331">
                  <c:v>0.13261643175708235</c:v>
                </c:pt>
                <c:pt idx="332">
                  <c:v>0.13191714192475648</c:v>
                </c:pt>
                <c:pt idx="333">
                  <c:v>0.13121785209243061</c:v>
                </c:pt>
                <c:pt idx="334">
                  <c:v>0.13051856226010475</c:v>
                </c:pt>
                <c:pt idx="335">
                  <c:v>0.12981927242777888</c:v>
                </c:pt>
                <c:pt idx="336">
                  <c:v>0.12904228372519466</c:v>
                </c:pt>
                <c:pt idx="337">
                  <c:v>0.1283429938928688</c:v>
                </c:pt>
                <c:pt idx="338">
                  <c:v>0.12764370406054293</c:v>
                </c:pt>
                <c:pt idx="339">
                  <c:v>0.12694441422821709</c:v>
                </c:pt>
                <c:pt idx="340">
                  <c:v>0.12624512439589122</c:v>
                </c:pt>
                <c:pt idx="341">
                  <c:v>0.12554583456356558</c:v>
                </c:pt>
                <c:pt idx="342">
                  <c:v>0.1248465447312397</c:v>
                </c:pt>
                <c:pt idx="343">
                  <c:v>0.12414725489891384</c:v>
                </c:pt>
                <c:pt idx="344">
                  <c:v>0.12344796506658798</c:v>
                </c:pt>
                <c:pt idx="345">
                  <c:v>0.12267097636400376</c:v>
                </c:pt>
                <c:pt idx="346">
                  <c:v>0.12197168653167789</c:v>
                </c:pt>
                <c:pt idx="347">
                  <c:v>0.12127239669935203</c:v>
                </c:pt>
                <c:pt idx="348">
                  <c:v>0.12057310686702616</c:v>
                </c:pt>
                <c:pt idx="349">
                  <c:v>0.11987381703470029</c:v>
                </c:pt>
                <c:pt idx="350">
                  <c:v>0.11917452720237443</c:v>
                </c:pt>
                <c:pt idx="351">
                  <c:v>0.11847523737004857</c:v>
                </c:pt>
                <c:pt idx="352">
                  <c:v>0.11777594753772293</c:v>
                </c:pt>
                <c:pt idx="353">
                  <c:v>0.11707665770539706</c:v>
                </c:pt>
                <c:pt idx="354">
                  <c:v>0.11637736787307119</c:v>
                </c:pt>
                <c:pt idx="355">
                  <c:v>0.11567807804074533</c:v>
                </c:pt>
                <c:pt idx="356">
                  <c:v>0.11497878820841946</c:v>
                </c:pt>
                <c:pt idx="357">
                  <c:v>0.11427949837609359</c:v>
                </c:pt>
                <c:pt idx="358">
                  <c:v>0.11358020854376774</c:v>
                </c:pt>
                <c:pt idx="359">
                  <c:v>0.11288091871144187</c:v>
                </c:pt>
                <c:pt idx="360">
                  <c:v>0.11218162887911601</c:v>
                </c:pt>
                <c:pt idx="361">
                  <c:v>0.11148233904679036</c:v>
                </c:pt>
                <c:pt idx="362">
                  <c:v>0.11086074808472285</c:v>
                </c:pt>
                <c:pt idx="363">
                  <c:v>0.110161458252397</c:v>
                </c:pt>
                <c:pt idx="364">
                  <c:v>0.10946216842007113</c:v>
                </c:pt>
                <c:pt idx="365">
                  <c:v>0.10876287858774526</c:v>
                </c:pt>
                <c:pt idx="366">
                  <c:v>0.10814128762567797</c:v>
                </c:pt>
                <c:pt idx="367">
                  <c:v>0.10736429892309375</c:v>
                </c:pt>
                <c:pt idx="368">
                  <c:v>0.10674270796102625</c:v>
                </c:pt>
                <c:pt idx="369">
                  <c:v>0.10604341812870038</c:v>
                </c:pt>
                <c:pt idx="370">
                  <c:v>0.10534412829637452</c:v>
                </c:pt>
                <c:pt idx="371">
                  <c:v>0.10464483846404865</c:v>
                </c:pt>
                <c:pt idx="372">
                  <c:v>0.10394554863172301</c:v>
                </c:pt>
                <c:pt idx="373">
                  <c:v>0.10324625879939714</c:v>
                </c:pt>
                <c:pt idx="374">
                  <c:v>0.10262466783732964</c:v>
                </c:pt>
                <c:pt idx="375">
                  <c:v>0.10192537800500377</c:v>
                </c:pt>
                <c:pt idx="376">
                  <c:v>0.10122608817267791</c:v>
                </c:pt>
                <c:pt idx="377">
                  <c:v>0.10060449721061061</c:v>
                </c:pt>
                <c:pt idx="378">
                  <c:v>9.9905207378284747E-2</c:v>
                </c:pt>
                <c:pt idx="379">
                  <c:v>9.9205917545958894E-2</c:v>
                </c:pt>
                <c:pt idx="380">
                  <c:v>9.858432658389138E-2</c:v>
                </c:pt>
                <c:pt idx="381">
                  <c:v>9.7885036751565735E-2</c:v>
                </c:pt>
                <c:pt idx="382">
                  <c:v>9.7185746919239868E-2</c:v>
                </c:pt>
                <c:pt idx="383">
                  <c:v>9.6564155957172368E-2</c:v>
                </c:pt>
                <c:pt idx="384">
                  <c:v>9.5864866124846501E-2</c:v>
                </c:pt>
                <c:pt idx="385">
                  <c:v>9.5243275162779209E-2</c:v>
                </c:pt>
                <c:pt idx="386">
                  <c:v>9.4621684200711709E-2</c:v>
                </c:pt>
                <c:pt idx="387">
                  <c:v>9.3922394368385842E-2</c:v>
                </c:pt>
                <c:pt idx="388">
                  <c:v>9.330080340631855E-2</c:v>
                </c:pt>
                <c:pt idx="389">
                  <c:v>9.2601513573992683E-2</c:v>
                </c:pt>
                <c:pt idx="390">
                  <c:v>9.1979922611925183E-2</c:v>
                </c:pt>
                <c:pt idx="391">
                  <c:v>9.1358331649857891E-2</c:v>
                </c:pt>
                <c:pt idx="392">
                  <c:v>9.0659041817532024E-2</c:v>
                </c:pt>
                <c:pt idx="393">
                  <c:v>9.003745085546451E-2</c:v>
                </c:pt>
                <c:pt idx="394">
                  <c:v>8.9338161023138657E-2</c:v>
                </c:pt>
                <c:pt idx="395">
                  <c:v>8.8638871190813012E-2</c:v>
                </c:pt>
                <c:pt idx="396">
                  <c:v>8.8017280228745498E-2</c:v>
                </c:pt>
                <c:pt idx="397">
                  <c:v>8.7395689266677984E-2</c:v>
                </c:pt>
                <c:pt idx="398">
                  <c:v>8.6618700564093765E-2</c:v>
                </c:pt>
                <c:pt idx="399">
                  <c:v>8.5997109602026486E-2</c:v>
                </c:pt>
                <c:pt idx="400">
                  <c:v>8.5220120899442045E-2</c:v>
                </c:pt>
                <c:pt idx="401">
                  <c:v>8.45208310671164E-2</c:v>
                </c:pt>
                <c:pt idx="402">
                  <c:v>8.3821541234790534E-2</c:v>
                </c:pt>
                <c:pt idx="403">
                  <c:v>8.3122251402464667E-2</c:v>
                </c:pt>
                <c:pt idx="404">
                  <c:v>8.24229615701388E-2</c:v>
                </c:pt>
                <c:pt idx="405">
                  <c:v>8.1723671737812933E-2</c:v>
                </c:pt>
                <c:pt idx="406">
                  <c:v>8.1024381905487081E-2</c:v>
                </c:pt>
                <c:pt idx="407">
                  <c:v>8.0247393202902847E-2</c:v>
                </c:pt>
                <c:pt idx="408">
                  <c:v>7.9625802240835347E-2</c:v>
                </c:pt>
                <c:pt idx="409">
                  <c:v>7.8848813538251128E-2</c:v>
                </c:pt>
                <c:pt idx="410">
                  <c:v>7.8149523705925261E-2</c:v>
                </c:pt>
                <c:pt idx="411">
                  <c:v>7.7450233873599394E-2</c:v>
                </c:pt>
                <c:pt idx="412">
                  <c:v>7.675094404127375E-2</c:v>
                </c:pt>
                <c:pt idx="413">
                  <c:v>7.6129353079206249E-2</c:v>
                </c:pt>
                <c:pt idx="414">
                  <c:v>7.5430063246880383E-2</c:v>
                </c:pt>
                <c:pt idx="415">
                  <c:v>7.4808472284813091E-2</c:v>
                </c:pt>
                <c:pt idx="416">
                  <c:v>7.4109182452487224E-2</c:v>
                </c:pt>
                <c:pt idx="417">
                  <c:v>7.3487591490419724E-2</c:v>
                </c:pt>
                <c:pt idx="418">
                  <c:v>7.2866000528352431E-2</c:v>
                </c:pt>
                <c:pt idx="419">
                  <c:v>7.2244409566284917E-2</c:v>
                </c:pt>
                <c:pt idx="420">
                  <c:v>7.1622818604217417E-2</c:v>
                </c:pt>
                <c:pt idx="421">
                  <c:v>7.1001227642150125E-2</c:v>
                </c:pt>
                <c:pt idx="422">
                  <c:v>7.0379636680082611E-2</c:v>
                </c:pt>
                <c:pt idx="423">
                  <c:v>6.9758045718015332E-2</c:v>
                </c:pt>
                <c:pt idx="424">
                  <c:v>6.9136454755947818E-2</c:v>
                </c:pt>
                <c:pt idx="425">
                  <c:v>6.8592562664138892E-2</c:v>
                </c:pt>
                <c:pt idx="426">
                  <c:v>6.7970971702071378E-2</c:v>
                </c:pt>
                <c:pt idx="427">
                  <c:v>6.7427079610262453E-2</c:v>
                </c:pt>
                <c:pt idx="428">
                  <c:v>6.6883187518453513E-2</c:v>
                </c:pt>
                <c:pt idx="429">
                  <c:v>6.6261596556386013E-2</c:v>
                </c:pt>
                <c:pt idx="430">
                  <c:v>6.5640005594318721E-2</c:v>
                </c:pt>
                <c:pt idx="431">
                  <c:v>6.5018414632251206E-2</c:v>
                </c:pt>
                <c:pt idx="432">
                  <c:v>6.4474522540442281E-2</c:v>
                </c:pt>
                <c:pt idx="433">
                  <c:v>6.3930630448633341E-2</c:v>
                </c:pt>
                <c:pt idx="434">
                  <c:v>6.3309039486565841E-2</c:v>
                </c:pt>
                <c:pt idx="435">
                  <c:v>6.2687448524498549E-2</c:v>
                </c:pt>
                <c:pt idx="436">
                  <c:v>6.2143556432689394E-2</c:v>
                </c:pt>
                <c:pt idx="437">
                  <c:v>6.1521965470622109E-2</c:v>
                </c:pt>
                <c:pt idx="438">
                  <c:v>6.0900374508554601E-2</c:v>
                </c:pt>
                <c:pt idx="439">
                  <c:v>6.0356482416745669E-2</c:v>
                </c:pt>
                <c:pt idx="440">
                  <c:v>5.9812590324936736E-2</c:v>
                </c:pt>
                <c:pt idx="441">
                  <c:v>5.9190999362869229E-2</c:v>
                </c:pt>
                <c:pt idx="442">
                  <c:v>5.8569408400801937E-2</c:v>
                </c:pt>
                <c:pt idx="443">
                  <c:v>5.8025516308992782E-2</c:v>
                </c:pt>
                <c:pt idx="444">
                  <c:v>5.7403925346925497E-2</c:v>
                </c:pt>
                <c:pt idx="445">
                  <c:v>5.6860033255116564E-2</c:v>
                </c:pt>
                <c:pt idx="446">
                  <c:v>5.6316141163307409E-2</c:v>
                </c:pt>
                <c:pt idx="447">
                  <c:v>5.5772249071498477E-2</c:v>
                </c:pt>
                <c:pt idx="448">
                  <c:v>5.5150658109431192E-2</c:v>
                </c:pt>
                <c:pt idx="449">
                  <c:v>5.4606766017622037E-2</c:v>
                </c:pt>
                <c:pt idx="450">
                  <c:v>5.4062873925813104E-2</c:v>
                </c:pt>
                <c:pt idx="451">
                  <c:v>5.3518981834004178E-2</c:v>
                </c:pt>
                <c:pt idx="452">
                  <c:v>5.2975089742195246E-2</c:v>
                </c:pt>
                <c:pt idx="453">
                  <c:v>5.2508896520644666E-2</c:v>
                </c:pt>
                <c:pt idx="454">
                  <c:v>5.1965004428835511E-2</c:v>
                </c:pt>
                <c:pt idx="455">
                  <c:v>5.1421112337026578E-2</c:v>
                </c:pt>
                <c:pt idx="456">
                  <c:v>5.0954919115476005E-2</c:v>
                </c:pt>
                <c:pt idx="457">
                  <c:v>5.0488725893925432E-2</c:v>
                </c:pt>
                <c:pt idx="458">
                  <c:v>4.9944833802116499E-2</c:v>
                </c:pt>
                <c:pt idx="459">
                  <c:v>4.9478640580565919E-2</c:v>
                </c:pt>
                <c:pt idx="460">
                  <c:v>4.9012447359015346E-2</c:v>
                </c:pt>
                <c:pt idx="461">
                  <c:v>4.8546254137464766E-2</c:v>
                </c:pt>
                <c:pt idx="462">
                  <c:v>4.8080060915914193E-2</c:v>
                </c:pt>
                <c:pt idx="463">
                  <c:v>4.7613867694363834E-2</c:v>
                </c:pt>
                <c:pt idx="464">
                  <c:v>4.7147674472813261E-2</c:v>
                </c:pt>
                <c:pt idx="465">
                  <c:v>4.6681481251262681E-2</c:v>
                </c:pt>
                <c:pt idx="466">
                  <c:v>4.6292986899970461E-2</c:v>
                </c:pt>
                <c:pt idx="467">
                  <c:v>4.5826793678419887E-2</c:v>
                </c:pt>
                <c:pt idx="468">
                  <c:v>4.5360600456869307E-2</c:v>
                </c:pt>
                <c:pt idx="469">
                  <c:v>4.4894407235318734E-2</c:v>
                </c:pt>
                <c:pt idx="470">
                  <c:v>4.4505912884026735E-2</c:v>
                </c:pt>
                <c:pt idx="471">
                  <c:v>4.4117418532734515E-2</c:v>
                </c:pt>
                <c:pt idx="472">
                  <c:v>4.3651225311183935E-2</c:v>
                </c:pt>
                <c:pt idx="473">
                  <c:v>4.3262730959891936E-2</c:v>
                </c:pt>
                <c:pt idx="474">
                  <c:v>4.2874236608599715E-2</c:v>
                </c:pt>
                <c:pt idx="475">
                  <c:v>4.2408043387049142E-2</c:v>
                </c:pt>
                <c:pt idx="476">
                  <c:v>4.2019549035757144E-2</c:v>
                </c:pt>
                <c:pt idx="477">
                  <c:v>4.1631054684464923E-2</c:v>
                </c:pt>
                <c:pt idx="478">
                  <c:v>4.1242560333172702E-2</c:v>
                </c:pt>
                <c:pt idx="479">
                  <c:v>4.0854065981880697E-2</c:v>
                </c:pt>
                <c:pt idx="480">
                  <c:v>4.0465571630588476E-2</c:v>
                </c:pt>
                <c:pt idx="481">
                  <c:v>4.0154776149554837E-2</c:v>
                </c:pt>
                <c:pt idx="482">
                  <c:v>3.9688582928004257E-2</c:v>
                </c:pt>
                <c:pt idx="483">
                  <c:v>3.9300088576712036E-2</c:v>
                </c:pt>
                <c:pt idx="484">
                  <c:v>3.8911594225420038E-2</c:v>
                </c:pt>
                <c:pt idx="485">
                  <c:v>3.8600798744386176E-2</c:v>
                </c:pt>
                <c:pt idx="486">
                  <c:v>3.8367702133610883E-2</c:v>
                </c:pt>
                <c:pt idx="487">
                  <c:v>3.7901508912060532E-2</c:v>
                </c:pt>
                <c:pt idx="488">
                  <c:v>3.7590713431026664E-2</c:v>
                </c:pt>
                <c:pt idx="489">
                  <c:v>3.7202219079734665E-2</c:v>
                </c:pt>
                <c:pt idx="490">
                  <c:v>3.6891423598700804E-2</c:v>
                </c:pt>
                <c:pt idx="491">
                  <c:v>3.6502929247408798E-2</c:v>
                </c:pt>
                <c:pt idx="492">
                  <c:v>3.6192133766375159E-2</c:v>
                </c:pt>
                <c:pt idx="493">
                  <c:v>3.5803639415082938E-2</c:v>
                </c:pt>
                <c:pt idx="494">
                  <c:v>3.5492843934049292E-2</c:v>
                </c:pt>
                <c:pt idx="495">
                  <c:v>3.5182048453015431E-2</c:v>
                </c:pt>
                <c:pt idx="496">
                  <c:v>3.4871252971981785E-2</c:v>
                </c:pt>
                <c:pt idx="497">
                  <c:v>3.4482758620689564E-2</c:v>
                </c:pt>
                <c:pt idx="498">
                  <c:v>3.4249662009914493E-2</c:v>
                </c:pt>
                <c:pt idx="499">
                  <c:v>3.3938866528880632E-2</c:v>
                </c:pt>
                <c:pt idx="500">
                  <c:v>3.3628071047846986E-2</c:v>
                </c:pt>
                <c:pt idx="501">
                  <c:v>3.3317275566813347E-2</c:v>
                </c:pt>
                <c:pt idx="502">
                  <c:v>3.2928781215521126E-2</c:v>
                </c:pt>
                <c:pt idx="503">
                  <c:v>3.261798573448748E-2</c:v>
                </c:pt>
                <c:pt idx="504">
                  <c:v>3.2384889123712193E-2</c:v>
                </c:pt>
                <c:pt idx="505">
                  <c:v>3.2074093642678547E-2</c:v>
                </c:pt>
                <c:pt idx="506">
                  <c:v>3.1763298161644679E-2</c:v>
                </c:pt>
                <c:pt idx="507">
                  <c:v>3.145250268061104E-2</c:v>
                </c:pt>
                <c:pt idx="508">
                  <c:v>3.121940606983575E-2</c:v>
                </c:pt>
                <c:pt idx="509">
                  <c:v>3.0986309459060463E-2</c:v>
                </c:pt>
                <c:pt idx="510">
                  <c:v>3.0675513978026817E-2</c:v>
                </c:pt>
                <c:pt idx="511">
                  <c:v>3.0442417367251531E-2</c:v>
                </c:pt>
                <c:pt idx="512">
                  <c:v>3.0131621886217885E-2</c:v>
                </c:pt>
                <c:pt idx="513">
                  <c:v>2.9898525275442598E-2</c:v>
                </c:pt>
                <c:pt idx="514">
                  <c:v>2.9587729794408733E-2</c:v>
                </c:pt>
                <c:pt idx="515">
                  <c:v>2.9354633183633443E-2</c:v>
                </c:pt>
                <c:pt idx="516">
                  <c:v>2.9121536572858157E-2</c:v>
                </c:pt>
                <c:pt idx="517">
                  <c:v>2.888843996208287E-2</c:v>
                </c:pt>
                <c:pt idx="518">
                  <c:v>2.865534335130758E-2</c:v>
                </c:pt>
                <c:pt idx="519">
                  <c:v>2.8422246740532512E-2</c:v>
                </c:pt>
                <c:pt idx="520">
                  <c:v>2.8189150129757225E-2</c:v>
                </c:pt>
                <c:pt idx="521">
                  <c:v>2.7956053518981935E-2</c:v>
                </c:pt>
                <c:pt idx="522">
                  <c:v>2.7722956908206649E-2</c:v>
                </c:pt>
                <c:pt idx="523">
                  <c:v>2.7412161427172784E-2</c:v>
                </c:pt>
                <c:pt idx="524">
                  <c:v>2.7179064816397494E-2</c:v>
                </c:pt>
                <c:pt idx="525">
                  <c:v>2.7023667075880786E-2</c:v>
                </c:pt>
                <c:pt idx="526">
                  <c:v>2.6712871594846921E-2</c:v>
                </c:pt>
                <c:pt idx="527">
                  <c:v>2.6479774984071853E-2</c:v>
                </c:pt>
                <c:pt idx="528">
                  <c:v>2.6246678373296563E-2</c:v>
                </c:pt>
                <c:pt idx="529">
                  <c:v>2.6013581762521276E-2</c:v>
                </c:pt>
                <c:pt idx="530">
                  <c:v>2.5780485151745986E-2</c:v>
                </c:pt>
                <c:pt idx="531">
                  <c:v>2.5469689670712121E-2</c:v>
                </c:pt>
                <c:pt idx="532">
                  <c:v>2.5236593059936835E-2</c:v>
                </c:pt>
                <c:pt idx="533">
                  <c:v>2.5081195319420123E-2</c:v>
                </c:pt>
                <c:pt idx="534">
                  <c:v>2.4770399838386258E-2</c:v>
                </c:pt>
                <c:pt idx="535">
                  <c:v>2.4692700968127902E-2</c:v>
                </c:pt>
                <c:pt idx="536">
                  <c:v>2.4304206616835904E-2</c:v>
                </c:pt>
                <c:pt idx="537">
                  <c:v>2.4071110006060614E-2</c:v>
                </c:pt>
                <c:pt idx="538">
                  <c:v>2.3760314525026749E-2</c:v>
                </c:pt>
                <c:pt idx="539">
                  <c:v>2.3604916784510037E-2</c:v>
                </c:pt>
                <c:pt idx="540">
                  <c:v>2.337182017373475E-2</c:v>
                </c:pt>
                <c:pt idx="541">
                  <c:v>2.3138723562959464E-2</c:v>
                </c:pt>
                <c:pt idx="542">
                  <c:v>2.298332582244253E-2</c:v>
                </c:pt>
                <c:pt idx="543">
                  <c:v>2.2827928081925596E-2</c:v>
                </c:pt>
                <c:pt idx="544">
                  <c:v>2.2672530341408887E-2</c:v>
                </c:pt>
                <c:pt idx="545">
                  <c:v>2.2361734860375241E-2</c:v>
                </c:pt>
                <c:pt idx="546">
                  <c:v>2.2284035990116666E-2</c:v>
                </c:pt>
                <c:pt idx="547">
                  <c:v>2.197324050908302E-2</c:v>
                </c:pt>
                <c:pt idx="548">
                  <c:v>2.2284035990116666E-2</c:v>
                </c:pt>
                <c:pt idx="549">
                  <c:v>2.197324050908302E-2</c:v>
                </c:pt>
                <c:pt idx="550">
                  <c:v>2.181784276856609E-2</c:v>
                </c:pt>
                <c:pt idx="551">
                  <c:v>2.15847461577908E-2</c:v>
                </c:pt>
                <c:pt idx="552">
                  <c:v>2.15847461577908E-2</c:v>
                </c:pt>
                <c:pt idx="553">
                  <c:v>2.1040854065981867E-2</c:v>
                </c:pt>
                <c:pt idx="554">
                  <c:v>2.0885456325464936E-2</c:v>
                </c:pt>
                <c:pt idx="555">
                  <c:v>2.0730058584948224E-2</c:v>
                </c:pt>
                <c:pt idx="556">
                  <c:v>2.0496961974172938E-2</c:v>
                </c:pt>
                <c:pt idx="557">
                  <c:v>2.0419263103914582E-2</c:v>
                </c:pt>
                <c:pt idx="558">
                  <c:v>2.0574660844431294E-2</c:v>
                </c:pt>
                <c:pt idx="559">
                  <c:v>2.0496961974172938E-2</c:v>
                </c:pt>
                <c:pt idx="560">
                  <c:v>2.0419263103914582E-2</c:v>
                </c:pt>
                <c:pt idx="561">
                  <c:v>2.0186166493139292E-2</c:v>
                </c:pt>
                <c:pt idx="562">
                  <c:v>1.9875371012105427E-2</c:v>
                </c:pt>
                <c:pt idx="563">
                  <c:v>1.964227440133014E-2</c:v>
                </c:pt>
                <c:pt idx="564">
                  <c:v>1.9719973271588715E-2</c:v>
                </c:pt>
                <c:pt idx="565">
                  <c:v>1.9253780050038138E-2</c:v>
                </c:pt>
                <c:pt idx="566">
                  <c:v>1.940917779055485E-2</c:v>
                </c:pt>
                <c:pt idx="567">
                  <c:v>1.9098382309521208E-2</c:v>
                </c:pt>
                <c:pt idx="568">
                  <c:v>1.8865285698745918E-2</c:v>
                </c:pt>
                <c:pt idx="569">
                  <c:v>1.9176081179779564E-2</c:v>
                </c:pt>
                <c:pt idx="570">
                  <c:v>1.9020683439262852E-2</c:v>
                </c:pt>
                <c:pt idx="571">
                  <c:v>1.8554490217712275E-2</c:v>
                </c:pt>
                <c:pt idx="572">
                  <c:v>1.8632189087970631E-2</c:v>
                </c:pt>
                <c:pt idx="573">
                  <c:v>1.8787586828487565E-2</c:v>
                </c:pt>
                <c:pt idx="574">
                  <c:v>1.8632189087970631E-2</c:v>
                </c:pt>
                <c:pt idx="575">
                  <c:v>1.8399092477195345E-2</c:v>
                </c:pt>
                <c:pt idx="576">
                  <c:v>1.7777501515128056E-2</c:v>
                </c:pt>
                <c:pt idx="577">
                  <c:v>1.8088296996161699E-2</c:v>
                </c:pt>
                <c:pt idx="578">
                  <c:v>1.8010598125903342E-2</c:v>
                </c:pt>
                <c:pt idx="579">
                  <c:v>1.7932899255644768E-2</c:v>
                </c:pt>
                <c:pt idx="580">
                  <c:v>1.7777501515128056E-2</c:v>
                </c:pt>
                <c:pt idx="581">
                  <c:v>1.7544404904352766E-2</c:v>
                </c:pt>
                <c:pt idx="582">
                  <c:v>1.7622103774611122E-2</c:v>
                </c:pt>
                <c:pt idx="583">
                  <c:v>1.7233609423318901E-2</c:v>
                </c:pt>
                <c:pt idx="584">
                  <c:v>1.7078211682802189E-2</c:v>
                </c:pt>
                <c:pt idx="585">
                  <c:v>1.7233609423318901E-2</c:v>
                </c:pt>
                <c:pt idx="586">
                  <c:v>1.6922813942285259E-2</c:v>
                </c:pt>
                <c:pt idx="587">
                  <c:v>1.7078211682802189E-2</c:v>
                </c:pt>
                <c:pt idx="588">
                  <c:v>1.7078211682802189E-2</c:v>
                </c:pt>
                <c:pt idx="589">
                  <c:v>1.6845115072026903E-2</c:v>
                </c:pt>
                <c:pt idx="590">
                  <c:v>1.6612018461251616E-2</c:v>
                </c:pt>
                <c:pt idx="591">
                  <c:v>1.653431959099326E-2</c:v>
                </c:pt>
                <c:pt idx="592">
                  <c:v>1.6689717331509969E-2</c:v>
                </c:pt>
                <c:pt idx="593">
                  <c:v>1.6767416201768547E-2</c:v>
                </c:pt>
                <c:pt idx="594">
                  <c:v>1.6612018461251616E-2</c:v>
                </c:pt>
                <c:pt idx="595">
                  <c:v>1.6456620720734682E-2</c:v>
                </c:pt>
                <c:pt idx="596">
                  <c:v>1.6378921850476326E-2</c:v>
                </c:pt>
                <c:pt idx="597">
                  <c:v>1.5524234277633529E-2</c:v>
                </c:pt>
                <c:pt idx="598">
                  <c:v>1.6068126369442683E-2</c:v>
                </c:pt>
                <c:pt idx="599">
                  <c:v>1.6068126369442683E-2</c:v>
                </c:pt>
                <c:pt idx="600">
                  <c:v>1.5990427499184105E-2</c:v>
                </c:pt>
                <c:pt idx="601">
                  <c:v>1.5990427499184105E-2</c:v>
                </c:pt>
                <c:pt idx="602">
                  <c:v>1.5524234277633529E-2</c:v>
                </c:pt>
                <c:pt idx="603">
                  <c:v>1.5757330888408819E-2</c:v>
                </c:pt>
                <c:pt idx="604">
                  <c:v>1.5679632018150463E-2</c:v>
                </c:pt>
                <c:pt idx="605">
                  <c:v>1.5679632018150463E-2</c:v>
                </c:pt>
                <c:pt idx="606">
                  <c:v>1.513573992634153E-2</c:v>
                </c:pt>
                <c:pt idx="607">
                  <c:v>1.5524234277633529E-2</c:v>
                </c:pt>
                <c:pt idx="608">
                  <c:v>1.5446535407375173E-2</c:v>
                </c:pt>
                <c:pt idx="609">
                  <c:v>1.5446535407375173E-2</c:v>
                </c:pt>
                <c:pt idx="610">
                  <c:v>1.529113766685824E-2</c:v>
                </c:pt>
                <c:pt idx="611">
                  <c:v>1.5213438796599886E-2</c:v>
                </c:pt>
                <c:pt idx="612">
                  <c:v>1.529113766685824E-2</c:v>
                </c:pt>
                <c:pt idx="613">
                  <c:v>1.513573992634153E-2</c:v>
                </c:pt>
                <c:pt idx="614">
                  <c:v>1.513573992634153E-2</c:v>
                </c:pt>
                <c:pt idx="615">
                  <c:v>1.513573992634153E-2</c:v>
                </c:pt>
                <c:pt idx="616">
                  <c:v>1.4980342185824598E-2</c:v>
                </c:pt>
                <c:pt idx="617">
                  <c:v>1.4980342185824598E-2</c:v>
                </c:pt>
                <c:pt idx="618">
                  <c:v>1.4980342185824598E-2</c:v>
                </c:pt>
                <c:pt idx="619">
                  <c:v>1.4902643315566242E-2</c:v>
                </c:pt>
                <c:pt idx="620">
                  <c:v>1.4980342185824598E-2</c:v>
                </c:pt>
                <c:pt idx="621">
                  <c:v>1.4747245575049309E-2</c:v>
                </c:pt>
                <c:pt idx="622">
                  <c:v>1.4669546704790953E-2</c:v>
                </c:pt>
                <c:pt idx="623">
                  <c:v>1.4747245575049309E-2</c:v>
                </c:pt>
                <c:pt idx="624">
                  <c:v>1.4747245575049309E-2</c:v>
                </c:pt>
                <c:pt idx="625">
                  <c:v>1.4669546704790953E-2</c:v>
                </c:pt>
                <c:pt idx="626">
                  <c:v>1.4514148964274021E-2</c:v>
                </c:pt>
                <c:pt idx="627">
                  <c:v>1.4358751223757309E-2</c:v>
                </c:pt>
                <c:pt idx="628">
                  <c:v>1.4358751223757309E-2</c:v>
                </c:pt>
                <c:pt idx="629">
                  <c:v>1.4281052353498733E-2</c:v>
                </c:pt>
                <c:pt idx="630">
                  <c:v>1.4203353483240377E-2</c:v>
                </c:pt>
                <c:pt idx="631">
                  <c:v>1.4281052353498733E-2</c:v>
                </c:pt>
                <c:pt idx="632">
                  <c:v>1.4358751223757309E-2</c:v>
                </c:pt>
                <c:pt idx="633">
                  <c:v>1.4203353483240377E-2</c:v>
                </c:pt>
                <c:pt idx="634">
                  <c:v>1.4203353483240377E-2</c:v>
                </c:pt>
                <c:pt idx="635">
                  <c:v>1.4125654612982021E-2</c:v>
                </c:pt>
                <c:pt idx="636">
                  <c:v>1.4281052353498733E-2</c:v>
                </c:pt>
                <c:pt idx="637">
                  <c:v>1.4203353483240377E-2</c:v>
                </c:pt>
                <c:pt idx="638">
                  <c:v>1.4047955742723444E-2</c:v>
                </c:pt>
                <c:pt idx="639">
                  <c:v>1.4125654612982021E-2</c:v>
                </c:pt>
                <c:pt idx="640">
                  <c:v>1.4047955742723444E-2</c:v>
                </c:pt>
                <c:pt idx="641">
                  <c:v>1.3970256872465088E-2</c:v>
                </c:pt>
                <c:pt idx="642">
                  <c:v>1.3892558002206732E-2</c:v>
                </c:pt>
                <c:pt idx="643">
                  <c:v>1.4047955742723444E-2</c:v>
                </c:pt>
                <c:pt idx="644">
                  <c:v>1.3814859131948156E-2</c:v>
                </c:pt>
                <c:pt idx="645">
                  <c:v>1.3348665910397579E-2</c:v>
                </c:pt>
              </c:numCache>
            </c:numRef>
          </c:xVal>
          <c:yVal>
            <c:numRef>
              <c:f>'CRET V4D'!$N$2:$N$700</c:f>
              <c:numCache>
                <c:formatCode>0.00E+00</c:formatCode>
                <c:ptCount val="699"/>
                <c:pt idx="0">
                  <c:v>0.13228879518891151</c:v>
                </c:pt>
                <c:pt idx="1">
                  <c:v>0.13228294748549713</c:v>
                </c:pt>
                <c:pt idx="2">
                  <c:v>0.13227867972277474</c:v>
                </c:pt>
                <c:pt idx="3">
                  <c:v>0.13227456468781432</c:v>
                </c:pt>
                <c:pt idx="4">
                  <c:v>0.13227067432557671</c:v>
                </c:pt>
                <c:pt idx="5">
                  <c:v>0.13226601918792813</c:v>
                </c:pt>
                <c:pt idx="6">
                  <c:v>0.13226105019565013</c:v>
                </c:pt>
                <c:pt idx="7">
                  <c:v>0.13225635289584736</c:v>
                </c:pt>
                <c:pt idx="8">
                  <c:v>0.13225137539890328</c:v>
                </c:pt>
                <c:pt idx="9">
                  <c:v>0.13224473418214494</c:v>
                </c:pt>
                <c:pt idx="10">
                  <c:v>0.13223833214268813</c:v>
                </c:pt>
                <c:pt idx="11">
                  <c:v>0.13223071277093454</c:v>
                </c:pt>
                <c:pt idx="12">
                  <c:v>0.13222336851866517</c:v>
                </c:pt>
                <c:pt idx="13">
                  <c:v>0.13221553131629546</c:v>
                </c:pt>
                <c:pt idx="14">
                  <c:v>0.1322071685085025</c:v>
                </c:pt>
                <c:pt idx="15">
                  <c:v>0.13219721769813106</c:v>
                </c:pt>
                <c:pt idx="16">
                  <c:v>0.13218872481086899</c:v>
                </c:pt>
                <c:pt idx="17">
                  <c:v>0.13217972888064311</c:v>
                </c:pt>
                <c:pt idx="18">
                  <c:v>0.13216648400658176</c:v>
                </c:pt>
                <c:pt idx="19">
                  <c:v>0.1321548419195766</c:v>
                </c:pt>
                <c:pt idx="20">
                  <c:v>0.13214242399958712</c:v>
                </c:pt>
                <c:pt idx="21">
                  <c:v>0.13213069367526542</c:v>
                </c:pt>
                <c:pt idx="22">
                  <c:v>0.132116669618312</c:v>
                </c:pt>
                <c:pt idx="23">
                  <c:v>0.1320999930274678</c:v>
                </c:pt>
                <c:pt idx="24">
                  <c:v>0.13208393306935845</c:v>
                </c:pt>
                <c:pt idx="25">
                  <c:v>0.13206876781362939</c:v>
                </c:pt>
                <c:pt idx="26">
                  <c:v>0.13205271548056488</c:v>
                </c:pt>
                <c:pt idx="27">
                  <c:v>0.13203132570522946</c:v>
                </c:pt>
                <c:pt idx="28">
                  <c:v>0.13201308940565004</c:v>
                </c:pt>
                <c:pt idx="29">
                  <c:v>0.13198879575940053</c:v>
                </c:pt>
                <c:pt idx="30">
                  <c:v>0.13196808934842094</c:v>
                </c:pt>
                <c:pt idx="31">
                  <c:v>0.13194335873160198</c:v>
                </c:pt>
                <c:pt idx="32">
                  <c:v>0.13192002579597373</c:v>
                </c:pt>
                <c:pt idx="33">
                  <c:v>0.13189850961894178</c:v>
                </c:pt>
                <c:pt idx="34">
                  <c:v>0.13186588948564468</c:v>
                </c:pt>
                <c:pt idx="35">
                  <c:v>0.13183452526489756</c:v>
                </c:pt>
                <c:pt idx="36">
                  <c:v>0.13180113989764128</c:v>
                </c:pt>
                <c:pt idx="37">
                  <c:v>0.13176966817536384</c:v>
                </c:pt>
                <c:pt idx="38">
                  <c:v>0.13173212500273215</c:v>
                </c:pt>
                <c:pt idx="39">
                  <c:v>0.13169674828161068</c:v>
                </c:pt>
                <c:pt idx="40">
                  <c:v>0.13165456507282744</c:v>
                </c:pt>
                <c:pt idx="41">
                  <c:v>0.13161483421933931</c:v>
                </c:pt>
                <c:pt idx="42">
                  <c:v>0.13157288690768504</c:v>
                </c:pt>
                <c:pt idx="43">
                  <c:v>0.13152290541672942</c:v>
                </c:pt>
                <c:pt idx="44">
                  <c:v>0.13146980651534423</c:v>
                </c:pt>
                <c:pt idx="45">
                  <c:v>0.1314134141397458</c:v>
                </c:pt>
                <c:pt idx="46">
                  <c:v>0.13136037437894141</c:v>
                </c:pt>
                <c:pt idx="47">
                  <c:v>0.13130445327771767</c:v>
                </c:pt>
                <c:pt idx="48">
                  <c:v>0.13123028805215214</c:v>
                </c:pt>
                <c:pt idx="49">
                  <c:v>0.13115927179766271</c:v>
                </c:pt>
                <c:pt idx="50">
                  <c:v>0.13110110030448954</c:v>
                </c:pt>
                <c:pt idx="51">
                  <c:v>0.13101331859108087</c:v>
                </c:pt>
                <c:pt idx="52">
                  <c:v>0.13092937741044255</c:v>
                </c:pt>
                <c:pt idx="53">
                  <c:v>0.13084051638840527</c:v>
                </c:pt>
                <c:pt idx="54">
                  <c:v>0.13074649544633818</c:v>
                </c:pt>
                <c:pt idx="55">
                  <c:v>0.13064706849492932</c:v>
                </c:pt>
                <c:pt idx="56">
                  <c:v>0.13054198396671599</c:v>
                </c:pt>
                <c:pt idx="57">
                  <c:v>0.13043098543834858</c:v>
                </c:pt>
                <c:pt idx="58">
                  <c:v>0.13031381234607528</c:v>
                </c:pt>
                <c:pt idx="59">
                  <c:v>0.13019020079697646</c:v>
                </c:pt>
                <c:pt idx="60">
                  <c:v>0.13005988447731953</c:v>
                </c:pt>
                <c:pt idx="61">
                  <c:v>0.12992259565805606</c:v>
                </c:pt>
                <c:pt idx="62">
                  <c:v>0.1297780662959406</c:v>
                </c:pt>
                <c:pt idx="63">
                  <c:v>0.12964330125067519</c:v>
                </c:pt>
                <c:pt idx="64">
                  <c:v>0.12946621944747344</c:v>
                </c:pt>
                <c:pt idx="65">
                  <c:v>0.12931742958141293</c:v>
                </c:pt>
                <c:pt idx="66">
                  <c:v>0.12914222855728327</c:v>
                </c:pt>
                <c:pt idx="67">
                  <c:v>0.12895851414567472</c:v>
                </c:pt>
                <c:pt idx="68">
                  <c:v>0.12878786870354458</c:v>
                </c:pt>
                <c:pt idx="69">
                  <c:v>0.1285645822656809</c:v>
                </c:pt>
                <c:pt idx="70">
                  <c:v>0.12837777818923771</c:v>
                </c:pt>
                <c:pt idx="71">
                  <c:v>0.12815873817415574</c:v>
                </c:pt>
                <c:pt idx="72">
                  <c:v>0.12793010001005994</c:v>
                </c:pt>
                <c:pt idx="73">
                  <c:v>0.12771866061921375</c:v>
                </c:pt>
                <c:pt idx="74">
                  <c:v>0.12747140879708246</c:v>
                </c:pt>
                <c:pt idx="75">
                  <c:v>0.12724317334224972</c:v>
                </c:pt>
                <c:pt idx="76">
                  <c:v>0.12697677623287107</c:v>
                </c:pt>
                <c:pt idx="77">
                  <c:v>0.12670007327835686</c:v>
                </c:pt>
                <c:pt idx="78">
                  <c:v>0.12644538978589884</c:v>
                </c:pt>
                <c:pt idx="79">
                  <c:v>0.12618244308720911</c:v>
                </c:pt>
                <c:pt idx="80">
                  <c:v>0.12587670870672837</c:v>
                </c:pt>
                <c:pt idx="81">
                  <c:v>0.12556044625940221</c:v>
                </c:pt>
                <c:pt idx="82">
                  <c:v>0.12523365258901123</c:v>
                </c:pt>
                <c:pt idx="83">
                  <c:v>0.12493434448250466</c:v>
                </c:pt>
                <c:pt idx="84">
                  <c:v>0.12462676171895325</c:v>
                </c:pt>
                <c:pt idx="85">
                  <c:v>0.1242708969016269</c:v>
                </c:pt>
                <c:pt idx="86">
                  <c:v>0.1239047027369847</c:v>
                </c:pt>
                <c:pt idx="87">
                  <c:v>0.12357061243431969</c:v>
                </c:pt>
                <c:pt idx="88">
                  <c:v>0.1232285366625346</c:v>
                </c:pt>
                <c:pt idx="89">
                  <c:v>0.12283428582712078</c:v>
                </c:pt>
                <c:pt idx="90">
                  <c:v>0.12247560051587117</c:v>
                </c:pt>
                <c:pt idx="91">
                  <c:v>0.12210929404268199</c:v>
                </c:pt>
                <c:pt idx="92">
                  <c:v>0.12168826450188305</c:v>
                </c:pt>
                <c:pt idx="93">
                  <c:v>0.12130624100109359</c:v>
                </c:pt>
                <c:pt idx="94">
                  <c:v>0.12086792571222245</c:v>
                </c:pt>
                <c:pt idx="95">
                  <c:v>0.12047090961652825</c:v>
                </c:pt>
                <c:pt idx="96">
                  <c:v>0.12006711093277071</c:v>
                </c:pt>
                <c:pt idx="97">
                  <c:v>0.11970836756522918</c:v>
                </c:pt>
                <c:pt idx="98">
                  <c:v>0.11923990641572796</c:v>
                </c:pt>
                <c:pt idx="99">
                  <c:v>0.11876357886576928</c:v>
                </c:pt>
                <c:pt idx="100">
                  <c:v>0.11838784366027327</c:v>
                </c:pt>
                <c:pt idx="101">
                  <c:v>0.11789823042253708</c:v>
                </c:pt>
                <c:pt idx="102">
                  <c:v>0.11745707182344928</c:v>
                </c:pt>
                <c:pt idx="103">
                  <c:v>0.1170105291122623</c:v>
                </c:pt>
                <c:pt idx="104">
                  <c:v>0.11650198808985864</c:v>
                </c:pt>
                <c:pt idx="105">
                  <c:v>0.11604468454765759</c:v>
                </c:pt>
                <c:pt idx="106">
                  <c:v>0.11569858201769176</c:v>
                </c:pt>
                <c:pt idx="107">
                  <c:v>0.11517461093425042</c:v>
                </c:pt>
                <c:pt idx="108">
                  <c:v>0.11470421032802414</c:v>
                </c:pt>
                <c:pt idx="109">
                  <c:v>0.11422964133992976</c:v>
                </c:pt>
                <c:pt idx="110">
                  <c:v>0.11369101200025949</c:v>
                </c:pt>
                <c:pt idx="111">
                  <c:v>0.1132687769376111</c:v>
                </c:pt>
                <c:pt idx="112">
                  <c:v>0.11272187972635642</c:v>
                </c:pt>
                <c:pt idx="113">
                  <c:v>0.11229354045288309</c:v>
                </c:pt>
                <c:pt idx="114">
                  <c:v>0.11173920502988853</c:v>
                </c:pt>
                <c:pt idx="115">
                  <c:v>0.111181035832699</c:v>
                </c:pt>
                <c:pt idx="116">
                  <c:v>0.11068186352781081</c:v>
                </c:pt>
                <c:pt idx="117">
                  <c:v>0.11018001970497272</c:v>
                </c:pt>
                <c:pt idx="118">
                  <c:v>0.10967566507500019</c:v>
                </c:pt>
                <c:pt idx="119">
                  <c:v>0.10916895541383083</c:v>
                </c:pt>
                <c:pt idx="120">
                  <c:v>0.10866004152090891</c:v>
                </c:pt>
                <c:pt idx="121">
                  <c:v>0.10821304845228003</c:v>
                </c:pt>
                <c:pt idx="122">
                  <c:v>0.10757194003472292</c:v>
                </c:pt>
                <c:pt idx="123">
                  <c:v>0.10705705497513865</c:v>
                </c:pt>
                <c:pt idx="124">
                  <c:v>0.10654053517182216</c:v>
                </c:pt>
                <c:pt idx="125">
                  <c:v>0.10595765246236163</c:v>
                </c:pt>
                <c:pt idx="126">
                  <c:v>0.10550308865189616</c:v>
                </c:pt>
                <c:pt idx="127">
                  <c:v>0.10491722871338034</c:v>
                </c:pt>
                <c:pt idx="128">
                  <c:v>0.10439524056964507</c:v>
                </c:pt>
                <c:pt idx="129">
                  <c:v>0.10387221179147242</c:v>
                </c:pt>
                <c:pt idx="130">
                  <c:v>0.10328268766708588</c:v>
                </c:pt>
                <c:pt idx="131">
                  <c:v>0.10275778179330143</c:v>
                </c:pt>
                <c:pt idx="132">
                  <c:v>0.10223214103461366</c:v>
                </c:pt>
                <c:pt idx="133">
                  <c:v>0.10170585497457288</c:v>
                </c:pt>
                <c:pt idx="134">
                  <c:v>0.10111311851908572</c:v>
                </c:pt>
                <c:pt idx="135">
                  <c:v>0.10058574157738519</c:v>
                </c:pt>
                <c:pt idx="136">
                  <c:v>0.10005797556912273</c:v>
                </c:pt>
                <c:pt idx="137">
                  <c:v>9.9463866867045586E-2</c:v>
                </c:pt>
                <c:pt idx="138">
                  <c:v>9.8869462203933056E-2</c:v>
                </c:pt>
                <c:pt idx="139">
                  <c:v>9.8274858429330994E-2</c:v>
                </c:pt>
                <c:pt idx="140">
                  <c:v>9.7680147709551163E-2</c:v>
                </c:pt>
                <c:pt idx="141">
                  <c:v>9.7151497180617385E-2</c:v>
                </c:pt>
                <c:pt idx="142">
                  <c:v>9.6490752046809014E-2</c:v>
                </c:pt>
                <c:pt idx="143">
                  <c:v>9.5830184235821403E-2</c:v>
                </c:pt>
                <c:pt idx="144">
                  <c:v>9.5235910475981678E-2</c:v>
                </c:pt>
                <c:pt idx="145">
                  <c:v>9.4575960203629683E-2</c:v>
                </c:pt>
                <c:pt idx="146">
                  <c:v>9.3982398001620324E-2</c:v>
                </c:pt>
                <c:pt idx="147">
                  <c:v>9.3389275357048135E-2</c:v>
                </c:pt>
                <c:pt idx="148">
                  <c:v>9.2796653973373569E-2</c:v>
                </c:pt>
                <c:pt idx="149">
                  <c:v>9.220459271350806E-2</c:v>
                </c:pt>
                <c:pt idx="150">
                  <c:v>9.1547472053563325E-2</c:v>
                </c:pt>
                <c:pt idx="151">
                  <c:v>9.1022372775704088E-2</c:v>
                </c:pt>
                <c:pt idx="152">
                  <c:v>9.036680418300358E-2</c:v>
                </c:pt>
                <c:pt idx="153">
                  <c:v>8.9843035586619269E-2</c:v>
                </c:pt>
                <c:pt idx="154">
                  <c:v>8.9123914626494424E-2</c:v>
                </c:pt>
                <c:pt idx="155">
                  <c:v>8.8536508085138882E-2</c:v>
                </c:pt>
                <c:pt idx="156">
                  <c:v>8.7950016145362367E-2</c:v>
                </c:pt>
                <c:pt idx="157">
                  <c:v>8.7429490945507421E-2</c:v>
                </c:pt>
                <c:pt idx="158">
                  <c:v>8.6844837048244861E-2</c:v>
                </c:pt>
                <c:pt idx="159">
                  <c:v>8.6261211760256556E-2</c:v>
                </c:pt>
                <c:pt idx="160">
                  <c:v>8.5743326829588726E-2</c:v>
                </c:pt>
                <c:pt idx="161">
                  <c:v>8.5161743103972939E-2</c:v>
                </c:pt>
                <c:pt idx="162">
                  <c:v>8.4581289966915468E-2</c:v>
                </c:pt>
                <c:pt idx="163">
                  <c:v>8.4066307363475729E-2</c:v>
                </c:pt>
                <c:pt idx="164">
                  <c:v>8.3423905849809618E-2</c:v>
                </c:pt>
                <c:pt idx="165">
                  <c:v>8.291107236352338E-2</c:v>
                </c:pt>
                <c:pt idx="166">
                  <c:v>8.2335318544809757E-2</c:v>
                </c:pt>
                <c:pt idx="167">
                  <c:v>8.1760846021858249E-2</c:v>
                </c:pt>
                <c:pt idx="168">
                  <c:v>8.1187682822302792E-2</c:v>
                </c:pt>
                <c:pt idx="169">
                  <c:v>8.0615856157351423E-2</c:v>
                </c:pt>
                <c:pt idx="170">
                  <c:v>8.0045392473063109E-2</c:v>
                </c:pt>
                <c:pt idx="171">
                  <c:v>7.953947868816752E-2</c:v>
                </c:pt>
                <c:pt idx="172">
                  <c:v>7.8971659177118847E-2</c:v>
                </c:pt>
                <c:pt idx="173">
                  <c:v>7.8405275174504019E-2</c:v>
                </c:pt>
                <c:pt idx="174">
                  <c:v>7.7840350579420625E-2</c:v>
                </c:pt>
                <c:pt idx="175">
                  <c:v>7.7276908732513916E-2</c:v>
                </c:pt>
                <c:pt idx="176">
                  <c:v>7.6714972450355454E-2</c:v>
                </c:pt>
                <c:pt idx="177">
                  <c:v>7.6154564057476573E-2</c:v>
                </c:pt>
                <c:pt idx="178">
                  <c:v>7.5533706610112508E-2</c:v>
                </c:pt>
                <c:pt idx="179">
                  <c:v>7.4976595028467222E-2</c:v>
                </c:pt>
                <c:pt idx="180">
                  <c:v>7.4421077956672355E-2</c:v>
                </c:pt>
                <c:pt idx="181">
                  <c:v>7.3867175987725728E-2</c:v>
                </c:pt>
                <c:pt idx="182">
                  <c:v>7.3253648209048686E-2</c:v>
                </c:pt>
                <c:pt idx="183">
                  <c:v>7.2703221932304593E-2</c:v>
                </c:pt>
                <c:pt idx="184">
                  <c:v>7.2154472611469983E-2</c:v>
                </c:pt>
                <c:pt idx="185">
                  <c:v>7.160741948197466E-2</c:v>
                </c:pt>
                <c:pt idx="186">
                  <c:v>7.1001595070226506E-2</c:v>
                </c:pt>
                <c:pt idx="187">
                  <c:v>7.0458184688715994E-2</c:v>
                </c:pt>
                <c:pt idx="188">
                  <c:v>6.9916528577699519E-2</c:v>
                </c:pt>
                <c:pt idx="189">
                  <c:v>6.937664488517177E-2</c:v>
                </c:pt>
                <c:pt idx="190">
                  <c:v>6.8838551525906053E-2</c:v>
                </c:pt>
                <c:pt idx="191">
                  <c:v>6.830226619158708E-2</c:v>
                </c:pt>
                <c:pt idx="192">
                  <c:v>6.7708535371860001E-2</c:v>
                </c:pt>
                <c:pt idx="193">
                  <c:v>6.7176124125588974E-2</c:v>
                </c:pt>
                <c:pt idx="194">
                  <c:v>6.6645574613755226E-2</c:v>
                </c:pt>
                <c:pt idx="195">
                  <c:v>6.6116903698428903E-2</c:v>
                </c:pt>
                <c:pt idx="196">
                  <c:v>6.5590128057048794E-2</c:v>
                </c:pt>
                <c:pt idx="197">
                  <c:v>6.5065264187698368E-2</c:v>
                </c:pt>
                <c:pt idx="198">
                  <c:v>6.4542328413748518E-2</c:v>
                </c:pt>
                <c:pt idx="199">
                  <c:v>6.402133688790794E-2</c:v>
                </c:pt>
                <c:pt idx="200">
                  <c:v>6.3502305595717026E-2</c:v>
                </c:pt>
                <c:pt idx="201">
                  <c:v>6.2985250358519845E-2</c:v>
                </c:pt>
                <c:pt idx="202">
                  <c:v>6.2470186835947246E-2</c:v>
                </c:pt>
                <c:pt idx="203">
                  <c:v>6.1957130527941294E-2</c:v>
                </c:pt>
                <c:pt idx="204">
                  <c:v>6.1446096776349761E-2</c:v>
                </c:pt>
                <c:pt idx="205">
                  <c:v>6.0937100766120036E-2</c:v>
                </c:pt>
                <c:pt idx="206">
                  <c:v>6.0486382717619351E-2</c:v>
                </c:pt>
                <c:pt idx="207">
                  <c:v>5.998127665327363E-2</c:v>
                </c:pt>
                <c:pt idx="208">
                  <c:v>5.9478251322533447E-2</c:v>
                </c:pt>
                <c:pt idx="209">
                  <c:v>5.8977321304820779E-2</c:v>
                </c:pt>
                <c:pt idx="210">
                  <c:v>5.8478501023512625E-2</c:v>
                </c:pt>
                <c:pt idx="211">
                  <c:v>5.80919974151341E-2</c:v>
                </c:pt>
                <c:pt idx="212">
                  <c:v>5.7542091465441161E-2</c:v>
                </c:pt>
                <c:pt idx="213">
                  <c:v>5.7049445559337962E-2</c:v>
                </c:pt>
                <c:pt idx="214">
                  <c:v>5.6613354628010752E-2</c:v>
                </c:pt>
                <c:pt idx="215">
                  <c:v>5.6124808357477789E-2</c:v>
                </c:pt>
                <c:pt idx="216">
                  <c:v>5.5692383080192961E-2</c:v>
                </c:pt>
                <c:pt idx="217">
                  <c:v>5.520798461368271E-2</c:v>
                </c:pt>
                <c:pt idx="218">
                  <c:v>5.4725801163203157E-2</c:v>
                </c:pt>
                <c:pt idx="219">
                  <c:v>5.4245845746896657E-2</c:v>
                </c:pt>
                <c:pt idx="220">
                  <c:v>5.3768131211424992E-2</c:v>
                </c:pt>
                <c:pt idx="221">
                  <c:v>5.3292670229511827E-2</c:v>
                </c:pt>
                <c:pt idx="222">
                  <c:v>5.2819475297374616E-2</c:v>
                </c:pt>
                <c:pt idx="223">
                  <c:v>5.2400769904027408E-2</c:v>
                </c:pt>
                <c:pt idx="224">
                  <c:v>5.1983873234338056E-2</c:v>
                </c:pt>
                <c:pt idx="225">
                  <c:v>5.1465308723390127E-2</c:v>
                </c:pt>
                <c:pt idx="226">
                  <c:v>5.1052512270971372E-2</c:v>
                </c:pt>
                <c:pt idx="227">
                  <c:v>5.0641551461315007E-2</c:v>
                </c:pt>
                <c:pt idx="228">
                  <c:v>5.0181424710016818E-2</c:v>
                </c:pt>
                <c:pt idx="229">
                  <c:v>4.9723642600413072E-2</c:v>
                </c:pt>
                <c:pt idx="230">
                  <c:v>4.926821618121096E-2</c:v>
                </c:pt>
                <c:pt idx="231">
                  <c:v>4.8865379087380832E-2</c:v>
                </c:pt>
                <c:pt idx="232">
                  <c:v>4.8414431734196274E-2</c:v>
                </c:pt>
                <c:pt idx="233">
                  <c:v>4.801559277289047E-2</c:v>
                </c:pt>
                <c:pt idx="234">
                  <c:v>4.7569161792036976E-2</c:v>
                </c:pt>
                <c:pt idx="235">
                  <c:v>4.7125136447962498E-2</c:v>
                </c:pt>
                <c:pt idx="236">
                  <c:v>4.6732474758607846E-2</c:v>
                </c:pt>
                <c:pt idx="237">
                  <c:v>4.6341728359834133E-2</c:v>
                </c:pt>
                <c:pt idx="238">
                  <c:v>4.5904436275047714E-2</c:v>
                </c:pt>
                <c:pt idx="239">
                  <c:v>4.551778168929476E-2</c:v>
                </c:pt>
                <c:pt idx="240">
                  <c:v>4.51330626262193E-2</c:v>
                </c:pt>
                <c:pt idx="241">
                  <c:v>4.4702574922080893E-2</c:v>
                </c:pt>
                <c:pt idx="242">
                  <c:v>4.4274553255298187E-2</c:v>
                </c:pt>
                <c:pt idx="243">
                  <c:v>4.384900596439819E-2</c:v>
                </c:pt>
                <c:pt idx="244">
                  <c:v>4.3472825511866021E-2</c:v>
                </c:pt>
                <c:pt idx="245">
                  <c:v>4.3051973940952046E-2</c:v>
                </c:pt>
                <c:pt idx="246">
                  <c:v>4.2679979759144122E-2</c:v>
                </c:pt>
                <c:pt idx="247">
                  <c:v>4.2263851152962759E-2</c:v>
                </c:pt>
                <c:pt idx="248">
                  <c:v>4.1896066715604169E-2</c:v>
                </c:pt>
                <c:pt idx="249">
                  <c:v>4.148468663643376E-2</c:v>
                </c:pt>
                <c:pt idx="250">
                  <c:v>4.1121133906458732E-2</c:v>
                </c:pt>
                <c:pt idx="251">
                  <c:v>4.0714526200193953E-2</c:v>
                </c:pt>
                <c:pt idx="252">
                  <c:v>4.0355225600362733E-2</c:v>
                </c:pt>
                <c:pt idx="253">
                  <c:v>3.9953412364363818E-2</c:v>
                </c:pt>
                <c:pt idx="254">
                  <c:v>3.959838274952706E-2</c:v>
                </c:pt>
                <c:pt idx="255">
                  <c:v>3.9201384302404614E-2</c:v>
                </c:pt>
                <c:pt idx="256">
                  <c:v>3.8850642933556924E-2</c:v>
                </c:pt>
                <c:pt idx="257">
                  <c:v>3.8458477787048168E-2</c:v>
                </c:pt>
                <c:pt idx="258">
                  <c:v>3.8112040307307901E-2</c:v>
                </c:pt>
                <c:pt idx="259">
                  <c:v>3.772472514038773E-2</c:v>
                </c:pt>
                <c:pt idx="260">
                  <c:v>3.7425259194444893E-2</c:v>
                </c:pt>
                <c:pt idx="261">
                  <c:v>3.7000155188378132E-2</c:v>
                </c:pt>
                <c:pt idx="262">
                  <c:v>3.6662365836979779E-2</c:v>
                </c:pt>
                <c:pt idx="263">
                  <c:v>3.6326618037484291E-2</c:v>
                </c:pt>
                <c:pt idx="264">
                  <c:v>3.5951344770907764E-2</c:v>
                </c:pt>
                <c:pt idx="265">
                  <c:v>3.5619942308420055E-2</c:v>
                </c:pt>
                <c:pt idx="266">
                  <c:v>3.5249562378294644E-2</c:v>
                </c:pt>
                <c:pt idx="267">
                  <c:v>3.4922513425693011E-2</c:v>
                </c:pt>
                <c:pt idx="268">
                  <c:v>3.455703506582801E-2</c:v>
                </c:pt>
                <c:pt idx="269">
                  <c:v>3.4194154330039715E-2</c:v>
                </c:pt>
                <c:pt idx="270">
                  <c:v>3.3833872697959122E-2</c:v>
                </c:pt>
                <c:pt idx="271">
                  <c:v>3.3476191361232005E-2</c:v>
                </c:pt>
                <c:pt idx="272">
                  <c:v>3.3121111223066949E-2</c:v>
                </c:pt>
                <c:pt idx="273">
                  <c:v>3.2729629262224079E-2</c:v>
                </c:pt>
                <c:pt idx="274">
                  <c:v>3.2380042209568333E-2</c:v>
                </c:pt>
                <c:pt idx="275">
                  <c:v>3.1994664058811725E-2</c:v>
                </c:pt>
                <c:pt idx="276">
                  <c:v>3.1650570110883118E-2</c:v>
                </c:pt>
                <c:pt idx="277">
                  <c:v>3.1271294281137084E-2</c:v>
                </c:pt>
                <c:pt idx="278">
                  <c:v>3.0932690739289073E-2</c:v>
                </c:pt>
                <c:pt idx="279">
                  <c:v>3.0559512724418064E-2</c:v>
                </c:pt>
                <c:pt idx="280">
                  <c:v>3.0226394178440811E-2</c:v>
                </c:pt>
                <c:pt idx="281">
                  <c:v>2.9895871122433582E-2</c:v>
                </c:pt>
                <c:pt idx="282">
                  <c:v>2.9531664804771315E-2</c:v>
                </c:pt>
                <c:pt idx="283">
                  <c:v>2.9242602772445184E-2</c:v>
                </c:pt>
                <c:pt idx="284">
                  <c:v>2.8884150909677983E-2</c:v>
                </c:pt>
                <c:pt idx="285">
                  <c:v>2.8564272981073668E-2</c:v>
                </c:pt>
                <c:pt idx="286">
                  <c:v>2.8246976799886851E-2</c:v>
                </c:pt>
                <c:pt idx="287">
                  <c:v>2.7932258817371738E-2</c:v>
                </c:pt>
                <c:pt idx="288">
                  <c:v>2.7620115206780003E-2</c:v>
                </c:pt>
                <c:pt idx="289">
                  <c:v>2.7310541865053422E-2</c:v>
                </c:pt>
                <c:pt idx="290">
                  <c:v>2.7003534414630888E-2</c:v>
                </c:pt>
                <c:pt idx="291">
                  <c:v>2.6732789231581251E-2</c:v>
                </c:pt>
                <c:pt idx="292">
                  <c:v>2.6397198316577841E-2</c:v>
                </c:pt>
                <c:pt idx="293">
                  <c:v>2.609785955915633E-2</c:v>
                </c:pt>
                <c:pt idx="294">
                  <c:v>2.5833917950038532E-2</c:v>
                </c:pt>
                <c:pt idx="295">
                  <c:v>2.5539382898911722E-2</c:v>
                </c:pt>
                <c:pt idx="296">
                  <c:v>2.5247382501767085E-2</c:v>
                </c:pt>
                <c:pt idx="297">
                  <c:v>2.4989949435941527E-2</c:v>
                </c:pt>
                <c:pt idx="298">
                  <c:v>2.4702719566368759E-2</c:v>
                </c:pt>
                <c:pt idx="299">
                  <c:v>2.4418005711823221E-2</c:v>
                </c:pt>
                <c:pt idx="300">
                  <c:v>2.4167033332345038E-2</c:v>
                </c:pt>
                <c:pt idx="301">
                  <c:v>2.3887052804694109E-2</c:v>
                </c:pt>
                <c:pt idx="302">
                  <c:v>2.3578889563112541E-2</c:v>
                </c:pt>
                <c:pt idx="303">
                  <c:v>2.3334569938744033E-2</c:v>
                </c:pt>
                <c:pt idx="304">
                  <c:v>2.3062052056240085E-2</c:v>
                </c:pt>
                <c:pt idx="305">
                  <c:v>2.2792005782417878E-2</c:v>
                </c:pt>
                <c:pt idx="306">
                  <c:v>2.252442275690953E-2</c:v>
                </c:pt>
                <c:pt idx="307">
                  <c:v>2.2259294390123884E-2</c:v>
                </c:pt>
                <c:pt idx="308">
                  <c:v>2.1967575507239049E-2</c:v>
                </c:pt>
                <c:pt idx="309">
                  <c:v>2.1736366149299538E-2</c:v>
                </c:pt>
                <c:pt idx="310">
                  <c:v>2.14500509581581E-2</c:v>
                </c:pt>
                <c:pt idx="311">
                  <c:v>2.1194918951434789E-2</c:v>
                </c:pt>
                <c:pt idx="312">
                  <c:v>2.0942194253377296E-2</c:v>
                </c:pt>
                <c:pt idx="313">
                  <c:v>2.0691866952128924E-2</c:v>
                </c:pt>
                <c:pt idx="314">
                  <c:v>2.0416524958883228E-2</c:v>
                </c:pt>
                <c:pt idx="315">
                  <c:v>2.0171225370455317E-2</c:v>
                </c:pt>
                <c:pt idx="316">
                  <c:v>1.9928291062188536E-2</c:v>
                </c:pt>
                <c:pt idx="317">
                  <c:v>1.9687711313514416E-2</c:v>
                </c:pt>
                <c:pt idx="318">
                  <c:v>1.9423148730096703E-2</c:v>
                </c:pt>
                <c:pt idx="319">
                  <c:v>1.9187503678921608E-2</c:v>
                </c:pt>
                <c:pt idx="320">
                  <c:v>1.8954178661163876E-2</c:v>
                </c:pt>
                <c:pt idx="321">
                  <c:v>1.8697635723713784E-2</c:v>
                </c:pt>
                <c:pt idx="322">
                  <c:v>1.8469170713831824E-2</c:v>
                </c:pt>
                <c:pt idx="323">
                  <c:v>1.8242989532942764E-2</c:v>
                </c:pt>
                <c:pt idx="324">
                  <c:v>1.8019080208530072E-2</c:v>
                </c:pt>
                <c:pt idx="325">
                  <c:v>1.7797430612250285E-2</c:v>
                </c:pt>
                <c:pt idx="326">
                  <c:v>1.75537886407846E-2</c:v>
                </c:pt>
                <c:pt idx="327">
                  <c:v>1.7336869076474606E-2</c:v>
                </c:pt>
                <c:pt idx="328">
                  <c:v>1.7122170558451055E-2</c:v>
                </c:pt>
                <c:pt idx="329">
                  <c:v>1.6886206100778012E-2</c:v>
                </c:pt>
                <c:pt idx="330">
                  <c:v>1.6699385634585839E-2</c:v>
                </c:pt>
                <c:pt idx="331">
                  <c:v>1.6468283955407826E-2</c:v>
                </c:pt>
                <c:pt idx="332">
                  <c:v>1.626258130263631E-2</c:v>
                </c:pt>
                <c:pt idx="333">
                  <c:v>1.6059033310752941E-2</c:v>
                </c:pt>
                <c:pt idx="334">
                  <c:v>1.5857626619960378E-2</c:v>
                </c:pt>
                <c:pt idx="335">
                  <c:v>1.5658347759302107E-2</c:v>
                </c:pt>
                <c:pt idx="336">
                  <c:v>1.5439405888446864E-2</c:v>
                </c:pt>
                <c:pt idx="337">
                  <c:v>1.5244574400489168E-2</c:v>
                </c:pt>
                <c:pt idx="338">
                  <c:v>1.5051828169589863E-2</c:v>
                </c:pt>
                <c:pt idx="339">
                  <c:v>1.4861153313469573E-2</c:v>
                </c:pt>
                <c:pt idx="340">
                  <c:v>1.4672535860820943E-2</c:v>
                </c:pt>
                <c:pt idx="341">
                  <c:v>1.4485961755580593E-2</c:v>
                </c:pt>
                <c:pt idx="342">
                  <c:v>1.4301416861176496E-2</c:v>
                </c:pt>
                <c:pt idx="343">
                  <c:v>1.4118886964749265E-2</c:v>
                </c:pt>
                <c:pt idx="344">
                  <c:v>1.3938357781344168E-2</c:v>
                </c:pt>
                <c:pt idx="345">
                  <c:v>1.3740098855772832E-2</c:v>
                </c:pt>
                <c:pt idx="346">
                  <c:v>1.3563746188215611E-2</c:v>
                </c:pt>
                <c:pt idx="347">
                  <c:v>1.3389349375695329E-2</c:v>
                </c:pt>
                <c:pt idx="348">
                  <c:v>1.3216893880219406E-2</c:v>
                </c:pt>
                <c:pt idx="349">
                  <c:v>1.3046365112605542E-2</c:v>
                </c:pt>
                <c:pt idx="350">
                  <c:v>1.287774843645664E-2</c:v>
                </c:pt>
                <c:pt idx="351">
                  <c:v>1.2711029172093883E-2</c:v>
                </c:pt>
                <c:pt idx="352">
                  <c:v>1.2546192600446539E-2</c:v>
                </c:pt>
                <c:pt idx="353">
                  <c:v>1.2383223966896707E-2</c:v>
                </c:pt>
                <c:pt idx="354">
                  <c:v>1.2222108485078265E-2</c:v>
                </c:pt>
                <c:pt idx="355">
                  <c:v>1.2062831340627668E-2</c:v>
                </c:pt>
                <c:pt idx="356">
                  <c:v>1.1905377694886194E-2</c:v>
                </c:pt>
                <c:pt idx="357">
                  <c:v>1.1749732688551893E-2</c:v>
                </c:pt>
                <c:pt idx="358">
                  <c:v>1.1595881445280259E-2</c:v>
                </c:pt>
                <c:pt idx="359">
                  <c:v>1.1443809075232668E-2</c:v>
                </c:pt>
                <c:pt idx="360">
                  <c:v>1.1293500678571209E-2</c:v>
                </c:pt>
                <c:pt idx="361">
                  <c:v>1.1144941348899422E-2</c:v>
                </c:pt>
                <c:pt idx="362">
                  <c:v>1.101434491086547E-2</c:v>
                </c:pt>
                <c:pt idx="363">
                  <c:v>1.086904869525202E-2</c:v>
                </c:pt>
                <c:pt idx="364">
                  <c:v>1.0725458477610255E-2</c:v>
                </c:pt>
                <c:pt idx="365">
                  <c:v>1.0583559357703312E-2</c:v>
                </c:pt>
                <c:pt idx="366">
                  <c:v>1.0458834455486642E-2</c:v>
                </c:pt>
                <c:pt idx="367">
                  <c:v>1.0304774860513613E-2</c:v>
                </c:pt>
                <c:pt idx="368">
                  <c:v>1.0182991688033119E-2</c:v>
                </c:pt>
                <c:pt idx="369">
                  <c:v>1.0047527633015269E-2</c:v>
                </c:pt>
                <c:pt idx="370">
                  <c:v>9.9136820233324558E-3</c:v>
                </c:pt>
                <c:pt idx="371">
                  <c:v>9.7814400579936452E-3</c:v>
                </c:pt>
                <c:pt idx="372">
                  <c:v>9.6507869628834411E-3</c:v>
                </c:pt>
                <c:pt idx="373">
                  <c:v>9.5217079935123825E-3</c:v>
                </c:pt>
                <c:pt idx="374">
                  <c:v>9.4082807258345363E-3</c:v>
                </c:pt>
                <c:pt idx="375">
                  <c:v>9.2821349926504263E-3</c:v>
                </c:pt>
                <c:pt idx="376">
                  <c:v>9.1575209807864821E-3</c:v>
                </c:pt>
                <c:pt idx="377">
                  <c:v>9.0480270525204118E-3</c:v>
                </c:pt>
                <c:pt idx="378">
                  <c:v>8.9262664798702637E-3</c:v>
                </c:pt>
                <c:pt idx="379">
                  <c:v>8.8059955554701547E-3</c:v>
                </c:pt>
                <c:pt idx="380">
                  <c:v>8.7003269324053036E-3</c:v>
                </c:pt>
                <c:pt idx="381">
                  <c:v>8.5828303315222572E-3</c:v>
                </c:pt>
                <c:pt idx="382">
                  <c:v>8.466781694864374E-3</c:v>
                </c:pt>
                <c:pt idx="383">
                  <c:v>8.3648313414309127E-3</c:v>
                </c:pt>
                <c:pt idx="384">
                  <c:v>8.2514786988285831E-3</c:v>
                </c:pt>
                <c:pt idx="385">
                  <c:v>8.1519021875832778E-3</c:v>
                </c:pt>
                <c:pt idx="386">
                  <c:v>8.0534272101071315E-3</c:v>
                </c:pt>
                <c:pt idx="387">
                  <c:v>7.9439471972708748E-3</c:v>
                </c:pt>
                <c:pt idx="388">
                  <c:v>7.8477801161748618E-3</c:v>
                </c:pt>
                <c:pt idx="389">
                  <c:v>7.7408714697900513E-3</c:v>
                </c:pt>
                <c:pt idx="390">
                  <c:v>7.6469679058048107E-3</c:v>
                </c:pt>
                <c:pt idx="391">
                  <c:v>7.5541142831155655E-3</c:v>
                </c:pt>
                <c:pt idx="392">
                  <c:v>7.4508968935140417E-3</c:v>
                </c:pt>
                <c:pt idx="393">
                  <c:v>7.3602422541648779E-3</c:v>
                </c:pt>
                <c:pt idx="394">
                  <c:v>7.2594742707382106E-3</c:v>
                </c:pt>
                <c:pt idx="395">
                  <c:v>7.1599833514714951E-3</c:v>
                </c:pt>
                <c:pt idx="396">
                  <c:v>7.0726081437666524E-3</c:v>
                </c:pt>
                <c:pt idx="397">
                  <c:v>6.9862218331768131E-3</c:v>
                </c:pt>
                <c:pt idx="398">
                  <c:v>6.8796152615527625E-3</c:v>
                </c:pt>
                <c:pt idx="399">
                  <c:v>6.7954196650549751E-3</c:v>
                </c:pt>
                <c:pt idx="400">
                  <c:v>6.6915220012597034E-3</c:v>
                </c:pt>
                <c:pt idx="401">
                  <c:v>6.5992797171103065E-3</c:v>
                </c:pt>
                <c:pt idx="402">
                  <c:v>6.5082228866053908E-3</c:v>
                </c:pt>
                <c:pt idx="403">
                  <c:v>6.4183385306896623E-3</c:v>
                </c:pt>
                <c:pt idx="404">
                  <c:v>6.3296137545251268E-3</c:v>
                </c:pt>
                <c:pt idx="405">
                  <c:v>6.2420357484747162E-3</c:v>
                </c:pt>
                <c:pt idx="406">
                  <c:v>6.1555917890373348E-3</c:v>
                </c:pt>
                <c:pt idx="407">
                  <c:v>6.0608576333811594E-3</c:v>
                </c:pt>
                <c:pt idx="408">
                  <c:v>5.9860555519535771E-3</c:v>
                </c:pt>
                <c:pt idx="409">
                  <c:v>5.8937701525950325E-3</c:v>
                </c:pt>
                <c:pt idx="410">
                  <c:v>5.8118565855741853E-3</c:v>
                </c:pt>
                <c:pt idx="411">
                  <c:v>5.7310134102238845E-3</c:v>
                </c:pt>
                <c:pt idx="412">
                  <c:v>5.6512284469985071E-3</c:v>
                </c:pt>
                <c:pt idx="413">
                  <c:v>5.5811870810593654E-3</c:v>
                </c:pt>
                <c:pt idx="414">
                  <c:v>5.5033680562498466E-3</c:v>
                </c:pt>
                <c:pt idx="415">
                  <c:v>5.4350552283289524E-3</c:v>
                </c:pt>
                <c:pt idx="416">
                  <c:v>5.3591596349681575E-3</c:v>
                </c:pt>
                <c:pt idx="417">
                  <c:v>5.2925378395479172E-3</c:v>
                </c:pt>
                <c:pt idx="418">
                  <c:v>5.2266990060432748E-3</c:v>
                </c:pt>
                <c:pt idx="419">
                  <c:v>5.1616350116214195E-3</c:v>
                </c:pt>
                <c:pt idx="420">
                  <c:v>5.0973377924246133E-3</c:v>
                </c:pt>
                <c:pt idx="421">
                  <c:v>5.0337993437461212E-3</c:v>
                </c:pt>
                <c:pt idx="422">
                  <c:v>4.971011720188402E-3</c:v>
                </c:pt>
                <c:pt idx="423">
                  <c:v>4.908967035804207E-3</c:v>
                </c:pt>
                <c:pt idx="424">
                  <c:v>4.847657464220256E-3</c:v>
                </c:pt>
                <c:pt idx="425">
                  <c:v>4.7946085041840059E-3</c:v>
                </c:pt>
                <c:pt idx="426">
                  <c:v>4.7346563824259454E-3</c:v>
                </c:pt>
                <c:pt idx="427">
                  <c:v>4.6827833735169841E-3</c:v>
                </c:pt>
                <c:pt idx="428">
                  <c:v>4.6314511216814158E-3</c:v>
                </c:pt>
                <c:pt idx="429">
                  <c:v>4.5734413593370533E-3</c:v>
                </c:pt>
                <c:pt idx="430">
                  <c:v>4.5161238006785507E-3</c:v>
                </c:pt>
                <c:pt idx="431">
                  <c:v>4.459491015968293E-3</c:v>
                </c:pt>
                <c:pt idx="432">
                  <c:v>4.4104932629078228E-3</c:v>
                </c:pt>
                <c:pt idx="433">
                  <c:v>4.3620092470739386E-3</c:v>
                </c:pt>
                <c:pt idx="434">
                  <c:v>4.307221770922868E-3</c:v>
                </c:pt>
                <c:pt idx="435">
                  <c:v>4.253091741440969E-3</c:v>
                </c:pt>
                <c:pt idx="436">
                  <c:v>4.2062616590289419E-3</c:v>
                </c:pt>
                <c:pt idx="437">
                  <c:v>4.1533451312705067E-3</c:v>
                </c:pt>
                <c:pt idx="438">
                  <c:v>4.1010656697345275E-3</c:v>
                </c:pt>
                <c:pt idx="439">
                  <c:v>4.0558382510369664E-3</c:v>
                </c:pt>
                <c:pt idx="440">
                  <c:v>4.0110886125183376E-3</c:v>
                </c:pt>
                <c:pt idx="441">
                  <c:v>3.9605253073310568E-3</c:v>
                </c:pt>
                <c:pt idx="442">
                  <c:v>3.9105732263119775E-3</c:v>
                </c:pt>
                <c:pt idx="443">
                  <c:v>3.8673612422920724E-3</c:v>
                </c:pt>
                <c:pt idx="444">
                  <c:v>3.8185370593881206E-3</c:v>
                </c:pt>
                <c:pt idx="445">
                  <c:v>3.7763017308699819E-3</c:v>
                </c:pt>
                <c:pt idx="446">
                  <c:v>3.7345152229373013E-3</c:v>
                </c:pt>
                <c:pt idx="447">
                  <c:v>3.6931731591852818E-3</c:v>
                </c:pt>
                <c:pt idx="448">
                  <c:v>3.6464637352721738E-3</c:v>
                </c:pt>
                <c:pt idx="449">
                  <c:v>3.6060594746267203E-3</c:v>
                </c:pt>
                <c:pt idx="450">
                  <c:v>3.5660861269164669E-3</c:v>
                </c:pt>
                <c:pt idx="451">
                  <c:v>3.5265394574136152E-3</c:v>
                </c:pt>
                <c:pt idx="452">
                  <c:v>3.4874152653318162E-3</c:v>
                </c:pt>
                <c:pt idx="453">
                  <c:v>3.4542133415501608E-3</c:v>
                </c:pt>
                <c:pt idx="454">
                  <c:v>3.4158627207789278E-3</c:v>
                </c:pt>
                <c:pt idx="455">
                  <c:v>3.3779227612325859E-3</c:v>
                </c:pt>
                <c:pt idx="456">
                  <c:v>3.3457265619948151E-3</c:v>
                </c:pt>
                <c:pt idx="457">
                  <c:v>3.3138265375557896E-3</c:v>
                </c:pt>
                <c:pt idx="458">
                  <c:v>3.276980805312421E-3</c:v>
                </c:pt>
                <c:pt idx="459">
                  <c:v>3.2457138508565622E-3</c:v>
                </c:pt>
                <c:pt idx="460">
                  <c:v>3.2147351331933837E-3</c:v>
                </c:pt>
                <c:pt idx="461">
                  <c:v>3.1840421827064726E-3</c:v>
                </c:pt>
                <c:pt idx="462">
                  <c:v>3.1536325474921852E-3</c:v>
                </c:pt>
                <c:pt idx="463">
                  <c:v>3.1235037932963975E-3</c:v>
                </c:pt>
                <c:pt idx="464">
                  <c:v>3.0936535034501024E-3</c:v>
                </c:pt>
                <c:pt idx="465">
                  <c:v>3.0640792788041975E-3</c:v>
                </c:pt>
                <c:pt idx="466">
                  <c:v>3.0396432559395476E-3</c:v>
                </c:pt>
                <c:pt idx="467">
                  <c:v>3.01056897758014E-3</c:v>
                </c:pt>
                <c:pt idx="468">
                  <c:v>2.9817640613899947E-3</c:v>
                </c:pt>
                <c:pt idx="469">
                  <c:v>2.9532261747563281E-3</c:v>
                </c:pt>
                <c:pt idx="470">
                  <c:v>2.9296469124947657E-3</c:v>
                </c:pt>
                <c:pt idx="471">
                  <c:v>2.9062501483315089E-3</c:v>
                </c:pt>
                <c:pt idx="472">
                  <c:v>2.8784130671377422E-3</c:v>
                </c:pt>
                <c:pt idx="473">
                  <c:v>2.8554131546690343E-3</c:v>
                </c:pt>
                <c:pt idx="474">
                  <c:v>2.832591536694466E-3</c:v>
                </c:pt>
                <c:pt idx="475">
                  <c:v>2.8054391189553706E-3</c:v>
                </c:pt>
                <c:pt idx="476">
                  <c:v>2.7830051965939415E-3</c:v>
                </c:pt>
                <c:pt idx="477">
                  <c:v>2.7607454484075062E-3</c:v>
                </c:pt>
                <c:pt idx="478">
                  <c:v>2.738658603721059E-3</c:v>
                </c:pt>
                <c:pt idx="479">
                  <c:v>2.7167433998662258E-3</c:v>
                </c:pt>
                <c:pt idx="480">
                  <c:v>2.6949985821504391E-3</c:v>
                </c:pt>
                <c:pt idx="481">
                  <c:v>2.6777245679173124E-3</c:v>
                </c:pt>
                <c:pt idx="482">
                  <c:v>2.6520151260587778E-3</c:v>
                </c:pt>
                <c:pt idx="483">
                  <c:v>2.6307740178969237E-3</c:v>
                </c:pt>
                <c:pt idx="484">
                  <c:v>2.6096983562392639E-3</c:v>
                </c:pt>
                <c:pt idx="485">
                  <c:v>2.5929561314645072E-3</c:v>
                </c:pt>
                <c:pt idx="486">
                  <c:v>2.580468067631366E-3</c:v>
                </c:pt>
                <c:pt idx="487">
                  <c:v>2.5556672270435317E-3</c:v>
                </c:pt>
                <c:pt idx="488">
                  <c:v>2.5392623467266552E-3</c:v>
                </c:pt>
                <c:pt idx="489">
                  <c:v>2.5189003167170642E-3</c:v>
                </c:pt>
                <c:pt idx="490">
                  <c:v>2.5027252119123305E-3</c:v>
                </c:pt>
                <c:pt idx="491">
                  <c:v>2.4826484934319499E-3</c:v>
                </c:pt>
                <c:pt idx="492">
                  <c:v>2.4667001201333838E-3</c:v>
                </c:pt>
                <c:pt idx="493">
                  <c:v>2.4469049303831461E-3</c:v>
                </c:pt>
                <c:pt idx="494">
                  <c:v>2.4311802800517394E-3</c:v>
                </c:pt>
                <c:pt idx="495">
                  <c:v>2.4155541056601441E-3</c:v>
                </c:pt>
                <c:pt idx="496">
                  <c:v>2.4000258229555423E-3</c:v>
                </c:pt>
                <c:pt idx="497">
                  <c:v>2.3807522446403534E-3</c:v>
                </c:pt>
                <c:pt idx="498">
                  <c:v>2.3692606108888562E-3</c:v>
                </c:pt>
                <c:pt idx="499">
                  <c:v>2.3540225282811657E-3</c:v>
                </c:pt>
                <c:pt idx="500">
                  <c:v>2.3388800308473132E-3</c:v>
                </c:pt>
                <c:pt idx="501">
                  <c:v>2.3238325495285772E-3</c:v>
                </c:pt>
                <c:pt idx="502">
                  <c:v>2.3051559522311183E-3</c:v>
                </c:pt>
                <c:pt idx="503">
                  <c:v>2.2903201921016269E-3</c:v>
                </c:pt>
                <c:pt idx="504">
                  <c:v>2.2792545566963558E-3</c:v>
                </c:pt>
                <c:pt idx="505">
                  <c:v>2.2645815092003983E-3</c:v>
                </c:pt>
                <c:pt idx="506">
                  <c:v>2.2500006773908E-3</c:v>
                </c:pt>
                <c:pt idx="507">
                  <c:v>2.235511510076916E-3</c:v>
                </c:pt>
                <c:pt idx="508">
                  <c:v>2.2247044594989806E-3</c:v>
                </c:pt>
                <c:pt idx="509">
                  <c:v>2.2139484315358698E-3</c:v>
                </c:pt>
                <c:pt idx="510">
                  <c:v>2.1996860332616163E-3</c:v>
                </c:pt>
                <c:pt idx="511">
                  <c:v>2.189048167979758E-3</c:v>
                </c:pt>
                <c:pt idx="512">
                  <c:v>2.1749424936485895E-3</c:v>
                </c:pt>
                <c:pt idx="513">
                  <c:v>2.1644215543712071E-3</c:v>
                </c:pt>
                <c:pt idx="514">
                  <c:v>2.150470962825978E-3</c:v>
                </c:pt>
                <c:pt idx="515">
                  <c:v>2.1400657244752697E-3</c:v>
                </c:pt>
                <c:pt idx="516">
                  <c:v>2.1297097000697119E-3</c:v>
                </c:pt>
                <c:pt idx="517">
                  <c:v>2.1194026676142059E-3</c:v>
                </c:pt>
                <c:pt idx="518">
                  <c:v>2.1091444060133187E-3</c:v>
                </c:pt>
                <c:pt idx="519">
                  <c:v>2.0989346950685719E-3</c:v>
                </c:pt>
                <c:pt idx="520">
                  <c:v>2.0887733154757596E-3</c:v>
                </c:pt>
                <c:pt idx="521">
                  <c:v>2.0786600488222999E-3</c:v>
                </c:pt>
                <c:pt idx="522">
                  <c:v>2.0685946775845202E-3</c:v>
                </c:pt>
                <c:pt idx="523">
                  <c:v>2.0552483122729462E-3</c:v>
                </c:pt>
                <c:pt idx="524">
                  <c:v>2.0452938560528047E-3</c:v>
                </c:pt>
                <c:pt idx="525">
                  <c:v>2.0386837744056931E-3</c:v>
                </c:pt>
                <c:pt idx="526">
                  <c:v>2.0255262600762116E-3</c:v>
                </c:pt>
                <c:pt idx="527">
                  <c:v>2.0157126937887476E-3</c:v>
                </c:pt>
                <c:pt idx="528">
                  <c:v>2.005945665736056E-3</c:v>
                </c:pt>
                <c:pt idx="529">
                  <c:v>1.9962249648309716E-3</c:v>
                </c:pt>
                <c:pt idx="530">
                  <c:v>1.9865503808527991E-3</c:v>
                </c:pt>
                <c:pt idx="531">
                  <c:v>1.9737223112630872E-3</c:v>
                </c:pt>
                <c:pt idx="532">
                  <c:v>1.9641545207699554E-3</c:v>
                </c:pt>
                <c:pt idx="533">
                  <c:v>1.9578012412136297E-3</c:v>
                </c:pt>
                <c:pt idx="534">
                  <c:v>1.9451550005306171E-3</c:v>
                </c:pt>
                <c:pt idx="535">
                  <c:v>1.9420059622239612E-3</c:v>
                </c:pt>
                <c:pt idx="536">
                  <c:v>1.9263355222315015E-3</c:v>
                </c:pt>
                <c:pt idx="537">
                  <c:v>1.9169927873489724E-3</c:v>
                </c:pt>
                <c:pt idx="538">
                  <c:v>1.9046048367369946E-3</c:v>
                </c:pt>
                <c:pt idx="539">
                  <c:v>1.8984403105917289E-3</c:v>
                </c:pt>
                <c:pt idx="540">
                  <c:v>1.8892301650289196E-3</c:v>
                </c:pt>
                <c:pt idx="541">
                  <c:v>1.8800638136130029E-3</c:v>
                </c:pt>
                <c:pt idx="542">
                  <c:v>1.8739771440717918E-3</c:v>
                </c:pt>
                <c:pt idx="543">
                  <c:v>1.8679097908169463E-3</c:v>
                </c:pt>
                <c:pt idx="544">
                  <c:v>1.8618616950306058E-3</c:v>
                </c:pt>
                <c:pt idx="545">
                  <c:v>1.8498230414082245E-3</c:v>
                </c:pt>
                <c:pt idx="546">
                  <c:v>1.8468253224700152E-3</c:v>
                </c:pt>
                <c:pt idx="547">
                  <c:v>1.8348820063098835E-3</c:v>
                </c:pt>
                <c:pt idx="548">
                  <c:v>1.8468253224700152E-3</c:v>
                </c:pt>
                <c:pt idx="549">
                  <c:v>1.8348820063098835E-3</c:v>
                </c:pt>
                <c:pt idx="550">
                  <c:v>1.8289387825126441E-3</c:v>
                </c:pt>
                <c:pt idx="551">
                  <c:v>1.820059327156802E-3</c:v>
                </c:pt>
                <c:pt idx="552">
                  <c:v>1.820059327156802E-3</c:v>
                </c:pt>
                <c:pt idx="553">
                  <c:v>1.7995047006822461E-3</c:v>
                </c:pt>
                <c:pt idx="554">
                  <c:v>1.7936738907835816E-3</c:v>
                </c:pt>
                <c:pt idx="555">
                  <c:v>1.7878616167988489E-3</c:v>
                </c:pt>
                <c:pt idx="556">
                  <c:v>1.7791778367985543E-3</c:v>
                </c:pt>
                <c:pt idx="557">
                  <c:v>1.7762924501603019E-3</c:v>
                </c:pt>
                <c:pt idx="558">
                  <c:v>1.7820678220856643E-3</c:v>
                </c:pt>
                <c:pt idx="559">
                  <c:v>1.7791778367985543E-3</c:v>
                </c:pt>
                <c:pt idx="560">
                  <c:v>1.7762924501603019E-3</c:v>
                </c:pt>
                <c:pt idx="561">
                  <c:v>1.7676638118305033E-3</c:v>
                </c:pt>
                <c:pt idx="562">
                  <c:v>1.7562229160996627E-3</c:v>
                </c:pt>
                <c:pt idx="563">
                  <c:v>1.7476899664764175E-3</c:v>
                </c:pt>
                <c:pt idx="564">
                  <c:v>1.7505297519675898E-3</c:v>
                </c:pt>
                <c:pt idx="565">
                  <c:v>1.7335587275593637E-3</c:v>
                </c:pt>
                <c:pt idx="566">
                  <c:v>1.7391977130809106E-3</c:v>
                </c:pt>
                <c:pt idx="567">
                  <c:v>1.727937691067268E-3</c:v>
                </c:pt>
                <c:pt idx="568">
                  <c:v>1.719539670500998E-3</c:v>
                </c:pt>
                <c:pt idx="569">
                  <c:v>1.73074596912543E-3</c:v>
                </c:pt>
                <c:pt idx="570">
                  <c:v>1.7251338865153924E-3</c:v>
                </c:pt>
                <c:pt idx="571">
                  <c:v>1.7084046193638935E-3</c:v>
                </c:pt>
                <c:pt idx="572">
                  <c:v>1.7111817265956901E-3</c:v>
                </c:pt>
                <c:pt idx="573">
                  <c:v>1.7167492453478777E-3</c:v>
                </c:pt>
                <c:pt idx="574">
                  <c:v>1.7111817265956901E-3</c:v>
                </c:pt>
                <c:pt idx="575">
                  <c:v>1.7028636751792055E-3</c:v>
                </c:pt>
                <c:pt idx="576">
                  <c:v>1.6808758424451192E-3</c:v>
                </c:pt>
                <c:pt idx="577">
                  <c:v>1.691834678075755E-3</c:v>
                </c:pt>
                <c:pt idx="578">
                  <c:v>1.6890884083733244E-3</c:v>
                </c:pt>
                <c:pt idx="579">
                  <c:v>1.6863465170160736E-3</c:v>
                </c:pt>
                <c:pt idx="580">
                  <c:v>1.6808758424451192E-3</c:v>
                </c:pt>
                <c:pt idx="581">
                  <c:v>1.6727025003518325E-3</c:v>
                </c:pt>
                <c:pt idx="582">
                  <c:v>1.6754226006738505E-3</c:v>
                </c:pt>
                <c:pt idx="583">
                  <c:v>1.6618654137801254E-3</c:v>
                </c:pt>
                <c:pt idx="584">
                  <c:v>1.6564727661971849E-3</c:v>
                </c:pt>
                <c:pt idx="585">
                  <c:v>1.6618654137801254E-3</c:v>
                </c:pt>
                <c:pt idx="586">
                  <c:v>1.6510973116885561E-3</c:v>
                </c:pt>
                <c:pt idx="587">
                  <c:v>1.6564727661971849E-3</c:v>
                </c:pt>
                <c:pt idx="588">
                  <c:v>1.6564727661971849E-3</c:v>
                </c:pt>
                <c:pt idx="589">
                  <c:v>1.6484160153132355E-3</c:v>
                </c:pt>
                <c:pt idx="590">
                  <c:v>1.6403977706137378E-3</c:v>
                </c:pt>
                <c:pt idx="591">
                  <c:v>1.637733548608022E-3</c:v>
                </c:pt>
                <c:pt idx="592">
                  <c:v>1.6430662513549131E-3</c:v>
                </c:pt>
                <c:pt idx="593">
                  <c:v>1.6457389973966166E-3</c:v>
                </c:pt>
                <c:pt idx="594">
                  <c:v>1.6403977706137378E-3</c:v>
                </c:pt>
                <c:pt idx="595">
                  <c:v>1.6350735787820135E-3</c:v>
                </c:pt>
                <c:pt idx="596">
                  <c:v>1.6324178545893365E-3</c:v>
                </c:pt>
                <c:pt idx="597">
                  <c:v>1.6034832372958246E-3</c:v>
                </c:pt>
                <c:pt idx="598">
                  <c:v>1.6218372835492931E-3</c:v>
                </c:pt>
                <c:pt idx="599">
                  <c:v>1.6218372835492931E-3</c:v>
                </c:pt>
                <c:pt idx="600">
                  <c:v>1.6192026896526086E-3</c:v>
                </c:pt>
                <c:pt idx="601">
                  <c:v>1.6192026896526086E-3</c:v>
                </c:pt>
                <c:pt idx="602">
                  <c:v>1.6034832372958246E-3</c:v>
                </c:pt>
                <c:pt idx="603">
                  <c:v>1.6113241213462802E-3</c:v>
                </c:pt>
                <c:pt idx="604">
                  <c:v>1.6087063147980283E-3</c:v>
                </c:pt>
                <c:pt idx="605">
                  <c:v>1.6087063147980283E-3</c:v>
                </c:pt>
                <c:pt idx="606">
                  <c:v>1.5904983677369699E-3</c:v>
                </c:pt>
                <c:pt idx="607">
                  <c:v>1.6034832372958246E-3</c:v>
                </c:pt>
                <c:pt idx="608">
                  <c:v>1.6008779534619347E-3</c:v>
                </c:pt>
                <c:pt idx="609">
                  <c:v>1.6008779534619347E-3</c:v>
                </c:pt>
                <c:pt idx="610">
                  <c:v>1.5956798634976319E-3</c:v>
                </c:pt>
                <c:pt idx="611">
                  <c:v>1.5930870445423383E-3</c:v>
                </c:pt>
                <c:pt idx="612">
                  <c:v>1.5956798634976319E-3</c:v>
                </c:pt>
                <c:pt idx="613">
                  <c:v>1.5904983677369699E-3</c:v>
                </c:pt>
                <c:pt idx="614">
                  <c:v>1.5904983677369699E-3</c:v>
                </c:pt>
                <c:pt idx="615">
                  <c:v>1.5904983677369699E-3</c:v>
                </c:pt>
                <c:pt idx="616">
                  <c:v>1.5853334150268278E-3</c:v>
                </c:pt>
                <c:pt idx="617">
                  <c:v>1.5853334150268278E-3</c:v>
                </c:pt>
                <c:pt idx="618">
                  <c:v>1.5853334150268278E-3</c:v>
                </c:pt>
                <c:pt idx="619">
                  <c:v>1.5827571263703185E-3</c:v>
                </c:pt>
                <c:pt idx="620">
                  <c:v>1.5853334150268278E-3</c:v>
                </c:pt>
                <c:pt idx="621">
                  <c:v>1.5776168926433327E-3</c:v>
                </c:pt>
                <c:pt idx="622">
                  <c:v>1.5750529348757252E-3</c:v>
                </c:pt>
                <c:pt idx="623">
                  <c:v>1.5776168926433327E-3</c:v>
                </c:pt>
                <c:pt idx="624">
                  <c:v>1.5776168926433327E-3</c:v>
                </c:pt>
                <c:pt idx="625">
                  <c:v>1.5750529348757252E-3</c:v>
                </c:pt>
                <c:pt idx="626">
                  <c:v>1.5699373058574999E-3</c:v>
                </c:pt>
                <c:pt idx="627">
                  <c:v>1.5648380167346491E-3</c:v>
                </c:pt>
                <c:pt idx="628">
                  <c:v>1.5648380167346491E-3</c:v>
                </c:pt>
                <c:pt idx="629">
                  <c:v>1.5622944838701498E-3</c:v>
                </c:pt>
                <c:pt idx="630">
                  <c:v>1.5597550170809559E-3</c:v>
                </c:pt>
                <c:pt idx="631">
                  <c:v>1.5622944838701498E-3</c:v>
                </c:pt>
                <c:pt idx="632">
                  <c:v>1.5648380167346491E-3</c:v>
                </c:pt>
                <c:pt idx="633">
                  <c:v>1.5597550170809559E-3</c:v>
                </c:pt>
                <c:pt idx="634">
                  <c:v>1.5597550170809559E-3</c:v>
                </c:pt>
                <c:pt idx="635">
                  <c:v>1.5572196100863492E-3</c:v>
                </c:pt>
                <c:pt idx="636">
                  <c:v>1.5622944838701498E-3</c:v>
                </c:pt>
                <c:pt idx="637">
                  <c:v>1.5597550170809559E-3</c:v>
                </c:pt>
                <c:pt idx="638">
                  <c:v>1.5546882566146046E-3</c:v>
                </c:pt>
                <c:pt idx="639">
                  <c:v>1.5572196100863492E-3</c:v>
                </c:pt>
                <c:pt idx="640">
                  <c:v>1.5546882566146046E-3</c:v>
                </c:pt>
                <c:pt idx="641">
                  <c:v>1.5521609504029982E-3</c:v>
                </c:pt>
                <c:pt idx="642">
                  <c:v>1.5496376851977744E-3</c:v>
                </c:pt>
                <c:pt idx="643">
                  <c:v>1.5546882566146046E-3</c:v>
                </c:pt>
                <c:pt idx="644">
                  <c:v>1.5471184547541455E-3</c:v>
                </c:pt>
                <c:pt idx="645">
                  <c:v>1.5320874535058183E-3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v>Wmi</c:v>
          </c:tx>
          <c:spPr>
            <a:ln w="19050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'CRET V4D'!$B$2:$B$700</c:f>
              <c:numCache>
                <c:formatCode>0.000</c:formatCode>
                <c:ptCount val="699"/>
                <c:pt idx="0">
                  <c:v>0.35903093969013689</c:v>
                </c:pt>
                <c:pt idx="1">
                  <c:v>0.35786545663626046</c:v>
                </c:pt>
                <c:pt idx="2">
                  <c:v>0.35708846793367621</c:v>
                </c:pt>
                <c:pt idx="3">
                  <c:v>0.35638917810135035</c:v>
                </c:pt>
                <c:pt idx="4">
                  <c:v>0.35576758713928308</c:v>
                </c:pt>
                <c:pt idx="5">
                  <c:v>0.35506829730695721</c:v>
                </c:pt>
                <c:pt idx="6">
                  <c:v>0.35436900747463135</c:v>
                </c:pt>
                <c:pt idx="7">
                  <c:v>0.35374741651256386</c:v>
                </c:pt>
                <c:pt idx="8">
                  <c:v>0.35312582555049654</c:v>
                </c:pt>
                <c:pt idx="9">
                  <c:v>0.35234883684791235</c:v>
                </c:pt>
                <c:pt idx="10">
                  <c:v>0.35164954701558648</c:v>
                </c:pt>
                <c:pt idx="11">
                  <c:v>0.35087255831300224</c:v>
                </c:pt>
                <c:pt idx="12">
                  <c:v>0.35017326848067637</c:v>
                </c:pt>
                <c:pt idx="13">
                  <c:v>0.3494739786483505</c:v>
                </c:pt>
                <c:pt idx="14">
                  <c:v>0.34877468881602464</c:v>
                </c:pt>
                <c:pt idx="15">
                  <c:v>0.34799770011344044</c:v>
                </c:pt>
                <c:pt idx="16">
                  <c:v>0.34737610915137296</c:v>
                </c:pt>
                <c:pt idx="17">
                  <c:v>0.34675451818930564</c:v>
                </c:pt>
                <c:pt idx="18">
                  <c:v>0.34589983061646284</c:v>
                </c:pt>
                <c:pt idx="19">
                  <c:v>0.34520054078413698</c:v>
                </c:pt>
                <c:pt idx="20">
                  <c:v>0.34450125095181111</c:v>
                </c:pt>
                <c:pt idx="21">
                  <c:v>0.34387965998974385</c:v>
                </c:pt>
                <c:pt idx="22">
                  <c:v>0.34318037015741798</c:v>
                </c:pt>
                <c:pt idx="23">
                  <c:v>0.34240338145483373</c:v>
                </c:pt>
                <c:pt idx="24">
                  <c:v>0.34170409162250787</c:v>
                </c:pt>
                <c:pt idx="25">
                  <c:v>0.34108250066044038</c:v>
                </c:pt>
                <c:pt idx="26">
                  <c:v>0.34046090969837306</c:v>
                </c:pt>
                <c:pt idx="27">
                  <c:v>0.33968392099578865</c:v>
                </c:pt>
                <c:pt idx="28">
                  <c:v>0.33906233003372138</c:v>
                </c:pt>
                <c:pt idx="29">
                  <c:v>0.33828534133113713</c:v>
                </c:pt>
                <c:pt idx="30">
                  <c:v>0.33766375036906965</c:v>
                </c:pt>
                <c:pt idx="31">
                  <c:v>0.33696446053674378</c:v>
                </c:pt>
                <c:pt idx="32">
                  <c:v>0.33634286957467646</c:v>
                </c:pt>
                <c:pt idx="33">
                  <c:v>0.3357989774828673</c:v>
                </c:pt>
                <c:pt idx="34">
                  <c:v>0.33502198878028311</c:v>
                </c:pt>
                <c:pt idx="35">
                  <c:v>0.33432269894795724</c:v>
                </c:pt>
                <c:pt idx="36">
                  <c:v>0.33362340911563138</c:v>
                </c:pt>
                <c:pt idx="37">
                  <c:v>0.33300181815356411</c:v>
                </c:pt>
                <c:pt idx="38">
                  <c:v>0.33230252832123824</c:v>
                </c:pt>
                <c:pt idx="39">
                  <c:v>0.3316809373591707</c:v>
                </c:pt>
                <c:pt idx="40">
                  <c:v>0.33098164752684506</c:v>
                </c:pt>
                <c:pt idx="41">
                  <c:v>0.33036005656477757</c:v>
                </c:pt>
                <c:pt idx="42">
                  <c:v>0.32973846560271003</c:v>
                </c:pt>
                <c:pt idx="43">
                  <c:v>0.32903917577038438</c:v>
                </c:pt>
                <c:pt idx="44">
                  <c:v>0.32833988593805852</c:v>
                </c:pt>
                <c:pt idx="45">
                  <c:v>0.32764059610573265</c:v>
                </c:pt>
                <c:pt idx="46">
                  <c:v>0.32701900514366516</c:v>
                </c:pt>
                <c:pt idx="47">
                  <c:v>0.3263974141815979</c:v>
                </c:pt>
                <c:pt idx="48">
                  <c:v>0.32562042547901365</c:v>
                </c:pt>
                <c:pt idx="49">
                  <c:v>0.32492113564668779</c:v>
                </c:pt>
                <c:pt idx="50">
                  <c:v>0.32437724355487862</c:v>
                </c:pt>
                <c:pt idx="51">
                  <c:v>0.32360025485229443</c:v>
                </c:pt>
                <c:pt idx="52">
                  <c:v>0.32290096501996857</c:v>
                </c:pt>
                <c:pt idx="53">
                  <c:v>0.3222016751876427</c:v>
                </c:pt>
                <c:pt idx="54">
                  <c:v>0.32150238535531706</c:v>
                </c:pt>
                <c:pt idx="55">
                  <c:v>0.32080309552299119</c:v>
                </c:pt>
                <c:pt idx="56">
                  <c:v>0.32010380569066532</c:v>
                </c:pt>
                <c:pt idx="57">
                  <c:v>0.31940451585833946</c:v>
                </c:pt>
                <c:pt idx="58">
                  <c:v>0.31870522602601359</c:v>
                </c:pt>
                <c:pt idx="59">
                  <c:v>0.31800593619368772</c:v>
                </c:pt>
                <c:pt idx="60">
                  <c:v>0.31730664636136185</c:v>
                </c:pt>
                <c:pt idx="61">
                  <c:v>0.31660735652903599</c:v>
                </c:pt>
                <c:pt idx="62">
                  <c:v>0.31590806669671034</c:v>
                </c:pt>
                <c:pt idx="63">
                  <c:v>0.31528647573464286</c:v>
                </c:pt>
                <c:pt idx="64">
                  <c:v>0.31450948703205861</c:v>
                </c:pt>
                <c:pt idx="65">
                  <c:v>0.31388789606999112</c:v>
                </c:pt>
                <c:pt idx="66">
                  <c:v>0.31318860623766526</c:v>
                </c:pt>
                <c:pt idx="67">
                  <c:v>0.31248931640533939</c:v>
                </c:pt>
                <c:pt idx="68">
                  <c:v>0.31186772544327213</c:v>
                </c:pt>
                <c:pt idx="69">
                  <c:v>0.31109073674068788</c:v>
                </c:pt>
                <c:pt idx="70">
                  <c:v>0.31046914577862039</c:v>
                </c:pt>
                <c:pt idx="71">
                  <c:v>0.30976985594629453</c:v>
                </c:pt>
                <c:pt idx="72">
                  <c:v>0.30907056611396866</c:v>
                </c:pt>
                <c:pt idx="73">
                  <c:v>0.30844897515190134</c:v>
                </c:pt>
                <c:pt idx="74">
                  <c:v>0.30774968531957547</c:v>
                </c:pt>
                <c:pt idx="75">
                  <c:v>0.30712809435750799</c:v>
                </c:pt>
                <c:pt idx="76">
                  <c:v>0.30642880452518212</c:v>
                </c:pt>
                <c:pt idx="77">
                  <c:v>0.30572951469285647</c:v>
                </c:pt>
                <c:pt idx="78">
                  <c:v>0.30510792373078899</c:v>
                </c:pt>
                <c:pt idx="79">
                  <c:v>0.30448633276872145</c:v>
                </c:pt>
                <c:pt idx="80">
                  <c:v>0.3037870429363958</c:v>
                </c:pt>
                <c:pt idx="81">
                  <c:v>0.30308775310406993</c:v>
                </c:pt>
                <c:pt idx="82">
                  <c:v>0.30238846327174407</c:v>
                </c:pt>
                <c:pt idx="83">
                  <c:v>0.30176687230967658</c:v>
                </c:pt>
                <c:pt idx="84">
                  <c:v>0.30114528134760926</c:v>
                </c:pt>
                <c:pt idx="85">
                  <c:v>0.30044599151528339</c:v>
                </c:pt>
                <c:pt idx="86">
                  <c:v>0.29974670168295758</c:v>
                </c:pt>
                <c:pt idx="87">
                  <c:v>0.29912511072089004</c:v>
                </c:pt>
                <c:pt idx="88">
                  <c:v>0.29850351975882278</c:v>
                </c:pt>
                <c:pt idx="89">
                  <c:v>0.29780422992649691</c:v>
                </c:pt>
                <c:pt idx="90">
                  <c:v>0.29718263896442937</c:v>
                </c:pt>
                <c:pt idx="91">
                  <c:v>0.2965610480023621</c:v>
                </c:pt>
                <c:pt idx="92">
                  <c:v>0.29586175817003624</c:v>
                </c:pt>
                <c:pt idx="93">
                  <c:v>0.29524016720796875</c:v>
                </c:pt>
                <c:pt idx="94">
                  <c:v>0.29454087737564311</c:v>
                </c:pt>
                <c:pt idx="95">
                  <c:v>0.29391928641357556</c:v>
                </c:pt>
                <c:pt idx="96">
                  <c:v>0.29329769545150808</c:v>
                </c:pt>
                <c:pt idx="97">
                  <c:v>0.29275380335969914</c:v>
                </c:pt>
                <c:pt idx="98">
                  <c:v>0.29205451352737327</c:v>
                </c:pt>
                <c:pt idx="99">
                  <c:v>0.29135522369504741</c:v>
                </c:pt>
                <c:pt idx="100">
                  <c:v>0.29081133160323847</c:v>
                </c:pt>
                <c:pt idx="101">
                  <c:v>0.2901120417709126</c:v>
                </c:pt>
                <c:pt idx="102">
                  <c:v>0.28949045080884533</c:v>
                </c:pt>
                <c:pt idx="103">
                  <c:v>0.28886885984677779</c:v>
                </c:pt>
                <c:pt idx="104">
                  <c:v>0.28816957001445193</c:v>
                </c:pt>
                <c:pt idx="105">
                  <c:v>0.28754797905238466</c:v>
                </c:pt>
                <c:pt idx="106">
                  <c:v>0.2870817858308341</c:v>
                </c:pt>
                <c:pt idx="107">
                  <c:v>0.28638249599850824</c:v>
                </c:pt>
                <c:pt idx="108">
                  <c:v>0.28576090503644069</c:v>
                </c:pt>
                <c:pt idx="109">
                  <c:v>0.28513931407437343</c:v>
                </c:pt>
                <c:pt idx="110">
                  <c:v>0.28444002424204756</c:v>
                </c:pt>
                <c:pt idx="111">
                  <c:v>0.28389613215023862</c:v>
                </c:pt>
                <c:pt idx="112">
                  <c:v>0.28319684231791276</c:v>
                </c:pt>
                <c:pt idx="113">
                  <c:v>0.28265295022610382</c:v>
                </c:pt>
                <c:pt idx="114">
                  <c:v>0.28195366039377795</c:v>
                </c:pt>
                <c:pt idx="115">
                  <c:v>0.28125437056145208</c:v>
                </c:pt>
                <c:pt idx="116">
                  <c:v>0.2806327795993846</c:v>
                </c:pt>
                <c:pt idx="117">
                  <c:v>0.28001118863731728</c:v>
                </c:pt>
                <c:pt idx="118">
                  <c:v>0.27938959767524979</c:v>
                </c:pt>
                <c:pt idx="119">
                  <c:v>0.27876800671318253</c:v>
                </c:pt>
                <c:pt idx="120">
                  <c:v>0.27814641575111498</c:v>
                </c:pt>
                <c:pt idx="121">
                  <c:v>0.27760252365930604</c:v>
                </c:pt>
                <c:pt idx="122">
                  <c:v>0.27682553495672185</c:v>
                </c:pt>
                <c:pt idx="123">
                  <c:v>0.27620394399465431</c:v>
                </c:pt>
                <c:pt idx="124">
                  <c:v>0.27558235303258682</c:v>
                </c:pt>
                <c:pt idx="125">
                  <c:v>0.27488306320026118</c:v>
                </c:pt>
                <c:pt idx="126">
                  <c:v>0.27433917110845202</c:v>
                </c:pt>
                <c:pt idx="127">
                  <c:v>0.27363988127612615</c:v>
                </c:pt>
                <c:pt idx="128">
                  <c:v>0.27301829031405889</c:v>
                </c:pt>
                <c:pt idx="129">
                  <c:v>0.27239669935199134</c:v>
                </c:pt>
                <c:pt idx="130">
                  <c:v>0.27169740951966548</c:v>
                </c:pt>
                <c:pt idx="131">
                  <c:v>0.27107581855759821</c:v>
                </c:pt>
                <c:pt idx="132">
                  <c:v>0.27045422759553073</c:v>
                </c:pt>
                <c:pt idx="133">
                  <c:v>0.26983263663346341</c:v>
                </c:pt>
                <c:pt idx="134">
                  <c:v>0.26913334680113754</c:v>
                </c:pt>
                <c:pt idx="135">
                  <c:v>0.26851175583907005</c:v>
                </c:pt>
                <c:pt idx="136">
                  <c:v>0.26789016487700273</c:v>
                </c:pt>
                <c:pt idx="137">
                  <c:v>0.26719087504467687</c:v>
                </c:pt>
                <c:pt idx="138">
                  <c:v>0.26649158521235106</c:v>
                </c:pt>
                <c:pt idx="139">
                  <c:v>0.26579229538002519</c:v>
                </c:pt>
                <c:pt idx="140">
                  <c:v>0.26509300554769932</c:v>
                </c:pt>
                <c:pt idx="141">
                  <c:v>0.264471414585632</c:v>
                </c:pt>
                <c:pt idx="142">
                  <c:v>0.26369442588304759</c:v>
                </c:pt>
                <c:pt idx="143">
                  <c:v>0.26291743718046334</c:v>
                </c:pt>
                <c:pt idx="144">
                  <c:v>0.26221814734813748</c:v>
                </c:pt>
                <c:pt idx="145">
                  <c:v>0.26144115864555328</c:v>
                </c:pt>
                <c:pt idx="146">
                  <c:v>0.26074186881322742</c:v>
                </c:pt>
                <c:pt idx="147">
                  <c:v>0.26004257898090155</c:v>
                </c:pt>
                <c:pt idx="148">
                  <c:v>0.25934328914857591</c:v>
                </c:pt>
                <c:pt idx="149">
                  <c:v>0.25864399931625004</c:v>
                </c:pt>
                <c:pt idx="150">
                  <c:v>0.25786701061366557</c:v>
                </c:pt>
                <c:pt idx="151">
                  <c:v>0.25724541965159831</c:v>
                </c:pt>
                <c:pt idx="152">
                  <c:v>0.25646843094901406</c:v>
                </c:pt>
                <c:pt idx="153">
                  <c:v>0.25584683998694657</c:v>
                </c:pt>
                <c:pt idx="154">
                  <c:v>0.254992152414104</c:v>
                </c:pt>
                <c:pt idx="155">
                  <c:v>0.25429286258177813</c:v>
                </c:pt>
                <c:pt idx="156">
                  <c:v>0.25359357274945227</c:v>
                </c:pt>
                <c:pt idx="157">
                  <c:v>0.25297198178738478</c:v>
                </c:pt>
                <c:pt idx="158">
                  <c:v>0.25227269195505891</c:v>
                </c:pt>
                <c:pt idx="159">
                  <c:v>0.25157340212273327</c:v>
                </c:pt>
                <c:pt idx="160">
                  <c:v>0.25095181116066573</c:v>
                </c:pt>
                <c:pt idx="161">
                  <c:v>0.25025252132833986</c:v>
                </c:pt>
                <c:pt idx="162">
                  <c:v>0.24955323149601402</c:v>
                </c:pt>
                <c:pt idx="163">
                  <c:v>0.24893164053394673</c:v>
                </c:pt>
                <c:pt idx="164">
                  <c:v>0.24815465183136229</c:v>
                </c:pt>
                <c:pt idx="165">
                  <c:v>0.247533060869295</c:v>
                </c:pt>
                <c:pt idx="166">
                  <c:v>0.24683377103696913</c:v>
                </c:pt>
                <c:pt idx="167">
                  <c:v>0.24613448120464326</c:v>
                </c:pt>
                <c:pt idx="168">
                  <c:v>0.2454351913723174</c:v>
                </c:pt>
                <c:pt idx="169">
                  <c:v>0.24473590153999153</c:v>
                </c:pt>
                <c:pt idx="170">
                  <c:v>0.24403661170766588</c:v>
                </c:pt>
                <c:pt idx="171">
                  <c:v>0.2434150207455984</c:v>
                </c:pt>
                <c:pt idx="172">
                  <c:v>0.24271573091327253</c:v>
                </c:pt>
                <c:pt idx="173">
                  <c:v>0.24201644108094666</c:v>
                </c:pt>
                <c:pt idx="174">
                  <c:v>0.2413171512486208</c:v>
                </c:pt>
                <c:pt idx="175">
                  <c:v>0.24061786141629493</c:v>
                </c:pt>
                <c:pt idx="176">
                  <c:v>0.23991857158396929</c:v>
                </c:pt>
                <c:pt idx="177">
                  <c:v>0.23921928175164342</c:v>
                </c:pt>
                <c:pt idx="178">
                  <c:v>0.23844229304905898</c:v>
                </c:pt>
                <c:pt idx="179">
                  <c:v>0.23774300321673333</c:v>
                </c:pt>
                <c:pt idx="180">
                  <c:v>0.23704371338440747</c:v>
                </c:pt>
                <c:pt idx="181">
                  <c:v>0.2363444235520816</c:v>
                </c:pt>
                <c:pt idx="182">
                  <c:v>0.23556743484949738</c:v>
                </c:pt>
                <c:pt idx="183">
                  <c:v>0.23486814501717151</c:v>
                </c:pt>
                <c:pt idx="184">
                  <c:v>0.23416885518484565</c:v>
                </c:pt>
                <c:pt idx="185">
                  <c:v>0.23346956535251978</c:v>
                </c:pt>
                <c:pt idx="186">
                  <c:v>0.23269257664993556</c:v>
                </c:pt>
                <c:pt idx="187">
                  <c:v>0.2319932868176097</c:v>
                </c:pt>
                <c:pt idx="188">
                  <c:v>0.23129399698528386</c:v>
                </c:pt>
                <c:pt idx="189">
                  <c:v>0.23059470715295799</c:v>
                </c:pt>
                <c:pt idx="190">
                  <c:v>0.22989541732063212</c:v>
                </c:pt>
                <c:pt idx="191">
                  <c:v>0.22919612748830626</c:v>
                </c:pt>
                <c:pt idx="192">
                  <c:v>0.22841913878572204</c:v>
                </c:pt>
                <c:pt idx="193">
                  <c:v>0.22771984895339617</c:v>
                </c:pt>
                <c:pt idx="194">
                  <c:v>0.2270205591210703</c:v>
                </c:pt>
                <c:pt idx="195">
                  <c:v>0.22632126928874466</c:v>
                </c:pt>
                <c:pt idx="196">
                  <c:v>0.22562197945641879</c:v>
                </c:pt>
                <c:pt idx="197">
                  <c:v>0.22492268962409293</c:v>
                </c:pt>
                <c:pt idx="198">
                  <c:v>0.22422339979176706</c:v>
                </c:pt>
                <c:pt idx="199">
                  <c:v>0.22352410995944119</c:v>
                </c:pt>
                <c:pt idx="200">
                  <c:v>0.22282482012711533</c:v>
                </c:pt>
                <c:pt idx="201">
                  <c:v>0.22212553029478946</c:v>
                </c:pt>
                <c:pt idx="202">
                  <c:v>0.22142624046246359</c:v>
                </c:pt>
                <c:pt idx="203">
                  <c:v>0.22072695063013797</c:v>
                </c:pt>
                <c:pt idx="204">
                  <c:v>0.22002766079781211</c:v>
                </c:pt>
                <c:pt idx="205">
                  <c:v>0.21932837096548624</c:v>
                </c:pt>
                <c:pt idx="206">
                  <c:v>0.21870678000341873</c:v>
                </c:pt>
                <c:pt idx="207">
                  <c:v>0.21800749017109286</c:v>
                </c:pt>
                <c:pt idx="208">
                  <c:v>0.21730820033876699</c:v>
                </c:pt>
                <c:pt idx="209">
                  <c:v>0.21660891050644135</c:v>
                </c:pt>
                <c:pt idx="210">
                  <c:v>0.21590962067411548</c:v>
                </c:pt>
                <c:pt idx="211">
                  <c:v>0.21536572858230632</c:v>
                </c:pt>
                <c:pt idx="212">
                  <c:v>0.2145887398797221</c:v>
                </c:pt>
                <c:pt idx="213">
                  <c:v>0.21388945004739626</c:v>
                </c:pt>
                <c:pt idx="214">
                  <c:v>0.21326785908532897</c:v>
                </c:pt>
                <c:pt idx="215">
                  <c:v>0.2125685692530031</c:v>
                </c:pt>
                <c:pt idx="216">
                  <c:v>0.21194697829093559</c:v>
                </c:pt>
                <c:pt idx="217">
                  <c:v>0.21124768845860972</c:v>
                </c:pt>
                <c:pt idx="218">
                  <c:v>0.21054839862628408</c:v>
                </c:pt>
                <c:pt idx="219">
                  <c:v>0.20984910879395821</c:v>
                </c:pt>
                <c:pt idx="220">
                  <c:v>0.20914981896163234</c:v>
                </c:pt>
                <c:pt idx="221">
                  <c:v>0.20845052912930648</c:v>
                </c:pt>
                <c:pt idx="222">
                  <c:v>0.20775123929698061</c:v>
                </c:pt>
                <c:pt idx="223">
                  <c:v>0.20712964833491335</c:v>
                </c:pt>
                <c:pt idx="224">
                  <c:v>0.20650805737284583</c:v>
                </c:pt>
                <c:pt idx="225">
                  <c:v>0.20573106867026161</c:v>
                </c:pt>
                <c:pt idx="226">
                  <c:v>0.2051094777081941</c:v>
                </c:pt>
                <c:pt idx="227">
                  <c:v>0.20448788674612681</c:v>
                </c:pt>
                <c:pt idx="228">
                  <c:v>0.20378859691380094</c:v>
                </c:pt>
                <c:pt idx="229">
                  <c:v>0.20308930708147507</c:v>
                </c:pt>
                <c:pt idx="230">
                  <c:v>0.20239001724914921</c:v>
                </c:pt>
                <c:pt idx="231">
                  <c:v>0.20176842628708169</c:v>
                </c:pt>
                <c:pt idx="232">
                  <c:v>0.20106913645475608</c:v>
                </c:pt>
                <c:pt idx="233">
                  <c:v>0.20044754549268856</c:v>
                </c:pt>
                <c:pt idx="234">
                  <c:v>0.19974825566036269</c:v>
                </c:pt>
                <c:pt idx="235">
                  <c:v>0.19904896582803683</c:v>
                </c:pt>
                <c:pt idx="236">
                  <c:v>0.19842737486596954</c:v>
                </c:pt>
                <c:pt idx="237">
                  <c:v>0.19780578390390202</c:v>
                </c:pt>
                <c:pt idx="238">
                  <c:v>0.19710649407157615</c:v>
                </c:pt>
                <c:pt idx="239">
                  <c:v>0.19648490310950886</c:v>
                </c:pt>
                <c:pt idx="240">
                  <c:v>0.19586331214744138</c:v>
                </c:pt>
                <c:pt idx="241">
                  <c:v>0.19516402231511551</c:v>
                </c:pt>
                <c:pt idx="242">
                  <c:v>0.19446473248278964</c:v>
                </c:pt>
                <c:pt idx="243">
                  <c:v>0.19376544265046378</c:v>
                </c:pt>
                <c:pt idx="244">
                  <c:v>0.19314385168839648</c:v>
                </c:pt>
                <c:pt idx="245">
                  <c:v>0.19244456185607062</c:v>
                </c:pt>
                <c:pt idx="246">
                  <c:v>0.1918229708940031</c:v>
                </c:pt>
                <c:pt idx="247">
                  <c:v>0.19112368106167746</c:v>
                </c:pt>
                <c:pt idx="248">
                  <c:v>0.19050209009960997</c:v>
                </c:pt>
                <c:pt idx="249">
                  <c:v>0.18980280026728411</c:v>
                </c:pt>
                <c:pt idx="250">
                  <c:v>0.18918120930521681</c:v>
                </c:pt>
                <c:pt idx="251">
                  <c:v>0.18848191947289095</c:v>
                </c:pt>
                <c:pt idx="252">
                  <c:v>0.18786032851082343</c:v>
                </c:pt>
                <c:pt idx="253">
                  <c:v>0.18716103867849757</c:v>
                </c:pt>
                <c:pt idx="254">
                  <c:v>0.18653944771643027</c:v>
                </c:pt>
                <c:pt idx="255">
                  <c:v>0.18584015788410441</c:v>
                </c:pt>
                <c:pt idx="256">
                  <c:v>0.18521856692203692</c:v>
                </c:pt>
                <c:pt idx="257">
                  <c:v>0.18451927708971105</c:v>
                </c:pt>
                <c:pt idx="258">
                  <c:v>0.18389768612764376</c:v>
                </c:pt>
                <c:pt idx="259">
                  <c:v>0.18319839629531789</c:v>
                </c:pt>
                <c:pt idx="260">
                  <c:v>0.18265450420350895</c:v>
                </c:pt>
                <c:pt idx="261">
                  <c:v>0.18187751550092474</c:v>
                </c:pt>
                <c:pt idx="262">
                  <c:v>0.18125592453885722</c:v>
                </c:pt>
                <c:pt idx="263">
                  <c:v>0.18063433357678974</c:v>
                </c:pt>
                <c:pt idx="264">
                  <c:v>0.17993504374446409</c:v>
                </c:pt>
                <c:pt idx="265">
                  <c:v>0.17931345278239658</c:v>
                </c:pt>
                <c:pt idx="266">
                  <c:v>0.17861416295007071</c:v>
                </c:pt>
                <c:pt idx="267">
                  <c:v>0.17799257198800342</c:v>
                </c:pt>
                <c:pt idx="268">
                  <c:v>0.17729328215567755</c:v>
                </c:pt>
                <c:pt idx="269">
                  <c:v>0.17659399232335168</c:v>
                </c:pt>
                <c:pt idx="270">
                  <c:v>0.17589470249102582</c:v>
                </c:pt>
                <c:pt idx="271">
                  <c:v>0.17519541265869995</c:v>
                </c:pt>
                <c:pt idx="272">
                  <c:v>0.17449612282637408</c:v>
                </c:pt>
                <c:pt idx="273">
                  <c:v>0.17371913412378986</c:v>
                </c:pt>
                <c:pt idx="274">
                  <c:v>0.173019844291464</c:v>
                </c:pt>
                <c:pt idx="275">
                  <c:v>0.17224285558887978</c:v>
                </c:pt>
                <c:pt idx="276">
                  <c:v>0.17154356575655391</c:v>
                </c:pt>
                <c:pt idx="277">
                  <c:v>0.17076657705396969</c:v>
                </c:pt>
                <c:pt idx="278">
                  <c:v>0.17006728722164385</c:v>
                </c:pt>
                <c:pt idx="279">
                  <c:v>0.16929029851905961</c:v>
                </c:pt>
                <c:pt idx="280">
                  <c:v>0.16859100868673377</c:v>
                </c:pt>
                <c:pt idx="281">
                  <c:v>0.1678917188544079</c:v>
                </c:pt>
                <c:pt idx="282">
                  <c:v>0.16711473015182368</c:v>
                </c:pt>
                <c:pt idx="283">
                  <c:v>0.16649313918975617</c:v>
                </c:pt>
                <c:pt idx="284">
                  <c:v>0.16571615048717195</c:v>
                </c:pt>
                <c:pt idx="285">
                  <c:v>0.16501686065484608</c:v>
                </c:pt>
                <c:pt idx="286">
                  <c:v>0.16431757082252021</c:v>
                </c:pt>
                <c:pt idx="287">
                  <c:v>0.16361828099019435</c:v>
                </c:pt>
                <c:pt idx="288">
                  <c:v>0.16291899115786848</c:v>
                </c:pt>
                <c:pt idx="289">
                  <c:v>0.16221970132554284</c:v>
                </c:pt>
                <c:pt idx="290">
                  <c:v>0.16152041149321697</c:v>
                </c:pt>
                <c:pt idx="291">
                  <c:v>0.16089882053114946</c:v>
                </c:pt>
                <c:pt idx="292">
                  <c:v>0.16012183182856524</c:v>
                </c:pt>
                <c:pt idx="293">
                  <c:v>0.15942254199623937</c:v>
                </c:pt>
                <c:pt idx="294">
                  <c:v>0.15880095103417188</c:v>
                </c:pt>
                <c:pt idx="295">
                  <c:v>0.15810166120184624</c:v>
                </c:pt>
                <c:pt idx="296">
                  <c:v>0.15740237136952037</c:v>
                </c:pt>
                <c:pt idx="297">
                  <c:v>0.15678078040745286</c:v>
                </c:pt>
                <c:pt idx="298">
                  <c:v>0.15608149057512699</c:v>
                </c:pt>
                <c:pt idx="299">
                  <c:v>0.15538220074280112</c:v>
                </c:pt>
                <c:pt idx="300">
                  <c:v>0.15476060978073383</c:v>
                </c:pt>
                <c:pt idx="301">
                  <c:v>0.15406131994840797</c:v>
                </c:pt>
                <c:pt idx="302">
                  <c:v>0.15328433124582375</c:v>
                </c:pt>
                <c:pt idx="303">
                  <c:v>0.15266274028375626</c:v>
                </c:pt>
                <c:pt idx="304">
                  <c:v>0.15196345045143039</c:v>
                </c:pt>
                <c:pt idx="305">
                  <c:v>0.15126416061910453</c:v>
                </c:pt>
                <c:pt idx="306">
                  <c:v>0.15056487078677888</c:v>
                </c:pt>
                <c:pt idx="307">
                  <c:v>0.14986558095445301</c:v>
                </c:pt>
                <c:pt idx="308">
                  <c:v>0.14908859225186857</c:v>
                </c:pt>
                <c:pt idx="309">
                  <c:v>0.14846700128980128</c:v>
                </c:pt>
                <c:pt idx="310">
                  <c:v>0.14769001258721706</c:v>
                </c:pt>
                <c:pt idx="311">
                  <c:v>0.1469907227548912</c:v>
                </c:pt>
                <c:pt idx="312">
                  <c:v>0.14629143292256533</c:v>
                </c:pt>
                <c:pt idx="313">
                  <c:v>0.14559214309023946</c:v>
                </c:pt>
                <c:pt idx="314">
                  <c:v>0.14481515438765524</c:v>
                </c:pt>
                <c:pt idx="315">
                  <c:v>0.14411586455532938</c:v>
                </c:pt>
                <c:pt idx="316">
                  <c:v>0.14341657472300351</c:v>
                </c:pt>
                <c:pt idx="317">
                  <c:v>0.14271728489067764</c:v>
                </c:pt>
                <c:pt idx="318">
                  <c:v>0.14194029618809342</c:v>
                </c:pt>
                <c:pt idx="319">
                  <c:v>0.14124100635576756</c:v>
                </c:pt>
                <c:pt idx="320">
                  <c:v>0.14054171652344169</c:v>
                </c:pt>
                <c:pt idx="321">
                  <c:v>0.13976472782085747</c:v>
                </c:pt>
                <c:pt idx="322">
                  <c:v>0.13906543798853163</c:v>
                </c:pt>
                <c:pt idx="323">
                  <c:v>0.13836614815620576</c:v>
                </c:pt>
                <c:pt idx="324">
                  <c:v>0.1376668583238799</c:v>
                </c:pt>
                <c:pt idx="325">
                  <c:v>0.13696756849155425</c:v>
                </c:pt>
                <c:pt idx="326">
                  <c:v>0.13619057978896981</c:v>
                </c:pt>
                <c:pt idx="327">
                  <c:v>0.13549128995664395</c:v>
                </c:pt>
                <c:pt idx="328">
                  <c:v>0.1347920001243183</c:v>
                </c:pt>
                <c:pt idx="329">
                  <c:v>0.13401501142173386</c:v>
                </c:pt>
                <c:pt idx="330">
                  <c:v>0.13339342045966657</c:v>
                </c:pt>
                <c:pt idx="331">
                  <c:v>0.13261643175708235</c:v>
                </c:pt>
                <c:pt idx="332">
                  <c:v>0.13191714192475648</c:v>
                </c:pt>
                <c:pt idx="333">
                  <c:v>0.13121785209243061</c:v>
                </c:pt>
                <c:pt idx="334">
                  <c:v>0.13051856226010475</c:v>
                </c:pt>
                <c:pt idx="335">
                  <c:v>0.12981927242777888</c:v>
                </c:pt>
                <c:pt idx="336">
                  <c:v>0.12904228372519466</c:v>
                </c:pt>
                <c:pt idx="337">
                  <c:v>0.1283429938928688</c:v>
                </c:pt>
                <c:pt idx="338">
                  <c:v>0.12764370406054293</c:v>
                </c:pt>
                <c:pt idx="339">
                  <c:v>0.12694441422821709</c:v>
                </c:pt>
                <c:pt idx="340">
                  <c:v>0.12624512439589122</c:v>
                </c:pt>
                <c:pt idx="341">
                  <c:v>0.12554583456356558</c:v>
                </c:pt>
                <c:pt idx="342">
                  <c:v>0.1248465447312397</c:v>
                </c:pt>
                <c:pt idx="343">
                  <c:v>0.12414725489891384</c:v>
                </c:pt>
                <c:pt idx="344">
                  <c:v>0.12344796506658798</c:v>
                </c:pt>
                <c:pt idx="345">
                  <c:v>0.12267097636400376</c:v>
                </c:pt>
                <c:pt idx="346">
                  <c:v>0.12197168653167789</c:v>
                </c:pt>
                <c:pt idx="347">
                  <c:v>0.12127239669935203</c:v>
                </c:pt>
                <c:pt idx="348">
                  <c:v>0.12057310686702616</c:v>
                </c:pt>
                <c:pt idx="349">
                  <c:v>0.11987381703470029</c:v>
                </c:pt>
                <c:pt idx="350">
                  <c:v>0.11917452720237443</c:v>
                </c:pt>
                <c:pt idx="351">
                  <c:v>0.11847523737004857</c:v>
                </c:pt>
                <c:pt idx="352">
                  <c:v>0.11777594753772293</c:v>
                </c:pt>
                <c:pt idx="353">
                  <c:v>0.11707665770539706</c:v>
                </c:pt>
                <c:pt idx="354">
                  <c:v>0.11637736787307119</c:v>
                </c:pt>
                <c:pt idx="355">
                  <c:v>0.11567807804074533</c:v>
                </c:pt>
                <c:pt idx="356">
                  <c:v>0.11497878820841946</c:v>
                </c:pt>
                <c:pt idx="357">
                  <c:v>0.11427949837609359</c:v>
                </c:pt>
                <c:pt idx="358">
                  <c:v>0.11358020854376774</c:v>
                </c:pt>
                <c:pt idx="359">
                  <c:v>0.11288091871144187</c:v>
                </c:pt>
                <c:pt idx="360">
                  <c:v>0.11218162887911601</c:v>
                </c:pt>
                <c:pt idx="361">
                  <c:v>0.11148233904679036</c:v>
                </c:pt>
                <c:pt idx="362">
                  <c:v>0.11086074808472285</c:v>
                </c:pt>
                <c:pt idx="363">
                  <c:v>0.110161458252397</c:v>
                </c:pt>
                <c:pt idx="364">
                  <c:v>0.10946216842007113</c:v>
                </c:pt>
                <c:pt idx="365">
                  <c:v>0.10876287858774526</c:v>
                </c:pt>
                <c:pt idx="366">
                  <c:v>0.10814128762567797</c:v>
                </c:pt>
                <c:pt idx="367">
                  <c:v>0.10736429892309375</c:v>
                </c:pt>
                <c:pt idx="368">
                  <c:v>0.10674270796102625</c:v>
                </c:pt>
                <c:pt idx="369">
                  <c:v>0.10604341812870038</c:v>
                </c:pt>
                <c:pt idx="370">
                  <c:v>0.10534412829637452</c:v>
                </c:pt>
                <c:pt idx="371">
                  <c:v>0.10464483846404865</c:v>
                </c:pt>
                <c:pt idx="372">
                  <c:v>0.10394554863172301</c:v>
                </c:pt>
                <c:pt idx="373">
                  <c:v>0.10324625879939714</c:v>
                </c:pt>
                <c:pt idx="374">
                  <c:v>0.10262466783732964</c:v>
                </c:pt>
                <c:pt idx="375">
                  <c:v>0.10192537800500377</c:v>
                </c:pt>
                <c:pt idx="376">
                  <c:v>0.10122608817267791</c:v>
                </c:pt>
                <c:pt idx="377">
                  <c:v>0.10060449721061061</c:v>
                </c:pt>
                <c:pt idx="378">
                  <c:v>9.9905207378284747E-2</c:v>
                </c:pt>
                <c:pt idx="379">
                  <c:v>9.9205917545958894E-2</c:v>
                </c:pt>
                <c:pt idx="380">
                  <c:v>9.858432658389138E-2</c:v>
                </c:pt>
                <c:pt idx="381">
                  <c:v>9.7885036751565735E-2</c:v>
                </c:pt>
                <c:pt idx="382">
                  <c:v>9.7185746919239868E-2</c:v>
                </c:pt>
                <c:pt idx="383">
                  <c:v>9.6564155957172368E-2</c:v>
                </c:pt>
                <c:pt idx="384">
                  <c:v>9.5864866124846501E-2</c:v>
                </c:pt>
                <c:pt idx="385">
                  <c:v>9.5243275162779209E-2</c:v>
                </c:pt>
                <c:pt idx="386">
                  <c:v>9.4621684200711709E-2</c:v>
                </c:pt>
                <c:pt idx="387">
                  <c:v>9.3922394368385842E-2</c:v>
                </c:pt>
                <c:pt idx="388">
                  <c:v>9.330080340631855E-2</c:v>
                </c:pt>
                <c:pt idx="389">
                  <c:v>9.2601513573992683E-2</c:v>
                </c:pt>
                <c:pt idx="390">
                  <c:v>9.1979922611925183E-2</c:v>
                </c:pt>
                <c:pt idx="391">
                  <c:v>9.1358331649857891E-2</c:v>
                </c:pt>
                <c:pt idx="392">
                  <c:v>9.0659041817532024E-2</c:v>
                </c:pt>
                <c:pt idx="393">
                  <c:v>9.003745085546451E-2</c:v>
                </c:pt>
                <c:pt idx="394">
                  <c:v>8.9338161023138657E-2</c:v>
                </c:pt>
                <c:pt idx="395">
                  <c:v>8.8638871190813012E-2</c:v>
                </c:pt>
                <c:pt idx="396">
                  <c:v>8.8017280228745498E-2</c:v>
                </c:pt>
                <c:pt idx="397">
                  <c:v>8.7395689266677984E-2</c:v>
                </c:pt>
                <c:pt idx="398">
                  <c:v>8.6618700564093765E-2</c:v>
                </c:pt>
                <c:pt idx="399">
                  <c:v>8.5997109602026486E-2</c:v>
                </c:pt>
                <c:pt idx="400">
                  <c:v>8.5220120899442045E-2</c:v>
                </c:pt>
                <c:pt idx="401">
                  <c:v>8.45208310671164E-2</c:v>
                </c:pt>
                <c:pt idx="402">
                  <c:v>8.3821541234790534E-2</c:v>
                </c:pt>
                <c:pt idx="403">
                  <c:v>8.3122251402464667E-2</c:v>
                </c:pt>
                <c:pt idx="404">
                  <c:v>8.24229615701388E-2</c:v>
                </c:pt>
                <c:pt idx="405">
                  <c:v>8.1723671737812933E-2</c:v>
                </c:pt>
                <c:pt idx="406">
                  <c:v>8.1024381905487081E-2</c:v>
                </c:pt>
                <c:pt idx="407">
                  <c:v>8.0247393202902847E-2</c:v>
                </c:pt>
                <c:pt idx="408">
                  <c:v>7.9625802240835347E-2</c:v>
                </c:pt>
                <c:pt idx="409">
                  <c:v>7.8848813538251128E-2</c:v>
                </c:pt>
                <c:pt idx="410">
                  <c:v>7.8149523705925261E-2</c:v>
                </c:pt>
                <c:pt idx="411">
                  <c:v>7.7450233873599394E-2</c:v>
                </c:pt>
                <c:pt idx="412">
                  <c:v>7.675094404127375E-2</c:v>
                </c:pt>
                <c:pt idx="413">
                  <c:v>7.6129353079206249E-2</c:v>
                </c:pt>
                <c:pt idx="414">
                  <c:v>7.5430063246880383E-2</c:v>
                </c:pt>
                <c:pt idx="415">
                  <c:v>7.4808472284813091E-2</c:v>
                </c:pt>
                <c:pt idx="416">
                  <c:v>7.4109182452487224E-2</c:v>
                </c:pt>
                <c:pt idx="417">
                  <c:v>7.3487591490419724E-2</c:v>
                </c:pt>
                <c:pt idx="418">
                  <c:v>7.2866000528352431E-2</c:v>
                </c:pt>
                <c:pt idx="419">
                  <c:v>7.2244409566284917E-2</c:v>
                </c:pt>
                <c:pt idx="420">
                  <c:v>7.1622818604217417E-2</c:v>
                </c:pt>
                <c:pt idx="421">
                  <c:v>7.1001227642150125E-2</c:v>
                </c:pt>
                <c:pt idx="422">
                  <c:v>7.0379636680082611E-2</c:v>
                </c:pt>
                <c:pt idx="423">
                  <c:v>6.9758045718015332E-2</c:v>
                </c:pt>
                <c:pt idx="424">
                  <c:v>6.9136454755947818E-2</c:v>
                </c:pt>
                <c:pt idx="425">
                  <c:v>6.8592562664138892E-2</c:v>
                </c:pt>
                <c:pt idx="426">
                  <c:v>6.7970971702071378E-2</c:v>
                </c:pt>
                <c:pt idx="427">
                  <c:v>6.7427079610262453E-2</c:v>
                </c:pt>
                <c:pt idx="428">
                  <c:v>6.6883187518453513E-2</c:v>
                </c:pt>
                <c:pt idx="429">
                  <c:v>6.6261596556386013E-2</c:v>
                </c:pt>
                <c:pt idx="430">
                  <c:v>6.5640005594318721E-2</c:v>
                </c:pt>
                <c:pt idx="431">
                  <c:v>6.5018414632251206E-2</c:v>
                </c:pt>
                <c:pt idx="432">
                  <c:v>6.4474522540442281E-2</c:v>
                </c:pt>
                <c:pt idx="433">
                  <c:v>6.3930630448633341E-2</c:v>
                </c:pt>
                <c:pt idx="434">
                  <c:v>6.3309039486565841E-2</c:v>
                </c:pt>
                <c:pt idx="435">
                  <c:v>6.2687448524498549E-2</c:v>
                </c:pt>
                <c:pt idx="436">
                  <c:v>6.2143556432689394E-2</c:v>
                </c:pt>
                <c:pt idx="437">
                  <c:v>6.1521965470622109E-2</c:v>
                </c:pt>
                <c:pt idx="438">
                  <c:v>6.0900374508554601E-2</c:v>
                </c:pt>
                <c:pt idx="439">
                  <c:v>6.0356482416745669E-2</c:v>
                </c:pt>
                <c:pt idx="440">
                  <c:v>5.9812590324936736E-2</c:v>
                </c:pt>
                <c:pt idx="441">
                  <c:v>5.9190999362869229E-2</c:v>
                </c:pt>
                <c:pt idx="442">
                  <c:v>5.8569408400801937E-2</c:v>
                </c:pt>
                <c:pt idx="443">
                  <c:v>5.8025516308992782E-2</c:v>
                </c:pt>
                <c:pt idx="444">
                  <c:v>5.7403925346925497E-2</c:v>
                </c:pt>
                <c:pt idx="445">
                  <c:v>5.6860033255116564E-2</c:v>
                </c:pt>
                <c:pt idx="446">
                  <c:v>5.6316141163307409E-2</c:v>
                </c:pt>
                <c:pt idx="447">
                  <c:v>5.5772249071498477E-2</c:v>
                </c:pt>
                <c:pt idx="448">
                  <c:v>5.5150658109431192E-2</c:v>
                </c:pt>
                <c:pt idx="449">
                  <c:v>5.4606766017622037E-2</c:v>
                </c:pt>
                <c:pt idx="450">
                  <c:v>5.4062873925813104E-2</c:v>
                </c:pt>
                <c:pt idx="451">
                  <c:v>5.3518981834004178E-2</c:v>
                </c:pt>
                <c:pt idx="452">
                  <c:v>5.2975089742195246E-2</c:v>
                </c:pt>
                <c:pt idx="453">
                  <c:v>5.2508896520644666E-2</c:v>
                </c:pt>
                <c:pt idx="454">
                  <c:v>5.1965004428835511E-2</c:v>
                </c:pt>
                <c:pt idx="455">
                  <c:v>5.1421112337026578E-2</c:v>
                </c:pt>
                <c:pt idx="456">
                  <c:v>5.0954919115476005E-2</c:v>
                </c:pt>
                <c:pt idx="457">
                  <c:v>5.0488725893925432E-2</c:v>
                </c:pt>
                <c:pt idx="458">
                  <c:v>4.9944833802116499E-2</c:v>
                </c:pt>
                <c:pt idx="459">
                  <c:v>4.9478640580565919E-2</c:v>
                </c:pt>
                <c:pt idx="460">
                  <c:v>4.9012447359015346E-2</c:v>
                </c:pt>
                <c:pt idx="461">
                  <c:v>4.8546254137464766E-2</c:v>
                </c:pt>
                <c:pt idx="462">
                  <c:v>4.8080060915914193E-2</c:v>
                </c:pt>
                <c:pt idx="463">
                  <c:v>4.7613867694363834E-2</c:v>
                </c:pt>
                <c:pt idx="464">
                  <c:v>4.7147674472813261E-2</c:v>
                </c:pt>
                <c:pt idx="465">
                  <c:v>4.6681481251262681E-2</c:v>
                </c:pt>
                <c:pt idx="466">
                  <c:v>4.6292986899970461E-2</c:v>
                </c:pt>
                <c:pt idx="467">
                  <c:v>4.5826793678419887E-2</c:v>
                </c:pt>
                <c:pt idx="468">
                  <c:v>4.5360600456869307E-2</c:v>
                </c:pt>
                <c:pt idx="469">
                  <c:v>4.4894407235318734E-2</c:v>
                </c:pt>
                <c:pt idx="470">
                  <c:v>4.4505912884026735E-2</c:v>
                </c:pt>
                <c:pt idx="471">
                  <c:v>4.4117418532734515E-2</c:v>
                </c:pt>
                <c:pt idx="472">
                  <c:v>4.3651225311183935E-2</c:v>
                </c:pt>
                <c:pt idx="473">
                  <c:v>4.3262730959891936E-2</c:v>
                </c:pt>
                <c:pt idx="474">
                  <c:v>4.2874236608599715E-2</c:v>
                </c:pt>
                <c:pt idx="475">
                  <c:v>4.2408043387049142E-2</c:v>
                </c:pt>
                <c:pt idx="476">
                  <c:v>4.2019549035757144E-2</c:v>
                </c:pt>
                <c:pt idx="477">
                  <c:v>4.1631054684464923E-2</c:v>
                </c:pt>
                <c:pt idx="478">
                  <c:v>4.1242560333172702E-2</c:v>
                </c:pt>
                <c:pt idx="479">
                  <c:v>4.0854065981880697E-2</c:v>
                </c:pt>
                <c:pt idx="480">
                  <c:v>4.0465571630588476E-2</c:v>
                </c:pt>
                <c:pt idx="481">
                  <c:v>4.0154776149554837E-2</c:v>
                </c:pt>
                <c:pt idx="482">
                  <c:v>3.9688582928004257E-2</c:v>
                </c:pt>
                <c:pt idx="483">
                  <c:v>3.9300088576712036E-2</c:v>
                </c:pt>
                <c:pt idx="484">
                  <c:v>3.8911594225420038E-2</c:v>
                </c:pt>
                <c:pt idx="485">
                  <c:v>3.8600798744386176E-2</c:v>
                </c:pt>
                <c:pt idx="486">
                  <c:v>3.8367702133610883E-2</c:v>
                </c:pt>
                <c:pt idx="487">
                  <c:v>3.7901508912060532E-2</c:v>
                </c:pt>
                <c:pt idx="488">
                  <c:v>3.7590713431026664E-2</c:v>
                </c:pt>
                <c:pt idx="489">
                  <c:v>3.7202219079734665E-2</c:v>
                </c:pt>
                <c:pt idx="490">
                  <c:v>3.6891423598700804E-2</c:v>
                </c:pt>
                <c:pt idx="491">
                  <c:v>3.6502929247408798E-2</c:v>
                </c:pt>
                <c:pt idx="492">
                  <c:v>3.6192133766375159E-2</c:v>
                </c:pt>
                <c:pt idx="493">
                  <c:v>3.5803639415082938E-2</c:v>
                </c:pt>
                <c:pt idx="494">
                  <c:v>3.5492843934049292E-2</c:v>
                </c:pt>
                <c:pt idx="495">
                  <c:v>3.5182048453015431E-2</c:v>
                </c:pt>
                <c:pt idx="496">
                  <c:v>3.4871252971981785E-2</c:v>
                </c:pt>
                <c:pt idx="497">
                  <c:v>3.4482758620689564E-2</c:v>
                </c:pt>
                <c:pt idx="498">
                  <c:v>3.4249662009914493E-2</c:v>
                </c:pt>
                <c:pt idx="499">
                  <c:v>3.3938866528880632E-2</c:v>
                </c:pt>
                <c:pt idx="500">
                  <c:v>3.3628071047846986E-2</c:v>
                </c:pt>
                <c:pt idx="501">
                  <c:v>3.3317275566813347E-2</c:v>
                </c:pt>
                <c:pt idx="502">
                  <c:v>3.2928781215521126E-2</c:v>
                </c:pt>
                <c:pt idx="503">
                  <c:v>3.261798573448748E-2</c:v>
                </c:pt>
                <c:pt idx="504">
                  <c:v>3.2384889123712193E-2</c:v>
                </c:pt>
                <c:pt idx="505">
                  <c:v>3.2074093642678547E-2</c:v>
                </c:pt>
                <c:pt idx="506">
                  <c:v>3.1763298161644679E-2</c:v>
                </c:pt>
                <c:pt idx="507">
                  <c:v>3.145250268061104E-2</c:v>
                </c:pt>
                <c:pt idx="508">
                  <c:v>3.121940606983575E-2</c:v>
                </c:pt>
                <c:pt idx="509">
                  <c:v>3.0986309459060463E-2</c:v>
                </c:pt>
                <c:pt idx="510">
                  <c:v>3.0675513978026817E-2</c:v>
                </c:pt>
                <c:pt idx="511">
                  <c:v>3.0442417367251531E-2</c:v>
                </c:pt>
                <c:pt idx="512">
                  <c:v>3.0131621886217885E-2</c:v>
                </c:pt>
                <c:pt idx="513">
                  <c:v>2.9898525275442598E-2</c:v>
                </c:pt>
                <c:pt idx="514">
                  <c:v>2.9587729794408733E-2</c:v>
                </c:pt>
                <c:pt idx="515">
                  <c:v>2.9354633183633443E-2</c:v>
                </c:pt>
                <c:pt idx="516">
                  <c:v>2.9121536572858157E-2</c:v>
                </c:pt>
                <c:pt idx="517">
                  <c:v>2.888843996208287E-2</c:v>
                </c:pt>
                <c:pt idx="518">
                  <c:v>2.865534335130758E-2</c:v>
                </c:pt>
                <c:pt idx="519">
                  <c:v>2.8422246740532512E-2</c:v>
                </c:pt>
                <c:pt idx="520">
                  <c:v>2.8189150129757225E-2</c:v>
                </c:pt>
                <c:pt idx="521">
                  <c:v>2.7956053518981935E-2</c:v>
                </c:pt>
                <c:pt idx="522">
                  <c:v>2.7722956908206649E-2</c:v>
                </c:pt>
                <c:pt idx="523">
                  <c:v>2.7412161427172784E-2</c:v>
                </c:pt>
                <c:pt idx="524">
                  <c:v>2.7179064816397494E-2</c:v>
                </c:pt>
                <c:pt idx="525">
                  <c:v>2.7023667075880786E-2</c:v>
                </c:pt>
                <c:pt idx="526">
                  <c:v>2.6712871594846921E-2</c:v>
                </c:pt>
                <c:pt idx="527">
                  <c:v>2.6479774984071853E-2</c:v>
                </c:pt>
                <c:pt idx="528">
                  <c:v>2.6246678373296563E-2</c:v>
                </c:pt>
                <c:pt idx="529">
                  <c:v>2.6013581762521276E-2</c:v>
                </c:pt>
                <c:pt idx="530">
                  <c:v>2.5780485151745986E-2</c:v>
                </c:pt>
                <c:pt idx="531">
                  <c:v>2.5469689670712121E-2</c:v>
                </c:pt>
                <c:pt idx="532">
                  <c:v>2.5236593059936835E-2</c:v>
                </c:pt>
                <c:pt idx="533">
                  <c:v>2.5081195319420123E-2</c:v>
                </c:pt>
                <c:pt idx="534">
                  <c:v>2.4770399838386258E-2</c:v>
                </c:pt>
                <c:pt idx="535">
                  <c:v>2.4692700968127902E-2</c:v>
                </c:pt>
                <c:pt idx="536">
                  <c:v>2.4304206616835904E-2</c:v>
                </c:pt>
                <c:pt idx="537">
                  <c:v>2.4071110006060614E-2</c:v>
                </c:pt>
                <c:pt idx="538">
                  <c:v>2.3760314525026749E-2</c:v>
                </c:pt>
                <c:pt idx="539">
                  <c:v>2.3604916784510037E-2</c:v>
                </c:pt>
                <c:pt idx="540">
                  <c:v>2.337182017373475E-2</c:v>
                </c:pt>
                <c:pt idx="541">
                  <c:v>2.3138723562959464E-2</c:v>
                </c:pt>
                <c:pt idx="542">
                  <c:v>2.298332582244253E-2</c:v>
                </c:pt>
                <c:pt idx="543">
                  <c:v>2.2827928081925596E-2</c:v>
                </c:pt>
                <c:pt idx="544">
                  <c:v>2.2672530341408887E-2</c:v>
                </c:pt>
                <c:pt idx="545">
                  <c:v>2.2361734860375241E-2</c:v>
                </c:pt>
                <c:pt idx="546">
                  <c:v>2.2284035990116666E-2</c:v>
                </c:pt>
                <c:pt idx="547">
                  <c:v>2.197324050908302E-2</c:v>
                </c:pt>
                <c:pt idx="548">
                  <c:v>2.2284035990116666E-2</c:v>
                </c:pt>
                <c:pt idx="549">
                  <c:v>2.197324050908302E-2</c:v>
                </c:pt>
                <c:pt idx="550">
                  <c:v>2.181784276856609E-2</c:v>
                </c:pt>
                <c:pt idx="551">
                  <c:v>2.15847461577908E-2</c:v>
                </c:pt>
                <c:pt idx="552">
                  <c:v>2.15847461577908E-2</c:v>
                </c:pt>
                <c:pt idx="553">
                  <c:v>2.1040854065981867E-2</c:v>
                </c:pt>
                <c:pt idx="554">
                  <c:v>2.0885456325464936E-2</c:v>
                </c:pt>
                <c:pt idx="555">
                  <c:v>2.0730058584948224E-2</c:v>
                </c:pt>
                <c:pt idx="556">
                  <c:v>2.0496961974172938E-2</c:v>
                </c:pt>
                <c:pt idx="557">
                  <c:v>2.0419263103914582E-2</c:v>
                </c:pt>
                <c:pt idx="558">
                  <c:v>2.0574660844431294E-2</c:v>
                </c:pt>
                <c:pt idx="559">
                  <c:v>2.0496961974172938E-2</c:v>
                </c:pt>
                <c:pt idx="560">
                  <c:v>2.0419263103914582E-2</c:v>
                </c:pt>
                <c:pt idx="561">
                  <c:v>2.0186166493139292E-2</c:v>
                </c:pt>
                <c:pt idx="562">
                  <c:v>1.9875371012105427E-2</c:v>
                </c:pt>
                <c:pt idx="563">
                  <c:v>1.964227440133014E-2</c:v>
                </c:pt>
                <c:pt idx="564">
                  <c:v>1.9719973271588715E-2</c:v>
                </c:pt>
                <c:pt idx="565">
                  <c:v>1.9253780050038138E-2</c:v>
                </c:pt>
                <c:pt idx="566">
                  <c:v>1.940917779055485E-2</c:v>
                </c:pt>
                <c:pt idx="567">
                  <c:v>1.9098382309521208E-2</c:v>
                </c:pt>
                <c:pt idx="568">
                  <c:v>1.8865285698745918E-2</c:v>
                </c:pt>
                <c:pt idx="569">
                  <c:v>1.9176081179779564E-2</c:v>
                </c:pt>
                <c:pt idx="570">
                  <c:v>1.9020683439262852E-2</c:v>
                </c:pt>
                <c:pt idx="571">
                  <c:v>1.8554490217712275E-2</c:v>
                </c:pt>
                <c:pt idx="572">
                  <c:v>1.8632189087970631E-2</c:v>
                </c:pt>
                <c:pt idx="573">
                  <c:v>1.8787586828487565E-2</c:v>
                </c:pt>
                <c:pt idx="574">
                  <c:v>1.8632189087970631E-2</c:v>
                </c:pt>
                <c:pt idx="575">
                  <c:v>1.8399092477195345E-2</c:v>
                </c:pt>
                <c:pt idx="576">
                  <c:v>1.7777501515128056E-2</c:v>
                </c:pt>
                <c:pt idx="577">
                  <c:v>1.8088296996161699E-2</c:v>
                </c:pt>
                <c:pt idx="578">
                  <c:v>1.8010598125903342E-2</c:v>
                </c:pt>
                <c:pt idx="579">
                  <c:v>1.7932899255644768E-2</c:v>
                </c:pt>
                <c:pt idx="580">
                  <c:v>1.7777501515128056E-2</c:v>
                </c:pt>
                <c:pt idx="581">
                  <c:v>1.7544404904352766E-2</c:v>
                </c:pt>
                <c:pt idx="582">
                  <c:v>1.7622103774611122E-2</c:v>
                </c:pt>
                <c:pt idx="583">
                  <c:v>1.7233609423318901E-2</c:v>
                </c:pt>
                <c:pt idx="584">
                  <c:v>1.7078211682802189E-2</c:v>
                </c:pt>
                <c:pt idx="585">
                  <c:v>1.7233609423318901E-2</c:v>
                </c:pt>
                <c:pt idx="586">
                  <c:v>1.6922813942285259E-2</c:v>
                </c:pt>
                <c:pt idx="587">
                  <c:v>1.7078211682802189E-2</c:v>
                </c:pt>
                <c:pt idx="588">
                  <c:v>1.7078211682802189E-2</c:v>
                </c:pt>
                <c:pt idx="589">
                  <c:v>1.6845115072026903E-2</c:v>
                </c:pt>
                <c:pt idx="590">
                  <c:v>1.6612018461251616E-2</c:v>
                </c:pt>
                <c:pt idx="591">
                  <c:v>1.653431959099326E-2</c:v>
                </c:pt>
                <c:pt idx="592">
                  <c:v>1.6689717331509969E-2</c:v>
                </c:pt>
                <c:pt idx="593">
                  <c:v>1.6767416201768547E-2</c:v>
                </c:pt>
                <c:pt idx="594">
                  <c:v>1.6612018461251616E-2</c:v>
                </c:pt>
                <c:pt idx="595">
                  <c:v>1.6456620720734682E-2</c:v>
                </c:pt>
                <c:pt idx="596">
                  <c:v>1.6378921850476326E-2</c:v>
                </c:pt>
                <c:pt idx="597">
                  <c:v>1.5524234277633529E-2</c:v>
                </c:pt>
                <c:pt idx="598">
                  <c:v>1.6068126369442683E-2</c:v>
                </c:pt>
                <c:pt idx="599">
                  <c:v>1.6068126369442683E-2</c:v>
                </c:pt>
                <c:pt idx="600">
                  <c:v>1.5990427499184105E-2</c:v>
                </c:pt>
                <c:pt idx="601">
                  <c:v>1.5990427499184105E-2</c:v>
                </c:pt>
                <c:pt idx="602">
                  <c:v>1.5524234277633529E-2</c:v>
                </c:pt>
                <c:pt idx="603">
                  <c:v>1.5757330888408819E-2</c:v>
                </c:pt>
                <c:pt idx="604">
                  <c:v>1.5679632018150463E-2</c:v>
                </c:pt>
                <c:pt idx="605">
                  <c:v>1.5679632018150463E-2</c:v>
                </c:pt>
                <c:pt idx="606">
                  <c:v>1.513573992634153E-2</c:v>
                </c:pt>
                <c:pt idx="607">
                  <c:v>1.5524234277633529E-2</c:v>
                </c:pt>
                <c:pt idx="608">
                  <c:v>1.5446535407375173E-2</c:v>
                </c:pt>
                <c:pt idx="609">
                  <c:v>1.5446535407375173E-2</c:v>
                </c:pt>
                <c:pt idx="610">
                  <c:v>1.529113766685824E-2</c:v>
                </c:pt>
                <c:pt idx="611">
                  <c:v>1.5213438796599886E-2</c:v>
                </c:pt>
                <c:pt idx="612">
                  <c:v>1.529113766685824E-2</c:v>
                </c:pt>
                <c:pt idx="613">
                  <c:v>1.513573992634153E-2</c:v>
                </c:pt>
                <c:pt idx="614">
                  <c:v>1.513573992634153E-2</c:v>
                </c:pt>
                <c:pt idx="615">
                  <c:v>1.513573992634153E-2</c:v>
                </c:pt>
                <c:pt idx="616">
                  <c:v>1.4980342185824598E-2</c:v>
                </c:pt>
                <c:pt idx="617">
                  <c:v>1.4980342185824598E-2</c:v>
                </c:pt>
                <c:pt idx="618">
                  <c:v>1.4980342185824598E-2</c:v>
                </c:pt>
                <c:pt idx="619">
                  <c:v>1.4902643315566242E-2</c:v>
                </c:pt>
                <c:pt idx="620">
                  <c:v>1.4980342185824598E-2</c:v>
                </c:pt>
                <c:pt idx="621">
                  <c:v>1.4747245575049309E-2</c:v>
                </c:pt>
                <c:pt idx="622">
                  <c:v>1.4669546704790953E-2</c:v>
                </c:pt>
                <c:pt idx="623">
                  <c:v>1.4747245575049309E-2</c:v>
                </c:pt>
                <c:pt idx="624">
                  <c:v>1.4747245575049309E-2</c:v>
                </c:pt>
                <c:pt idx="625">
                  <c:v>1.4669546704790953E-2</c:v>
                </c:pt>
                <c:pt idx="626">
                  <c:v>1.4514148964274021E-2</c:v>
                </c:pt>
                <c:pt idx="627">
                  <c:v>1.4358751223757309E-2</c:v>
                </c:pt>
                <c:pt idx="628">
                  <c:v>1.4358751223757309E-2</c:v>
                </c:pt>
                <c:pt idx="629">
                  <c:v>1.4281052353498733E-2</c:v>
                </c:pt>
                <c:pt idx="630">
                  <c:v>1.4203353483240377E-2</c:v>
                </c:pt>
                <c:pt idx="631">
                  <c:v>1.4281052353498733E-2</c:v>
                </c:pt>
                <c:pt idx="632">
                  <c:v>1.4358751223757309E-2</c:v>
                </c:pt>
                <c:pt idx="633">
                  <c:v>1.4203353483240377E-2</c:v>
                </c:pt>
                <c:pt idx="634">
                  <c:v>1.4203353483240377E-2</c:v>
                </c:pt>
                <c:pt idx="635">
                  <c:v>1.4125654612982021E-2</c:v>
                </c:pt>
                <c:pt idx="636">
                  <c:v>1.4281052353498733E-2</c:v>
                </c:pt>
                <c:pt idx="637">
                  <c:v>1.4203353483240377E-2</c:v>
                </c:pt>
                <c:pt idx="638">
                  <c:v>1.4047955742723444E-2</c:v>
                </c:pt>
                <c:pt idx="639">
                  <c:v>1.4125654612982021E-2</c:v>
                </c:pt>
                <c:pt idx="640">
                  <c:v>1.4047955742723444E-2</c:v>
                </c:pt>
                <c:pt idx="641">
                  <c:v>1.3970256872465088E-2</c:v>
                </c:pt>
                <c:pt idx="642">
                  <c:v>1.3892558002206732E-2</c:v>
                </c:pt>
                <c:pt idx="643">
                  <c:v>1.4047955742723444E-2</c:v>
                </c:pt>
                <c:pt idx="644">
                  <c:v>1.3814859131948156E-2</c:v>
                </c:pt>
                <c:pt idx="645">
                  <c:v>1.3348665910397579E-2</c:v>
                </c:pt>
              </c:numCache>
            </c:numRef>
          </c:xVal>
          <c:yVal>
            <c:numRef>
              <c:f>'CRET V4D'!$H$2:$H$700</c:f>
              <c:numCache>
                <c:formatCode>0.000</c:formatCode>
                <c:ptCount val="699"/>
                <c:pt idx="0">
                  <c:v>0.17337917950257997</c:v>
                </c:pt>
                <c:pt idx="1">
                  <c:v>0.17337856555435738</c:v>
                </c:pt>
                <c:pt idx="2">
                  <c:v>0.17337811745265985</c:v>
                </c:pt>
                <c:pt idx="3">
                  <c:v>0.17337768536223308</c:v>
                </c:pt>
                <c:pt idx="4">
                  <c:v>0.17337727684081353</c:v>
                </c:pt>
                <c:pt idx="5">
                  <c:v>0.17337678798296394</c:v>
                </c:pt>
                <c:pt idx="6">
                  <c:v>0.17337626613156382</c:v>
                </c:pt>
                <c:pt idx="7">
                  <c:v>0.17337577278125763</c:v>
                </c:pt>
                <c:pt idx="8">
                  <c:v>0.17337524996781967</c:v>
                </c:pt>
                <c:pt idx="9">
                  <c:v>0.17337455234968197</c:v>
                </c:pt>
                <c:pt idx="10">
                  <c:v>0.17337387979586941</c:v>
                </c:pt>
                <c:pt idx="11">
                  <c:v>0.17337307928112428</c:v>
                </c:pt>
                <c:pt idx="12">
                  <c:v>0.1733723075926252</c:v>
                </c:pt>
                <c:pt idx="13">
                  <c:v>0.17337148402281344</c:v>
                </c:pt>
                <c:pt idx="14">
                  <c:v>0.17337060512293245</c:v>
                </c:pt>
                <c:pt idx="15">
                  <c:v>0.17336955919940988</c:v>
                </c:pt>
                <c:pt idx="16">
                  <c:v>0.17336866640509291</c:v>
                </c:pt>
                <c:pt idx="17">
                  <c:v>0.17336772061689104</c:v>
                </c:pt>
                <c:pt idx="18">
                  <c:v>0.17336632790439988</c:v>
                </c:pt>
                <c:pt idx="19">
                  <c:v>0.17336510351900911</c:v>
                </c:pt>
                <c:pt idx="20">
                  <c:v>0.17336379732593862</c:v>
                </c:pt>
                <c:pt idx="21">
                  <c:v>0.17336256325528507</c:v>
                </c:pt>
                <c:pt idx="22">
                  <c:v>0.17336108761697805</c:v>
                </c:pt>
                <c:pt idx="23">
                  <c:v>0.17335933250661811</c:v>
                </c:pt>
                <c:pt idx="24">
                  <c:v>0.17335764191580313</c:v>
                </c:pt>
                <c:pt idx="25">
                  <c:v>0.17335604516805958</c:v>
                </c:pt>
                <c:pt idx="26">
                  <c:v>0.17335435466018065</c:v>
                </c:pt>
                <c:pt idx="27">
                  <c:v>0.17335210147868868</c:v>
                </c:pt>
                <c:pt idx="28">
                  <c:v>0.17335017996240379</c:v>
                </c:pt>
                <c:pt idx="29">
                  <c:v>0.17334761945475297</c:v>
                </c:pt>
                <c:pt idx="30">
                  <c:v>0.17334543636512911</c:v>
                </c:pt>
                <c:pt idx="31">
                  <c:v>0.17334282819231223</c:v>
                </c:pt>
                <c:pt idx="32">
                  <c:v>0.17334036661609911</c:v>
                </c:pt>
                <c:pt idx="33">
                  <c:v>0.17333809600899058</c:v>
                </c:pt>
                <c:pt idx="34">
                  <c:v>0.17333465232599979</c:v>
                </c:pt>
                <c:pt idx="35">
                  <c:v>0.17333133978144688</c:v>
                </c:pt>
                <c:pt idx="36">
                  <c:v>0.1733278122126532</c:v>
                </c:pt>
                <c:pt idx="37">
                  <c:v>0.1733244853695908</c:v>
                </c:pt>
                <c:pt idx="38">
                  <c:v>0.17332051484732522</c:v>
                </c:pt>
                <c:pt idx="39">
                  <c:v>0.1733167715808194</c:v>
                </c:pt>
                <c:pt idx="40">
                  <c:v>0.1733123057411172</c:v>
                </c:pt>
                <c:pt idx="41">
                  <c:v>0.17330809716915488</c:v>
                </c:pt>
                <c:pt idx="42">
                  <c:v>0.17330365133033496</c:v>
                </c:pt>
                <c:pt idx="43">
                  <c:v>0.1732983506446148</c:v>
                </c:pt>
                <c:pt idx="44">
                  <c:v>0.17329271537231844</c:v>
                </c:pt>
                <c:pt idx="45">
                  <c:v>0.17328672608053849</c:v>
                </c:pt>
                <c:pt idx="46">
                  <c:v>0.17328108863580396</c:v>
                </c:pt>
                <c:pt idx="47">
                  <c:v>0.17327514050042631</c:v>
                </c:pt>
                <c:pt idx="48">
                  <c:v>0.17326724475912564</c:v>
                </c:pt>
                <c:pt idx="49">
                  <c:v>0.17325967672693127</c:v>
                </c:pt>
                <c:pt idx="50">
                  <c:v>0.17325347203012939</c:v>
                </c:pt>
                <c:pt idx="51">
                  <c:v>0.17324409965241672</c:v>
                </c:pt>
                <c:pt idx="52">
                  <c:v>0.17323512674236133</c:v>
                </c:pt>
                <c:pt idx="53">
                  <c:v>0.17322561663086911</c:v>
                </c:pt>
                <c:pt idx="54">
                  <c:v>0.17321554162236194</c:v>
                </c:pt>
                <c:pt idx="55">
                  <c:v>0.17320487312054808</c:v>
                </c:pt>
                <c:pt idx="56">
                  <c:v>0.17319358166038384</c:v>
                </c:pt>
                <c:pt idx="57">
                  <c:v>0.17318163694823008</c:v>
                </c:pt>
                <c:pt idx="58">
                  <c:v>0.17316900791066459</c:v>
                </c:pt>
                <c:pt idx="59">
                  <c:v>0.17315566275234162</c:v>
                </c:pt>
                <c:pt idx="60">
                  <c:v>0.17314156902320549</c:v>
                </c:pt>
                <c:pt idx="61">
                  <c:v>0.17312669369525985</c:v>
                </c:pt>
                <c:pt idx="62">
                  <c:v>0.17311100324897438</c:v>
                </c:pt>
                <c:pt idx="63">
                  <c:v>0.17309634447839917</c:v>
                </c:pt>
                <c:pt idx="64">
                  <c:v>0.17307704105085214</c:v>
                </c:pt>
                <c:pt idx="65">
                  <c:v>0.17306078491332022</c:v>
                </c:pt>
                <c:pt idx="66">
                  <c:v>0.17304160000381882</c:v>
                </c:pt>
                <c:pt idx="67">
                  <c:v>0.17302143249239002</c:v>
                </c:pt>
                <c:pt idx="68">
                  <c:v>0.17300265328182343</c:v>
                </c:pt>
                <c:pt idx="69">
                  <c:v>0.17297801330994372</c:v>
                </c:pt>
                <c:pt idx="70">
                  <c:v>0.1729573399954959</c:v>
                </c:pt>
                <c:pt idx="71">
                  <c:v>0.17293303014825148</c:v>
                </c:pt>
                <c:pt idx="72">
                  <c:v>0.17290757521854341</c:v>
                </c:pt>
                <c:pt idx="73">
                  <c:v>0.17288396214804552</c:v>
                </c:pt>
                <c:pt idx="74">
                  <c:v>0.17285626029997933</c:v>
                </c:pt>
                <c:pt idx="75">
                  <c:v>0.17283060312857521</c:v>
                </c:pt>
                <c:pt idx="76">
                  <c:v>0.17280055114558826</c:v>
                </c:pt>
                <c:pt idx="77">
                  <c:v>0.17276921632086872</c:v>
                </c:pt>
                <c:pt idx="78">
                  <c:v>0.17274026613938934</c:v>
                </c:pt>
                <c:pt idx="79">
                  <c:v>0.17271026649672638</c:v>
                </c:pt>
                <c:pt idx="80">
                  <c:v>0.17267524362253603</c:v>
                </c:pt>
                <c:pt idx="81">
                  <c:v>0.17263885350945077</c:v>
                </c:pt>
                <c:pt idx="82">
                  <c:v>0.17260107822592785</c:v>
                </c:pt>
                <c:pt idx="83">
                  <c:v>0.17256632439023112</c:v>
                </c:pt>
                <c:pt idx="84">
                  <c:v>0.17253045358456387</c:v>
                </c:pt>
                <c:pt idx="85">
                  <c:v>0.17248875312882705</c:v>
                </c:pt>
                <c:pt idx="86">
                  <c:v>0.1724456178068885</c:v>
                </c:pt>
                <c:pt idx="87">
                  <c:v>0.17240606394986041</c:v>
                </c:pt>
                <c:pt idx="88">
                  <c:v>0.17236536525226079</c:v>
                </c:pt>
                <c:pt idx="89">
                  <c:v>0.17231820671365139</c:v>
                </c:pt>
                <c:pt idx="90">
                  <c:v>0.17227506575224144</c:v>
                </c:pt>
                <c:pt idx="91">
                  <c:v>0.17223077353365165</c:v>
                </c:pt>
                <c:pt idx="92">
                  <c:v>0.17217956905646059</c:v>
                </c:pt>
                <c:pt idx="93">
                  <c:v>0.17213283261979578</c:v>
                </c:pt>
                <c:pt idx="94">
                  <c:v>0.17207888324867343</c:v>
                </c:pt>
                <c:pt idx="95">
                  <c:v>0.17202971344639495</c:v>
                </c:pt>
                <c:pt idx="96">
                  <c:v>0.17197940473885456</c:v>
                </c:pt>
                <c:pt idx="97">
                  <c:v>0.17193445432383589</c:v>
                </c:pt>
                <c:pt idx="98">
                  <c:v>0.17187539156128956</c:v>
                </c:pt>
                <c:pt idx="99">
                  <c:v>0.17181490918644141</c:v>
                </c:pt>
                <c:pt idx="100">
                  <c:v>0.17176689221708502</c:v>
                </c:pt>
                <c:pt idx="101">
                  <c:v>0.17170391113812764</c:v>
                </c:pt>
                <c:pt idx="102">
                  <c:v>0.17164676053291436</c:v>
                </c:pt>
                <c:pt idx="103">
                  <c:v>0.17158851975152653</c:v>
                </c:pt>
                <c:pt idx="104">
                  <c:v>0.17152170638020917</c:v>
                </c:pt>
                <c:pt idx="105">
                  <c:v>0.17146117749639136</c:v>
                </c:pt>
                <c:pt idx="106">
                  <c:v>0.17141508277408393</c:v>
                </c:pt>
                <c:pt idx="107">
                  <c:v>0.17134482785601626</c:v>
                </c:pt>
                <c:pt idx="108">
                  <c:v>0.17128126710285152</c:v>
                </c:pt>
                <c:pt idx="109">
                  <c:v>0.17121666914798839</c:v>
                </c:pt>
                <c:pt idx="110">
                  <c:v>0.17114276772202938</c:v>
                </c:pt>
                <c:pt idx="111">
                  <c:v>0.17108439703899503</c:v>
                </c:pt>
                <c:pt idx="112">
                  <c:v>0.17100821249237422</c:v>
                </c:pt>
                <c:pt idx="113">
                  <c:v>0.17094808091920921</c:v>
                </c:pt>
                <c:pt idx="114">
                  <c:v>0.1708696509829993</c:v>
                </c:pt>
                <c:pt idx="115">
                  <c:v>0.17078997378044955</c:v>
                </c:pt>
                <c:pt idx="116">
                  <c:v>0.17071811123246536</c:v>
                </c:pt>
                <c:pt idx="117">
                  <c:v>0.17064527893655218</c:v>
                </c:pt>
                <c:pt idx="118">
                  <c:v>0.17057148378069012</c:v>
                </c:pt>
                <c:pt idx="119">
                  <c:v>0.17049673229552026</c:v>
                </c:pt>
                <c:pt idx="120">
                  <c:v>0.17042103063960887</c:v>
                </c:pt>
                <c:pt idx="121">
                  <c:v>0.17035401680275761</c:v>
                </c:pt>
                <c:pt idx="122">
                  <c:v>0.17025703561295058</c:v>
                </c:pt>
                <c:pt idx="123">
                  <c:v>0.17017840008186744</c:v>
                </c:pt>
                <c:pt idx="124">
                  <c:v>0.17009883562694533</c:v>
                </c:pt>
                <c:pt idx="125">
                  <c:v>0.17000822036053015</c:v>
                </c:pt>
                <c:pt idx="126">
                  <c:v>0.16993693596679646</c:v>
                </c:pt>
                <c:pt idx="127">
                  <c:v>0.16984425232184444</c:v>
                </c:pt>
                <c:pt idx="128">
                  <c:v>0.16976089493420307</c:v>
                </c:pt>
                <c:pt idx="129">
                  <c:v>0.1696766253138946</c:v>
                </c:pt>
                <c:pt idx="130">
                  <c:v>0.16958073406255245</c:v>
                </c:pt>
                <c:pt idx="131">
                  <c:v>0.16949453208734341</c:v>
                </c:pt>
                <c:pt idx="132">
                  <c:v>0.16940742279853344</c:v>
                </c:pt>
                <c:pt idx="133">
                  <c:v>0.1693194069549071</c:v>
                </c:pt>
                <c:pt idx="134">
                  <c:v>0.16921930596512186</c:v>
                </c:pt>
                <c:pt idx="135">
                  <c:v>0.16912936446281354</c:v>
                </c:pt>
                <c:pt idx="136">
                  <c:v>0.16903851632677527</c:v>
                </c:pt>
                <c:pt idx="137">
                  <c:v>0.16893522747312004</c:v>
                </c:pt>
                <c:pt idx="138">
                  <c:v>0.16883078850678618</c:v>
                </c:pt>
                <c:pt idx="139">
                  <c:v>0.16872519722158524</c:v>
                </c:pt>
                <c:pt idx="140">
                  <c:v>0.16861845087194424</c:v>
                </c:pt>
                <c:pt idx="141">
                  <c:v>0.16852259291190164</c:v>
                </c:pt>
                <c:pt idx="142">
                  <c:v>0.16840147938840044</c:v>
                </c:pt>
                <c:pt idx="143">
                  <c:v>0.1682789258652545</c:v>
                </c:pt>
                <c:pt idx="144">
                  <c:v>0.16816739108793816</c:v>
                </c:pt>
                <c:pt idx="145">
                  <c:v>0.16804208290780365</c:v>
                </c:pt>
                <c:pt idx="146">
                  <c:v>0.16792805666847047</c:v>
                </c:pt>
                <c:pt idx="147">
                  <c:v>0.16781284085662423</c:v>
                </c:pt>
                <c:pt idx="148">
                  <c:v>0.16769642884244576</c:v>
                </c:pt>
                <c:pt idx="149">
                  <c:v>0.16757881358771992</c:v>
                </c:pt>
                <c:pt idx="150">
                  <c:v>0.16744670970879583</c:v>
                </c:pt>
                <c:pt idx="151">
                  <c:v>0.16733994323863369</c:v>
                </c:pt>
                <c:pt idx="152">
                  <c:v>0.16720512148457639</c:v>
                </c:pt>
                <c:pt idx="153">
                  <c:v>0.1670961658156801</c:v>
                </c:pt>
                <c:pt idx="154">
                  <c:v>0.16694474539623835</c:v>
                </c:pt>
                <c:pt idx="155">
                  <c:v>0.166819461792162</c:v>
                </c:pt>
                <c:pt idx="156">
                  <c:v>0.16669291311299839</c:v>
                </c:pt>
                <c:pt idx="157">
                  <c:v>0.1665793553298264</c:v>
                </c:pt>
                <c:pt idx="158">
                  <c:v>0.16645038969432441</c:v>
                </c:pt>
                <c:pt idx="159">
                  <c:v>0.16632012944329738</c:v>
                </c:pt>
                <c:pt idx="160">
                  <c:v>0.16620324699716357</c:v>
                </c:pt>
                <c:pt idx="161">
                  <c:v>0.16607051169089396</c:v>
                </c:pt>
                <c:pt idx="162">
                  <c:v>0.16593644984242037</c:v>
                </c:pt>
                <c:pt idx="163">
                  <c:v>0.16581616076794206</c:v>
                </c:pt>
                <c:pt idx="164">
                  <c:v>0.16566429999162074</c:v>
                </c:pt>
                <c:pt idx="165">
                  <c:v>0.16554160150754765</c:v>
                </c:pt>
                <c:pt idx="166">
                  <c:v>0.165402268632731</c:v>
                </c:pt>
                <c:pt idx="167">
                  <c:v>0.16526155032901776</c:v>
                </c:pt>
                <c:pt idx="168">
                  <c:v>0.16511943386647526</c:v>
                </c:pt>
                <c:pt idx="169">
                  <c:v>0.16497590629923695</c:v>
                </c:pt>
                <c:pt idx="170">
                  <c:v>0.16483095447239512</c:v>
                </c:pt>
                <c:pt idx="171">
                  <c:v>0.16470090193563675</c:v>
                </c:pt>
                <c:pt idx="172">
                  <c:v>0.16455322323851479</c:v>
                </c:pt>
                <c:pt idx="173">
                  <c:v>0.16440408116547189</c:v>
                </c:pt>
                <c:pt idx="174">
                  <c:v>0.16425346181136682</c:v>
                </c:pt>
                <c:pt idx="175">
                  <c:v>0.16410135109365981</c:v>
                </c:pt>
                <c:pt idx="176">
                  <c:v>0.16394773475856067</c:v>
                </c:pt>
                <c:pt idx="177">
                  <c:v>0.16379259838709792</c:v>
                </c:pt>
                <c:pt idx="178">
                  <c:v>0.16361842414603486</c:v>
                </c:pt>
                <c:pt idx="179">
                  <c:v>0.16346003074882279</c:v>
                </c:pt>
                <c:pt idx="180">
                  <c:v>0.16330007146499093</c:v>
                </c:pt>
                <c:pt idx="181">
                  <c:v>0.16313853125903999</c:v>
                </c:pt>
                <c:pt idx="182">
                  <c:v>0.16295716951753508</c:v>
                </c:pt>
                <c:pt idx="183">
                  <c:v>0.16279224183356061</c:v>
                </c:pt>
                <c:pt idx="184">
                  <c:v>0.16262568561375434</c:v>
                </c:pt>
                <c:pt idx="185">
                  <c:v>0.16245748530530568</c:v>
                </c:pt>
                <c:pt idx="186">
                  <c:v>0.16226864876666269</c:v>
                </c:pt>
                <c:pt idx="187">
                  <c:v>0.16209692603839229</c:v>
                </c:pt>
                <c:pt idx="188">
                  <c:v>0.16192351015288517</c:v>
                </c:pt>
                <c:pt idx="189">
                  <c:v>0.16174838513974682</c:v>
                </c:pt>
                <c:pt idx="190">
                  <c:v>0.16157153494238247</c:v>
                </c:pt>
                <c:pt idx="191">
                  <c:v>0.16139294342413041</c:v>
                </c:pt>
                <c:pt idx="192">
                  <c:v>0.16119244639509239</c:v>
                </c:pt>
                <c:pt idx="193">
                  <c:v>0.16101012543840967</c:v>
                </c:pt>
                <c:pt idx="194">
                  <c:v>0.16082601251387932</c:v>
                </c:pt>
                <c:pt idx="195">
                  <c:v>0.16064009122169648</c:v>
                </c:pt>
                <c:pt idx="196">
                  <c:v>0.16045234511454406</c:v>
                </c:pt>
                <c:pt idx="197">
                  <c:v>0.1602627577042362</c:v>
                </c:pt>
                <c:pt idx="198">
                  <c:v>0.16007131246846043</c:v>
                </c:pt>
                <c:pt idx="199">
                  <c:v>0.15987799285762302</c:v>
                </c:pt>
                <c:pt idx="200">
                  <c:v>0.15968278230179975</c:v>
                </c:pt>
                <c:pt idx="201">
                  <c:v>0.1594856642177947</c:v>
                </c:pt>
                <c:pt idx="202">
                  <c:v>0.15928662201630892</c:v>
                </c:pt>
                <c:pt idx="203">
                  <c:v>0.15908563910922033</c:v>
                </c:pt>
                <c:pt idx="204">
                  <c:v>0.1588826989169754</c:v>
                </c:pt>
                <c:pt idx="205">
                  <c:v>0.15867778487609441</c:v>
                </c:pt>
                <c:pt idx="206">
                  <c:v>0.15849396863221082</c:v>
                </c:pt>
                <c:pt idx="207">
                  <c:v>0.15828528110871939</c:v>
                </c:pt>
                <c:pt idx="208">
                  <c:v>0.15807457204704248</c:v>
                </c:pt>
                <c:pt idx="209">
                  <c:v>0.15786182501964224</c:v>
                </c:pt>
                <c:pt idx="210">
                  <c:v>0.15764702365334951</c:v>
                </c:pt>
                <c:pt idx="211">
                  <c:v>0.15747852519668579</c:v>
                </c:pt>
                <c:pt idx="212">
                  <c:v>0.15723562505899458</c:v>
                </c:pt>
                <c:pt idx="213">
                  <c:v>0.15701479757124184</c:v>
                </c:pt>
                <c:pt idx="214">
                  <c:v>0.15681672944731609</c:v>
                </c:pt>
                <c:pt idx="215">
                  <c:v>0.15659188911047522</c:v>
                </c:pt>
                <c:pt idx="216">
                  <c:v>0.15639022872336897</c:v>
                </c:pt>
                <c:pt idx="217">
                  <c:v>0.15616131882755752</c:v>
                </c:pt>
                <c:pt idx="218">
                  <c:v>0.15593023176170764</c:v>
                </c:pt>
                <c:pt idx="219">
                  <c:v>0.15569695197562106</c:v>
                </c:pt>
                <c:pt idx="220">
                  <c:v>0.15546146405612785</c:v>
                </c:pt>
                <c:pt idx="221">
                  <c:v>0.15522375273603883</c:v>
                </c:pt>
                <c:pt idx="222">
                  <c:v>0.15498380290314853</c:v>
                </c:pt>
                <c:pt idx="223">
                  <c:v>0.15476862282933973</c:v>
                </c:pt>
                <c:pt idx="224">
                  <c:v>0.15455165185666886</c:v>
                </c:pt>
                <c:pt idx="225">
                  <c:v>0.1542779040533048</c:v>
                </c:pt>
                <c:pt idx="226">
                  <c:v>0.15405686618548528</c:v>
                </c:pt>
                <c:pt idx="227">
                  <c:v>0.15383400447797121</c:v>
                </c:pt>
                <c:pt idx="228">
                  <c:v>0.15358109271657325</c:v>
                </c:pt>
                <c:pt idx="229">
                  <c:v>0.15332584632550178</c:v>
                </c:pt>
                <c:pt idx="230">
                  <c:v>0.15306825168282387</c:v>
                </c:pt>
                <c:pt idx="231">
                  <c:v>0.15283729646685446</c:v>
                </c:pt>
                <c:pt idx="232">
                  <c:v>0.15257522990586717</c:v>
                </c:pt>
                <c:pt idx="233">
                  <c:v>0.15234027896886332</c:v>
                </c:pt>
                <c:pt idx="234">
                  <c:v>0.15207369439239093</c:v>
                </c:pt>
                <c:pt idx="235">
                  <c:v>0.15180469986516931</c:v>
                </c:pt>
                <c:pt idx="236">
                  <c:v>0.15156356062365239</c:v>
                </c:pt>
                <c:pt idx="237">
                  <c:v>0.15132049927869259</c:v>
                </c:pt>
                <c:pt idx="238">
                  <c:v>0.15104474759822406</c:v>
                </c:pt>
                <c:pt idx="239">
                  <c:v>0.1507975749225843</c:v>
                </c:pt>
                <c:pt idx="240">
                  <c:v>0.15054845527081387</c:v>
                </c:pt>
                <c:pt idx="241">
                  <c:v>0.15026585901313907</c:v>
                </c:pt>
                <c:pt idx="242">
                  <c:v>0.14998077859414255</c:v>
                </c:pt>
                <c:pt idx="243">
                  <c:v>0.14969320388664178</c:v>
                </c:pt>
                <c:pt idx="244">
                  <c:v>0.14943548003275794</c:v>
                </c:pt>
                <c:pt idx="245">
                  <c:v>0.1491431674634463</c:v>
                </c:pt>
                <c:pt idx="246">
                  <c:v>0.14888121743114574</c:v>
                </c:pt>
                <c:pt idx="247">
                  <c:v>0.1485841344338632</c:v>
                </c:pt>
                <c:pt idx="248">
                  <c:v>0.148317930351651</c:v>
                </c:pt>
                <c:pt idx="249">
                  <c:v>0.148016046804094</c:v>
                </c:pt>
                <c:pt idx="250">
                  <c:v>0.14774556301122704</c:v>
                </c:pt>
                <c:pt idx="251">
                  <c:v>0.14743885131993814</c:v>
                </c:pt>
                <c:pt idx="252">
                  <c:v>0.14716406443931923</c:v>
                </c:pt>
                <c:pt idx="253">
                  <c:v>0.14685249961858163</c:v>
                </c:pt>
                <c:pt idx="254">
                  <c:v>0.14657338862401592</c:v>
                </c:pt>
                <c:pt idx="255">
                  <c:v>0.14625694836816272</c:v>
                </c:pt>
                <c:pt idx="256">
                  <c:v>0.1459734946455514</c:v>
                </c:pt>
                <c:pt idx="257">
                  <c:v>0.14565215939423193</c:v>
                </c:pt>
                <c:pt idx="258">
                  <c:v>0.14536434679631541</c:v>
                </c:pt>
                <c:pt idx="259">
                  <c:v>0.14503809979229751</c:v>
                </c:pt>
                <c:pt idx="260">
                  <c:v>0.14478255052305755</c:v>
                </c:pt>
                <c:pt idx="261">
                  <c:v>0.14441474202572172</c:v>
                </c:pt>
                <c:pt idx="262">
                  <c:v>0.14411817333532503</c:v>
                </c:pt>
                <c:pt idx="263">
                  <c:v>0.14381953868540553</c:v>
                </c:pt>
                <c:pt idx="264">
                  <c:v>0.14348110324534991</c:v>
                </c:pt>
                <c:pt idx="265">
                  <c:v>0.14317807343204683</c:v>
                </c:pt>
                <c:pt idx="266">
                  <c:v>0.14283469046252115</c:v>
                </c:pt>
                <c:pt idx="267">
                  <c:v>0.14252726084997516</c:v>
                </c:pt>
                <c:pt idx="268">
                  <c:v>0.14217892661841247</c:v>
                </c:pt>
                <c:pt idx="269">
                  <c:v>0.14182797063398517</c:v>
                </c:pt>
                <c:pt idx="270">
                  <c:v>0.14147439312547666</c:v>
                </c:pt>
                <c:pt idx="271">
                  <c:v>0.14111819476320053</c:v>
                </c:pt>
                <c:pt idx="272">
                  <c:v>0.14075937665846291</c:v>
                </c:pt>
                <c:pt idx="273">
                  <c:v>0.14035761923972026</c:v>
                </c:pt>
                <c:pt idx="274">
                  <c:v>0.13999327619589835</c:v>
                </c:pt>
                <c:pt idx="275">
                  <c:v>0.13958538552490732</c:v>
                </c:pt>
                <c:pt idx="276">
                  <c:v>0.13921552857347894</c:v>
                </c:pt>
                <c:pt idx="277">
                  <c:v>0.13880151917967837</c:v>
                </c:pt>
                <c:pt idx="278">
                  <c:v>0.13842616343029135</c:v>
                </c:pt>
                <c:pt idx="279">
                  <c:v>0.13800605434548269</c:v>
                </c:pt>
                <c:pt idx="280">
                  <c:v>0.1376252189302446</c:v>
                </c:pt>
                <c:pt idx="281">
                  <c:v>0.13724179570198042</c:v>
                </c:pt>
                <c:pt idx="282">
                  <c:v>0.1368127416218532</c:v>
                </c:pt>
                <c:pt idx="283">
                  <c:v>0.13646720859385345</c:v>
                </c:pt>
                <c:pt idx="284">
                  <c:v>0.13603243751347516</c:v>
                </c:pt>
                <c:pt idx="285">
                  <c:v>0.13563843870580436</c:v>
                </c:pt>
                <c:pt idx="286">
                  <c:v>0.13524188492393033</c:v>
                </c:pt>
                <c:pt idx="287">
                  <c:v>0.13484278379951661</c:v>
                </c:pt>
                <c:pt idx="288">
                  <c:v>0.13444114334549012</c:v>
                </c:pt>
                <c:pt idx="289">
                  <c:v>0.1340369719497401</c:v>
                </c:pt>
                <c:pt idx="290">
                  <c:v>0.13363027836856883</c:v>
                </c:pt>
                <c:pt idx="291">
                  <c:v>0.13326666293591108</c:v>
                </c:pt>
                <c:pt idx="292">
                  <c:v>0.13280936147630493</c:v>
                </c:pt>
                <c:pt idx="293">
                  <c:v>0.13239515745770972</c:v>
                </c:pt>
                <c:pt idx="294">
                  <c:v>0.13202489077426316</c:v>
                </c:pt>
                <c:pt idx="295">
                  <c:v>0.13160600428094421</c:v>
                </c:pt>
                <c:pt idx="296">
                  <c:v>0.13118465426406772</c:v>
                </c:pt>
                <c:pt idx="297">
                  <c:v>0.13080806173787338</c:v>
                </c:pt>
                <c:pt idx="298">
                  <c:v>0.13038208893079814</c:v>
                </c:pt>
                <c:pt idx="299">
                  <c:v>0.12995368550084027</c:v>
                </c:pt>
                <c:pt idx="300">
                  <c:v>0.1295708515994847</c:v>
                </c:pt>
                <c:pt idx="301">
                  <c:v>0.12913788988327823</c:v>
                </c:pt>
                <c:pt idx="302">
                  <c:v>0.12865401259395925</c:v>
                </c:pt>
                <c:pt idx="303">
                  <c:v>0.1282647934103649</c:v>
                </c:pt>
                <c:pt idx="304">
                  <c:v>0.1278246844566728</c:v>
                </c:pt>
                <c:pt idx="305">
                  <c:v>0.12738221931887544</c:v>
                </c:pt>
                <c:pt idx="306">
                  <c:v>0.12693741152334825</c:v>
                </c:pt>
                <c:pt idx="307">
                  <c:v>0.12649027483051886</c:v>
                </c:pt>
                <c:pt idx="308">
                  <c:v>0.12599074187790429</c:v>
                </c:pt>
                <c:pt idx="309">
                  <c:v>0.12558907091161653</c:v>
                </c:pt>
                <c:pt idx="310">
                  <c:v>0.12508444306465932</c:v>
                </c:pt>
                <c:pt idx="311">
                  <c:v>0.1246278812565037</c:v>
                </c:pt>
                <c:pt idx="312">
                  <c:v>0.12416906420820127</c:v>
                </c:pt>
                <c:pt idx="313">
                  <c:v>0.12370800691730606</c:v>
                </c:pt>
                <c:pt idx="314">
                  <c:v>0.12319311204814673</c:v>
                </c:pt>
                <c:pt idx="315">
                  <c:v>0.12272737536573246</c:v>
                </c:pt>
                <c:pt idx="316">
                  <c:v>0.12225944615353368</c:v>
                </c:pt>
                <c:pt idx="317">
                  <c:v>0.12178934005603682</c:v>
                </c:pt>
                <c:pt idx="318">
                  <c:v>0.12126446600756874</c:v>
                </c:pt>
                <c:pt idx="319">
                  <c:v>0.12078981623732916</c:v>
                </c:pt>
                <c:pt idx="320">
                  <c:v>0.12031303908073157</c:v>
                </c:pt>
                <c:pt idx="321">
                  <c:v>0.11978081124435497</c:v>
                </c:pt>
                <c:pt idx="322">
                  <c:v>0.11929959608712258</c:v>
                </c:pt>
                <c:pt idx="323">
                  <c:v>0.11881630410049819</c:v>
                </c:pt>
                <c:pt idx="324">
                  <c:v>0.11833095171951817</c:v>
                </c:pt>
                <c:pt idx="325">
                  <c:v>0.11784355545561861</c:v>
                </c:pt>
                <c:pt idx="326">
                  <c:v>0.11729962707285713</c:v>
                </c:pt>
                <c:pt idx="327">
                  <c:v>0.11680797046765326</c:v>
                </c:pt>
                <c:pt idx="328">
                  <c:v>0.11631432175426398</c:v>
                </c:pt>
                <c:pt idx="329">
                  <c:v>0.11576350713035644</c:v>
                </c:pt>
                <c:pt idx="330">
                  <c:v>0.11532111502746682</c:v>
                </c:pt>
                <c:pt idx="331">
                  <c:v>0.11476596877339029</c:v>
                </c:pt>
                <c:pt idx="332">
                  <c:v>0.1142643066049014</c:v>
                </c:pt>
                <c:pt idx="333">
                  <c:v>0.11376073825298469</c:v>
                </c:pt>
                <c:pt idx="334">
                  <c:v>0.11325528059065165</c:v>
                </c:pt>
                <c:pt idx="335">
                  <c:v>0.11274795049580501</c:v>
                </c:pt>
                <c:pt idx="336">
                  <c:v>0.11218207485411444</c:v>
                </c:pt>
                <c:pt idx="337">
                  <c:v>0.11167084725940947</c:v>
                </c:pt>
                <c:pt idx="338">
                  <c:v>0.11115779970676139</c:v>
                </c:pt>
                <c:pt idx="339">
                  <c:v>0.11064294903167085</c:v>
                </c:pt>
                <c:pt idx="340">
                  <c:v>0.11012631204497915</c:v>
                </c:pt>
                <c:pt idx="341">
                  <c:v>0.10960790552759335</c:v>
                </c:pt>
                <c:pt idx="342">
                  <c:v>0.10908774622537648</c:v>
                </c:pt>
                <c:pt idx="343">
                  <c:v>0.1085658508442046</c:v>
                </c:pt>
                <c:pt idx="344">
                  <c:v>0.1080422360451874</c:v>
                </c:pt>
                <c:pt idx="345">
                  <c:v>0.10745844542556825</c:v>
                </c:pt>
                <c:pt idx="346">
                  <c:v>0.10693125523090852</c:v>
                </c:pt>
                <c:pt idx="347">
                  <c:v>0.1064023971173407</c:v>
                </c:pt>
                <c:pt idx="348">
                  <c:v>0.10587188751522034</c:v>
                </c:pt>
                <c:pt idx="349">
                  <c:v>0.10533974278824763</c:v>
                </c:pt>
                <c:pt idx="350">
                  <c:v>0.10480597922967058</c:v>
                </c:pt>
                <c:pt idx="351">
                  <c:v>0.10427061305864284</c:v>
                </c:pt>
                <c:pt idx="352">
                  <c:v>0.10373366041673431</c:v>
                </c:pt>
                <c:pt idx="353">
                  <c:v>0.10319513736459161</c:v>
                </c:pt>
                <c:pt idx="354">
                  <c:v>0.10265505987874832</c:v>
                </c:pt>
                <c:pt idx="355">
                  <c:v>0.10211344384857919</c:v>
                </c:pt>
                <c:pt idx="356">
                  <c:v>0.10157030507339875</c:v>
                </c:pt>
                <c:pt idx="357">
                  <c:v>0.10102565925970006</c:v>
                </c:pt>
                <c:pt idx="358">
                  <c:v>0.10047952201853183</c:v>
                </c:pt>
                <c:pt idx="359">
                  <c:v>9.993190886301058E-2</c:v>
                </c:pt>
                <c:pt idx="360">
                  <c:v>9.9382835205965345E-2</c:v>
                </c:pt>
                <c:pt idx="361">
                  <c:v>9.8832316357712141E-2</c:v>
                </c:pt>
                <c:pt idx="362">
                  <c:v>9.8341765318313581E-2</c:v>
                </c:pt>
                <c:pt idx="363">
                  <c:v>9.7788558065487516E-2</c:v>
                </c:pt>
                <c:pt idx="364">
                  <c:v>9.7233949256728028E-2</c:v>
                </c:pt>
                <c:pt idx="365">
                  <c:v>9.6677953784856191E-2</c:v>
                </c:pt>
                <c:pt idx="366">
                  <c:v>9.618258342724427E-2</c:v>
                </c:pt>
                <c:pt idx="367">
                  <c:v>9.556186186341295E-2</c:v>
                </c:pt>
                <c:pt idx="368">
                  <c:v>9.5064090181686295E-2</c:v>
                </c:pt>
                <c:pt idx="369">
                  <c:v>9.4502841601865492E-2</c:v>
                </c:pt>
                <c:pt idx="370">
                  <c:v>9.3940277534486749E-2</c:v>
                </c:pt>
                <c:pt idx="371">
                  <c:v>9.3376412195111821E-2</c:v>
                </c:pt>
                <c:pt idx="372">
                  <c:v>9.2811259680230573E-2</c:v>
                </c:pt>
                <c:pt idx="373">
                  <c:v>9.2244833966338077E-2</c:v>
                </c:pt>
                <c:pt idx="374">
                  <c:v>9.1740286788284581E-2</c:v>
                </c:pt>
                <c:pt idx="375">
                  <c:v>9.1171493848409127E-2</c:v>
                </c:pt>
                <c:pt idx="376">
                  <c:v>9.0601467404801614E-2</c:v>
                </c:pt>
                <c:pt idx="377">
                  <c:v>9.0093752617281933E-2</c:v>
                </c:pt>
                <c:pt idx="378">
                  <c:v>8.9521432963415221E-2</c:v>
                </c:pt>
                <c:pt idx="379">
                  <c:v>8.8947918477191884E-2</c:v>
                </c:pt>
                <c:pt idx="380">
                  <c:v>8.8437135383532262E-2</c:v>
                </c:pt>
                <c:pt idx="381">
                  <c:v>8.7861399757797692E-2</c:v>
                </c:pt>
                <c:pt idx="382">
                  <c:v>8.728450693679439E-2</c:v>
                </c:pt>
                <c:pt idx="383">
                  <c:v>8.6770752184836236E-2</c:v>
                </c:pt>
                <c:pt idx="384">
                  <c:v>8.6191708335369488E-2</c:v>
                </c:pt>
                <c:pt idx="385">
                  <c:v>8.5676061555200897E-2</c:v>
                </c:pt>
                <c:pt idx="386">
                  <c:v>8.5159538098099299E-2</c:v>
                </c:pt>
                <c:pt idx="387">
                  <c:v>8.4577412078358491E-2</c:v>
                </c:pt>
                <c:pt idx="388">
                  <c:v>8.4059054320444096E-2</c:v>
                </c:pt>
                <c:pt idx="389">
                  <c:v>8.3474886377571209E-2</c:v>
                </c:pt>
                <c:pt idx="390">
                  <c:v>8.295473265249774E-2</c:v>
                </c:pt>
                <c:pt idx="391">
                  <c:v>8.2433746818881312E-2</c:v>
                </c:pt>
                <c:pt idx="392">
                  <c:v>8.1846653392356278E-2</c:v>
                </c:pt>
                <c:pt idx="393">
                  <c:v>8.132392661637608E-2</c:v>
                </c:pt>
                <c:pt idx="394">
                  <c:v>8.0734895265365106E-2</c:v>
                </c:pt>
                <c:pt idx="395">
                  <c:v>8.0144854466022319E-2</c:v>
                </c:pt>
                <c:pt idx="396">
                  <c:v>7.9619535433296251E-2</c:v>
                </c:pt>
                <c:pt idx="397">
                  <c:v>7.909343555718458E-2</c:v>
                </c:pt>
                <c:pt idx="398">
                  <c:v>7.8434724467608491E-2</c:v>
                </c:pt>
                <c:pt idx="399">
                  <c:v>7.7906895956323871E-2</c:v>
                </c:pt>
                <c:pt idx="400">
                  <c:v>7.7246048224160896E-2</c:v>
                </c:pt>
                <c:pt idx="401">
                  <c:v>7.6650287558558836E-2</c:v>
                </c:pt>
                <c:pt idx="402">
                  <c:v>7.6053592658143876E-2</c:v>
                </c:pt>
                <c:pt idx="403">
                  <c:v>7.5455973971380319E-2</c:v>
                </c:pt>
                <c:pt idx="404">
                  <c:v>7.4857441829707466E-2</c:v>
                </c:pt>
                <c:pt idx="405">
                  <c:v>7.4258006448291392E-2</c:v>
                </c:pt>
                <c:pt idx="406">
                  <c:v>7.3657677926799378E-2</c:v>
                </c:pt>
                <c:pt idx="407">
                  <c:v>7.2989610866926874E-2</c:v>
                </c:pt>
                <c:pt idx="408">
                  <c:v>7.2454381289557432E-2</c:v>
                </c:pt>
                <c:pt idx="409">
                  <c:v>7.1784385642617923E-2</c:v>
                </c:pt>
                <c:pt idx="410">
                  <c:v>7.1180488990782748E-2</c:v>
                </c:pt>
                <c:pt idx="411">
                  <c:v>7.0575749045804853E-2</c:v>
                </c:pt>
                <c:pt idx="412">
                  <c:v>6.9970175219507866E-2</c:v>
                </c:pt>
                <c:pt idx="413">
                  <c:v>6.9431194847997937E-2</c:v>
                </c:pt>
                <c:pt idx="414">
                  <c:v>6.8824071205316598E-2</c:v>
                </c:pt>
                <c:pt idx="415">
                  <c:v>6.8283727728648547E-2</c:v>
                </c:pt>
                <c:pt idx="416">
                  <c:v>6.7675086731490169E-2</c:v>
                </c:pt>
                <c:pt idx="417">
                  <c:v>6.7133408684725157E-2</c:v>
                </c:pt>
                <c:pt idx="418">
                  <c:v>6.659111229823246E-2</c:v>
                </c:pt>
                <c:pt idx="419">
                  <c:v>6.6048203686083856E-2</c:v>
                </c:pt>
                <c:pt idx="420">
                  <c:v>6.550468889786161E-2</c:v>
                </c:pt>
                <c:pt idx="421">
                  <c:v>6.4960573919195241E-2</c:v>
                </c:pt>
                <c:pt idx="422">
                  <c:v>6.4415864672301024E-2</c:v>
                </c:pt>
                <c:pt idx="423">
                  <c:v>6.3870567016525701E-2</c:v>
                </c:pt>
                <c:pt idx="424">
                  <c:v>6.3324686748889455E-2</c:v>
                </c:pt>
                <c:pt idx="425">
                  <c:v>6.2846568101084327E-2</c:v>
                </c:pt>
                <c:pt idx="426">
                  <c:v>6.2299610846326195E-2</c:v>
                </c:pt>
                <c:pt idx="427">
                  <c:v>6.1820558524936772E-2</c:v>
                </c:pt>
                <c:pt idx="428">
                  <c:v>6.1341076368184956E-2</c:v>
                </c:pt>
                <c:pt idx="429">
                  <c:v>6.0792575166867514E-2</c:v>
                </c:pt>
                <c:pt idx="430">
                  <c:v>6.0243522826561258E-2</c:v>
                </c:pt>
                <c:pt idx="431">
                  <c:v>5.9693924745226813E-2</c:v>
                </c:pt>
                <c:pt idx="432">
                  <c:v>5.9212582945100123E-2</c:v>
                </c:pt>
                <c:pt idx="433">
                  <c:v>5.8730830942236516E-2</c:v>
                </c:pt>
                <c:pt idx="434">
                  <c:v>5.8179759433634119E-2</c:v>
                </c:pt>
                <c:pt idx="435">
                  <c:v>5.7628161913055954E-2</c:v>
                </c:pt>
                <c:pt idx="436">
                  <c:v>5.7145086619985526E-2</c:v>
                </c:pt>
                <c:pt idx="437">
                  <c:v>5.6592516601344262E-2</c:v>
                </c:pt>
                <c:pt idx="438">
                  <c:v>5.6039435160746276E-2</c:v>
                </c:pt>
                <c:pt idx="439">
                  <c:v>5.5555073281643594E-2</c:v>
                </c:pt>
                <c:pt idx="440">
                  <c:v>5.5070326944538769E-2</c:v>
                </c:pt>
                <c:pt idx="441">
                  <c:v>5.4515864550468633E-2</c:v>
                </c:pt>
                <c:pt idx="442">
                  <c:v>5.396090908974948E-2</c:v>
                </c:pt>
                <c:pt idx="443">
                  <c:v>5.3474922343175031E-2</c:v>
                </c:pt>
                <c:pt idx="444">
                  <c:v>5.2919055195391633E-2</c:v>
                </c:pt>
                <c:pt idx="445">
                  <c:v>5.2432277946435665E-2</c:v>
                </c:pt>
                <c:pt idx="446">
                  <c:v>5.1945136682272429E-2</c:v>
                </c:pt>
                <c:pt idx="447">
                  <c:v>5.1457634471137596E-2</c:v>
                </c:pt>
                <c:pt idx="448">
                  <c:v>5.0900051008076382E-2</c:v>
                </c:pt>
                <c:pt idx="449">
                  <c:v>5.0411785534946352E-2</c:v>
                </c:pt>
                <c:pt idx="450">
                  <c:v>4.9923168568202066E-2</c:v>
                </c:pt>
                <c:pt idx="451">
                  <c:v>4.9434203056329409E-2</c:v>
                </c:pt>
                <c:pt idx="452">
                  <c:v>4.8944891919592892E-2</c:v>
                </c:pt>
                <c:pt idx="453">
                  <c:v>4.8525209477811131E-2</c:v>
                </c:pt>
                <c:pt idx="454">
                  <c:v>4.8035264118789514E-2</c:v>
                </c:pt>
                <c:pt idx="455">
                  <c:v>4.7544981325349636E-2</c:v>
                </c:pt>
                <c:pt idx="456">
                  <c:v>4.7124472494407176E-2</c:v>
                </c:pt>
                <c:pt idx="457">
                  <c:v>4.6703719576444779E-2</c:v>
                </c:pt>
                <c:pt idx="458">
                  <c:v>4.6212534996210211E-2</c:v>
                </c:pt>
                <c:pt idx="459">
                  <c:v>4.5791259179236578E-2</c:v>
                </c:pt>
                <c:pt idx="460">
                  <c:v>4.5369744741941782E-2</c:v>
                </c:pt>
                <c:pt idx="461">
                  <c:v>4.4947993381179122E-2</c:v>
                </c:pt>
                <c:pt idx="462">
                  <c:v>4.4526006779854854E-2</c:v>
                </c:pt>
                <c:pt idx="463">
                  <c:v>4.410378660704329E-2</c:v>
                </c:pt>
                <c:pt idx="464">
                  <c:v>4.3681334518100377E-2</c:v>
                </c:pt>
                <c:pt idx="465">
                  <c:v>4.3258652154778469E-2</c:v>
                </c:pt>
                <c:pt idx="466">
                  <c:v>4.2906242123083464E-2</c:v>
                </c:pt>
                <c:pt idx="467">
                  <c:v>4.2483141809366708E-2</c:v>
                </c:pt>
                <c:pt idx="468">
                  <c:v>4.2059815800009462E-2</c:v>
                </c:pt>
                <c:pt idx="469">
                  <c:v>4.1636265685655094E-2</c:v>
                </c:pt>
                <c:pt idx="470">
                  <c:v>4.1283137204244709E-2</c:v>
                </c:pt>
                <c:pt idx="471">
                  <c:v>4.0929855096207307E-2</c:v>
                </c:pt>
                <c:pt idx="472">
                  <c:v>4.0505715045997558E-2</c:v>
                </c:pt>
                <c:pt idx="473">
                  <c:v>4.0152098118252474E-2</c:v>
                </c:pt>
                <c:pt idx="474">
                  <c:v>3.9798330421840722E-2</c:v>
                </c:pt>
                <c:pt idx="475">
                  <c:v>3.9373611410558028E-2</c:v>
                </c:pt>
                <c:pt idx="476">
                  <c:v>3.9019515113292449E-2</c:v>
                </c:pt>
                <c:pt idx="477">
                  <c:v>3.866527084321094E-2</c:v>
                </c:pt>
                <c:pt idx="478">
                  <c:v>3.8310879461500698E-2</c:v>
                </c:pt>
                <c:pt idx="479">
                  <c:v>3.7956341823461859E-2</c:v>
                </c:pt>
                <c:pt idx="480">
                  <c:v>3.7601658778548569E-2</c:v>
                </c:pt>
                <c:pt idx="481">
                  <c:v>3.7317808216795943E-2</c:v>
                </c:pt>
                <c:pt idx="482">
                  <c:v>3.6891859836940342E-2</c:v>
                </c:pt>
                <c:pt idx="483">
                  <c:v>3.6536745610300445E-2</c:v>
                </c:pt>
                <c:pt idx="484">
                  <c:v>3.6181489316978906E-2</c:v>
                </c:pt>
                <c:pt idx="485">
                  <c:v>3.589718254610768E-2</c:v>
                </c:pt>
                <c:pt idx="486">
                  <c:v>3.5683893396127125E-2</c:v>
                </c:pt>
                <c:pt idx="487">
                  <c:v>3.525716395660481E-2</c:v>
                </c:pt>
                <c:pt idx="488">
                  <c:v>3.4972566267632996E-2</c:v>
                </c:pt>
                <c:pt idx="489">
                  <c:v>3.4616694557493659E-2</c:v>
                </c:pt>
                <c:pt idx="490">
                  <c:v>3.4331898007261046E-2</c:v>
                </c:pt>
                <c:pt idx="491">
                  <c:v>3.3975779006780824E-2</c:v>
                </c:pt>
                <c:pt idx="492">
                  <c:v>3.3690785647187804E-2</c:v>
                </c:pt>
                <c:pt idx="493">
                  <c:v>3.3334421905520439E-2</c:v>
                </c:pt>
                <c:pt idx="494">
                  <c:v>3.3049233763391382E-2</c:v>
                </c:pt>
                <c:pt idx="495">
                  <c:v>3.2763959695346456E-2</c:v>
                </c:pt>
                <c:pt idx="496">
                  <c:v>3.2478600094700515E-2</c:v>
                </c:pt>
                <c:pt idx="497">
                  <c:v>3.2121780909399267E-2</c:v>
                </c:pt>
                <c:pt idx="498">
                  <c:v>3.1907625858174325E-2</c:v>
                </c:pt>
                <c:pt idx="499">
                  <c:v>3.1622011998271492E-2</c:v>
                </c:pt>
                <c:pt idx="500">
                  <c:v>3.1336314157747416E-2</c:v>
                </c:pt>
                <c:pt idx="501">
                  <c:v>3.1050532719338782E-2</c:v>
                </c:pt>
                <c:pt idx="502">
                  <c:v>3.0693188941514363E-2</c:v>
                </c:pt>
                <c:pt idx="503">
                  <c:v>3.0407220796498737E-2</c:v>
                </c:pt>
                <c:pt idx="504">
                  <c:v>3.019269061306316E-2</c:v>
                </c:pt>
                <c:pt idx="505">
                  <c:v>2.9906578569088012E-2</c:v>
                </c:pt>
                <c:pt idx="506">
                  <c:v>2.9620384809969577E-2</c:v>
                </c:pt>
                <c:pt idx="507">
                  <c:v>2.9334109706151582E-2</c:v>
                </c:pt>
                <c:pt idx="508">
                  <c:v>2.9119350217541116E-2</c:v>
                </c:pt>
                <c:pt idx="509">
                  <c:v>2.8904545334519711E-2</c:v>
                </c:pt>
                <c:pt idx="510">
                  <c:v>2.8618068476496443E-2</c:v>
                </c:pt>
                <c:pt idx="511">
                  <c:v>2.8403158271254308E-2</c:v>
                </c:pt>
                <c:pt idx="512">
                  <c:v>2.8116541538782715E-2</c:v>
                </c:pt>
                <c:pt idx="513">
                  <c:v>2.7901526842210637E-2</c:v>
                </c:pt>
                <c:pt idx="514">
                  <c:v>2.7614771337900062E-2</c:v>
                </c:pt>
                <c:pt idx="515">
                  <c:v>2.7399652973040707E-2</c:v>
                </c:pt>
                <c:pt idx="516">
                  <c:v>2.7184490428939345E-2</c:v>
                </c:pt>
                <c:pt idx="517">
                  <c:v>2.6969283854732237E-2</c:v>
                </c:pt>
                <c:pt idx="518">
                  <c:v>2.6754033398951323E-2</c:v>
                </c:pt>
                <c:pt idx="519">
                  <c:v>2.6538739209527023E-2</c:v>
                </c:pt>
                <c:pt idx="520">
                  <c:v>2.6323401433790063E-2</c:v>
                </c:pt>
                <c:pt idx="521">
                  <c:v>2.6108020218475341E-2</c:v>
                </c:pt>
                <c:pt idx="522">
                  <c:v>2.5892595709723756E-2</c:v>
                </c:pt>
                <c:pt idx="523">
                  <c:v>2.5605295937524405E-2</c:v>
                </c:pt>
                <c:pt idx="524">
                  <c:v>2.538977097576291E-2</c:v>
                </c:pt>
                <c:pt idx="525">
                  <c:v>2.524606387540387E-2</c:v>
                </c:pt>
                <c:pt idx="526">
                  <c:v>2.4958592764169795E-2</c:v>
                </c:pt>
                <c:pt idx="527">
                  <c:v>2.4742939800953625E-2</c:v>
                </c:pt>
                <c:pt idx="528">
                  <c:v>2.4527244456236674E-2</c:v>
                </c:pt>
                <c:pt idx="529">
                  <c:v>2.4311506871884329E-2</c:v>
                </c:pt>
                <c:pt idx="530">
                  <c:v>2.4095727189189339E-2</c:v>
                </c:pt>
                <c:pt idx="531">
                  <c:v>2.3807955702427996E-2</c:v>
                </c:pt>
                <c:pt idx="532">
                  <c:v>2.3592078336542012E-2</c:v>
                </c:pt>
                <c:pt idx="533">
                  <c:v>2.3448136955442466E-2</c:v>
                </c:pt>
                <c:pt idx="534">
                  <c:v>2.3160198849205161E-2</c:v>
                </c:pt>
                <c:pt idx="535">
                  <c:v>2.3088202822543962E-2</c:v>
                </c:pt>
                <c:pt idx="536">
                  <c:v>2.2728153943930452E-2</c:v>
                </c:pt>
                <c:pt idx="537">
                  <c:v>2.2512069803534474E-2</c:v>
                </c:pt>
                <c:pt idx="538">
                  <c:v>2.2223893951028594E-2</c:v>
                </c:pt>
                <c:pt idx="539">
                  <c:v>2.2079778830325567E-2</c:v>
                </c:pt>
                <c:pt idx="540">
                  <c:v>2.1863572269106166E-2</c:v>
                </c:pt>
                <c:pt idx="541">
                  <c:v>2.164732517163007E-2</c:v>
                </c:pt>
                <c:pt idx="542">
                  <c:v>2.1503137986247416E-2</c:v>
                </c:pt>
                <c:pt idx="543">
                  <c:v>2.1358932884211194E-2</c:v>
                </c:pt>
                <c:pt idx="544">
                  <c:v>2.1214709905115061E-2</c:v>
                </c:pt>
                <c:pt idx="545">
                  <c:v>2.0926210473586525E-2</c:v>
                </c:pt>
                <c:pt idx="546">
                  <c:v>2.085407450411296E-2</c:v>
                </c:pt>
                <c:pt idx="547">
                  <c:v>2.0565486326845628E-2</c:v>
                </c:pt>
                <c:pt idx="548">
                  <c:v>2.085407450411296E-2</c:v>
                </c:pt>
                <c:pt idx="549">
                  <c:v>2.0565486326845628E-2</c:v>
                </c:pt>
                <c:pt idx="550">
                  <c:v>2.0421165726931447E-2</c:v>
                </c:pt>
                <c:pt idx="551">
                  <c:v>2.0204651797431264E-2</c:v>
                </c:pt>
                <c:pt idx="552">
                  <c:v>2.0204651797431264E-2</c:v>
                </c:pt>
                <c:pt idx="553">
                  <c:v>1.9699299167851372E-2</c:v>
                </c:pt>
                <c:pt idx="554">
                  <c:v>1.9554873414329103E-2</c:v>
                </c:pt>
                <c:pt idx="555">
                  <c:v>1.9410430269823243E-2</c:v>
                </c:pt>
                <c:pt idx="556">
                  <c:v>1.9193733028479643E-2</c:v>
                </c:pt>
                <c:pt idx="557">
                  <c:v>1.9121491960513045E-2</c:v>
                </c:pt>
                <c:pt idx="558">
                  <c:v>1.926596977252212E-2</c:v>
                </c:pt>
                <c:pt idx="559">
                  <c:v>1.9193733028479643E-2</c:v>
                </c:pt>
                <c:pt idx="560">
                  <c:v>1.9121491960513045E-2</c:v>
                </c:pt>
                <c:pt idx="561">
                  <c:v>1.8904742860486767E-2</c:v>
                </c:pt>
                <c:pt idx="562">
                  <c:v>1.8615683812655024E-2</c:v>
                </c:pt>
                <c:pt idx="563">
                  <c:v>1.839884450579524E-2</c:v>
                </c:pt>
                <c:pt idx="564">
                  <c:v>1.8471128553069188E-2</c:v>
                </c:pt>
                <c:pt idx="565">
                  <c:v>1.8037360281717024E-2</c:v>
                </c:pt>
                <c:pt idx="566">
                  <c:v>1.818196675021758E-2</c:v>
                </c:pt>
                <c:pt idx="567">
                  <c:v>1.7892736818177057E-2</c:v>
                </c:pt>
                <c:pt idx="568">
                  <c:v>1.7675769838372844E-2</c:v>
                </c:pt>
                <c:pt idx="569">
                  <c:v>1.7965050672003623E-2</c:v>
                </c:pt>
                <c:pt idx="570">
                  <c:v>1.7820418724875779E-2</c:v>
                </c:pt>
                <c:pt idx="571">
                  <c:v>1.7386421395089103E-2</c:v>
                </c:pt>
                <c:pt idx="572">
                  <c:v>1.7458764828171096E-2</c:v>
                </c:pt>
                <c:pt idx="573">
                  <c:v>1.7603439054417937E-2</c:v>
                </c:pt>
                <c:pt idx="574">
                  <c:v>1.7458764828171096E-2</c:v>
                </c:pt>
                <c:pt idx="575">
                  <c:v>1.7241721911985967E-2</c:v>
                </c:pt>
                <c:pt idx="576">
                  <c:v>1.6662756424849882E-2</c:v>
                </c:pt>
                <c:pt idx="577">
                  <c:v>1.6952272606318812E-2</c:v>
                </c:pt>
                <c:pt idx="578">
                  <c:v>1.6879899819171464E-2</c:v>
                </c:pt>
                <c:pt idx="579">
                  <c:v>1.6807522856846984E-2</c:v>
                </c:pt>
                <c:pt idx="580">
                  <c:v>1.6662756424849882E-2</c:v>
                </c:pt>
                <c:pt idx="581">
                  <c:v>1.6445575576507773E-2</c:v>
                </c:pt>
                <c:pt idx="582">
                  <c:v>1.651797334663125E-2</c:v>
                </c:pt>
                <c:pt idx="583">
                  <c:v>1.6155943061244654E-2</c:v>
                </c:pt>
                <c:pt idx="584">
                  <c:v>1.6011102005759444E-2</c:v>
                </c:pt>
                <c:pt idx="585">
                  <c:v>1.6155943061244654E-2</c:v>
                </c:pt>
                <c:pt idx="586">
                  <c:v>1.5866244466234004E-2</c:v>
                </c:pt>
                <c:pt idx="587">
                  <c:v>1.6011102005759444E-2</c:v>
                </c:pt>
                <c:pt idx="588">
                  <c:v>1.6011102005759444E-2</c:v>
                </c:pt>
                <c:pt idx="589">
                  <c:v>1.5793809526140724E-2</c:v>
                </c:pt>
                <c:pt idx="590">
                  <c:v>1.5576480078080822E-2</c:v>
                </c:pt>
                <c:pt idx="591">
                  <c:v>1.5504028734306161E-2</c:v>
                </c:pt>
                <c:pt idx="592">
                  <c:v>1.5648927327609533E-2</c:v>
                </c:pt>
                <c:pt idx="593">
                  <c:v>1.5721370478446819E-2</c:v>
                </c:pt>
                <c:pt idx="594">
                  <c:v>1.5576480078080822E-2</c:v>
                </c:pt>
                <c:pt idx="595">
                  <c:v>1.5431573300725093E-2</c:v>
                </c:pt>
                <c:pt idx="596">
                  <c:v>1.5359113781771938E-2</c:v>
                </c:pt>
                <c:pt idx="597">
                  <c:v>1.4561790700951439E-2</c:v>
                </c:pt>
                <c:pt idx="598">
                  <c:v>1.5069234940708864E-2</c:v>
                </c:pt>
                <c:pt idx="599">
                  <c:v>1.5069234940708864E-2</c:v>
                </c:pt>
                <c:pt idx="600">
                  <c:v>1.4996755061197353E-2</c:v>
                </c:pt>
                <c:pt idx="601">
                  <c:v>1.4996755061197353E-2</c:v>
                </c:pt>
                <c:pt idx="602">
                  <c:v>1.4561790700951439E-2</c:v>
                </c:pt>
                <c:pt idx="603">
                  <c:v>1.4779291086878157E-2</c:v>
                </c:pt>
                <c:pt idx="604">
                  <c:v>1.4706794998134117E-2</c:v>
                </c:pt>
                <c:pt idx="605">
                  <c:v>1.4706794998134117E-2</c:v>
                </c:pt>
                <c:pt idx="606">
                  <c:v>1.4199209463298794E-2</c:v>
                </c:pt>
                <c:pt idx="607">
                  <c:v>1.4561790700951439E-2</c:v>
                </c:pt>
                <c:pt idx="608">
                  <c:v>1.4489282501246885E-2</c:v>
                </c:pt>
                <c:pt idx="609">
                  <c:v>1.4489282501246885E-2</c:v>
                </c:pt>
                <c:pt idx="610">
                  <c:v>1.4344254021402273E-2</c:v>
                </c:pt>
                <c:pt idx="611">
                  <c:v>1.4271733749961676E-2</c:v>
                </c:pt>
                <c:pt idx="612">
                  <c:v>1.4344254021402273E-2</c:v>
                </c:pt>
                <c:pt idx="613">
                  <c:v>1.4199209463298794E-2</c:v>
                </c:pt>
                <c:pt idx="614">
                  <c:v>1.4199209463298794E-2</c:v>
                </c:pt>
                <c:pt idx="615">
                  <c:v>1.4199209463298794E-2</c:v>
                </c:pt>
                <c:pt idx="616">
                  <c:v>1.4054148861641315E-2</c:v>
                </c:pt>
                <c:pt idx="617">
                  <c:v>1.4054148861641315E-2</c:v>
                </c:pt>
                <c:pt idx="618">
                  <c:v>1.4054148861641315E-2</c:v>
                </c:pt>
                <c:pt idx="619">
                  <c:v>1.3981612555300331E-2</c:v>
                </c:pt>
                <c:pt idx="620">
                  <c:v>1.4054148861641315E-2</c:v>
                </c:pt>
                <c:pt idx="621">
                  <c:v>1.3836527953184252E-2</c:v>
                </c:pt>
                <c:pt idx="622">
                  <c:v>1.3763979666028535E-2</c:v>
                </c:pt>
                <c:pt idx="623">
                  <c:v>1.3836527953184252E-2</c:v>
                </c:pt>
                <c:pt idx="624">
                  <c:v>1.3836527953184252E-2</c:v>
                </c:pt>
                <c:pt idx="625">
                  <c:v>1.3763979666028535E-2</c:v>
                </c:pt>
                <c:pt idx="626">
                  <c:v>1.3618871141026764E-2</c:v>
                </c:pt>
                <c:pt idx="627">
                  <c:v>1.3473746710379309E-2</c:v>
                </c:pt>
                <c:pt idx="628">
                  <c:v>1.3473746710379309E-2</c:v>
                </c:pt>
                <c:pt idx="629">
                  <c:v>1.3401178541144872E-2</c:v>
                </c:pt>
                <c:pt idx="630">
                  <c:v>1.3328606408335867E-2</c:v>
                </c:pt>
                <c:pt idx="631">
                  <c:v>1.3401178541144872E-2</c:v>
                </c:pt>
                <c:pt idx="632">
                  <c:v>1.3473746710379309E-2</c:v>
                </c:pt>
                <c:pt idx="633">
                  <c:v>1.3328606408335867E-2</c:v>
                </c:pt>
                <c:pt idx="634">
                  <c:v>1.3328606408335867E-2</c:v>
                </c:pt>
                <c:pt idx="635">
                  <c:v>1.3256030316219296E-2</c:v>
                </c:pt>
                <c:pt idx="636">
                  <c:v>1.3401178541144872E-2</c:v>
                </c:pt>
                <c:pt idx="637">
                  <c:v>1.3328606408335867E-2</c:v>
                </c:pt>
                <c:pt idx="638">
                  <c:v>1.3183450269056448E-2</c:v>
                </c:pt>
                <c:pt idx="639">
                  <c:v>1.3256030316219296E-2</c:v>
                </c:pt>
                <c:pt idx="640">
                  <c:v>1.3183450269056448E-2</c:v>
                </c:pt>
                <c:pt idx="641">
                  <c:v>1.3110866271103671E-2</c:v>
                </c:pt>
                <c:pt idx="642">
                  <c:v>1.3038278326611088E-2</c:v>
                </c:pt>
                <c:pt idx="643">
                  <c:v>1.3183450269056448E-2</c:v>
                </c:pt>
                <c:pt idx="644">
                  <c:v>1.2965686439823194E-2</c:v>
                </c:pt>
                <c:pt idx="645">
                  <c:v>1.2530052567900364E-2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v>wre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'CRET V4D'!$B$2:$B$700</c:f>
              <c:numCache>
                <c:formatCode>0.000</c:formatCode>
                <c:ptCount val="699"/>
                <c:pt idx="0">
                  <c:v>0.35903093969013689</c:v>
                </c:pt>
                <c:pt idx="1">
                  <c:v>0.35786545663626046</c:v>
                </c:pt>
                <c:pt idx="2">
                  <c:v>0.35708846793367621</c:v>
                </c:pt>
                <c:pt idx="3">
                  <c:v>0.35638917810135035</c:v>
                </c:pt>
                <c:pt idx="4">
                  <c:v>0.35576758713928308</c:v>
                </c:pt>
                <c:pt idx="5">
                  <c:v>0.35506829730695721</c:v>
                </c:pt>
                <c:pt idx="6">
                  <c:v>0.35436900747463135</c:v>
                </c:pt>
                <c:pt idx="7">
                  <c:v>0.35374741651256386</c:v>
                </c:pt>
                <c:pt idx="8">
                  <c:v>0.35312582555049654</c:v>
                </c:pt>
                <c:pt idx="9">
                  <c:v>0.35234883684791235</c:v>
                </c:pt>
                <c:pt idx="10">
                  <c:v>0.35164954701558648</c:v>
                </c:pt>
                <c:pt idx="11">
                  <c:v>0.35087255831300224</c:v>
                </c:pt>
                <c:pt idx="12">
                  <c:v>0.35017326848067637</c:v>
                </c:pt>
                <c:pt idx="13">
                  <c:v>0.3494739786483505</c:v>
                </c:pt>
                <c:pt idx="14">
                  <c:v>0.34877468881602464</c:v>
                </c:pt>
                <c:pt idx="15">
                  <c:v>0.34799770011344044</c:v>
                </c:pt>
                <c:pt idx="16">
                  <c:v>0.34737610915137296</c:v>
                </c:pt>
                <c:pt idx="17">
                  <c:v>0.34675451818930564</c:v>
                </c:pt>
                <c:pt idx="18">
                  <c:v>0.34589983061646284</c:v>
                </c:pt>
                <c:pt idx="19">
                  <c:v>0.34520054078413698</c:v>
                </c:pt>
                <c:pt idx="20">
                  <c:v>0.34450125095181111</c:v>
                </c:pt>
                <c:pt idx="21">
                  <c:v>0.34387965998974385</c:v>
                </c:pt>
                <c:pt idx="22">
                  <c:v>0.34318037015741798</c:v>
                </c:pt>
                <c:pt idx="23">
                  <c:v>0.34240338145483373</c:v>
                </c:pt>
                <c:pt idx="24">
                  <c:v>0.34170409162250787</c:v>
                </c:pt>
                <c:pt idx="25">
                  <c:v>0.34108250066044038</c:v>
                </c:pt>
                <c:pt idx="26">
                  <c:v>0.34046090969837306</c:v>
                </c:pt>
                <c:pt idx="27">
                  <c:v>0.33968392099578865</c:v>
                </c:pt>
                <c:pt idx="28">
                  <c:v>0.33906233003372138</c:v>
                </c:pt>
                <c:pt idx="29">
                  <c:v>0.33828534133113713</c:v>
                </c:pt>
                <c:pt idx="30">
                  <c:v>0.33766375036906965</c:v>
                </c:pt>
                <c:pt idx="31">
                  <c:v>0.33696446053674378</c:v>
                </c:pt>
                <c:pt idx="32">
                  <c:v>0.33634286957467646</c:v>
                </c:pt>
                <c:pt idx="33">
                  <c:v>0.3357989774828673</c:v>
                </c:pt>
                <c:pt idx="34">
                  <c:v>0.33502198878028311</c:v>
                </c:pt>
                <c:pt idx="35">
                  <c:v>0.33432269894795724</c:v>
                </c:pt>
                <c:pt idx="36">
                  <c:v>0.33362340911563138</c:v>
                </c:pt>
                <c:pt idx="37">
                  <c:v>0.33300181815356411</c:v>
                </c:pt>
                <c:pt idx="38">
                  <c:v>0.33230252832123824</c:v>
                </c:pt>
                <c:pt idx="39">
                  <c:v>0.3316809373591707</c:v>
                </c:pt>
                <c:pt idx="40">
                  <c:v>0.33098164752684506</c:v>
                </c:pt>
                <c:pt idx="41">
                  <c:v>0.33036005656477757</c:v>
                </c:pt>
                <c:pt idx="42">
                  <c:v>0.32973846560271003</c:v>
                </c:pt>
                <c:pt idx="43">
                  <c:v>0.32903917577038438</c:v>
                </c:pt>
                <c:pt idx="44">
                  <c:v>0.32833988593805852</c:v>
                </c:pt>
                <c:pt idx="45">
                  <c:v>0.32764059610573265</c:v>
                </c:pt>
                <c:pt idx="46">
                  <c:v>0.32701900514366516</c:v>
                </c:pt>
                <c:pt idx="47">
                  <c:v>0.3263974141815979</c:v>
                </c:pt>
                <c:pt idx="48">
                  <c:v>0.32562042547901365</c:v>
                </c:pt>
                <c:pt idx="49">
                  <c:v>0.32492113564668779</c:v>
                </c:pt>
                <c:pt idx="50">
                  <c:v>0.32437724355487862</c:v>
                </c:pt>
                <c:pt idx="51">
                  <c:v>0.32360025485229443</c:v>
                </c:pt>
                <c:pt idx="52">
                  <c:v>0.32290096501996857</c:v>
                </c:pt>
                <c:pt idx="53">
                  <c:v>0.3222016751876427</c:v>
                </c:pt>
                <c:pt idx="54">
                  <c:v>0.32150238535531706</c:v>
                </c:pt>
                <c:pt idx="55">
                  <c:v>0.32080309552299119</c:v>
                </c:pt>
                <c:pt idx="56">
                  <c:v>0.32010380569066532</c:v>
                </c:pt>
                <c:pt idx="57">
                  <c:v>0.31940451585833946</c:v>
                </c:pt>
                <c:pt idx="58">
                  <c:v>0.31870522602601359</c:v>
                </c:pt>
                <c:pt idx="59">
                  <c:v>0.31800593619368772</c:v>
                </c:pt>
                <c:pt idx="60">
                  <c:v>0.31730664636136185</c:v>
                </c:pt>
                <c:pt idx="61">
                  <c:v>0.31660735652903599</c:v>
                </c:pt>
                <c:pt idx="62">
                  <c:v>0.31590806669671034</c:v>
                </c:pt>
                <c:pt idx="63">
                  <c:v>0.31528647573464286</c:v>
                </c:pt>
                <c:pt idx="64">
                  <c:v>0.31450948703205861</c:v>
                </c:pt>
                <c:pt idx="65">
                  <c:v>0.31388789606999112</c:v>
                </c:pt>
                <c:pt idx="66">
                  <c:v>0.31318860623766526</c:v>
                </c:pt>
                <c:pt idx="67">
                  <c:v>0.31248931640533939</c:v>
                </c:pt>
                <c:pt idx="68">
                  <c:v>0.31186772544327213</c:v>
                </c:pt>
                <c:pt idx="69">
                  <c:v>0.31109073674068788</c:v>
                </c:pt>
                <c:pt idx="70">
                  <c:v>0.31046914577862039</c:v>
                </c:pt>
                <c:pt idx="71">
                  <c:v>0.30976985594629453</c:v>
                </c:pt>
                <c:pt idx="72">
                  <c:v>0.30907056611396866</c:v>
                </c:pt>
                <c:pt idx="73">
                  <c:v>0.30844897515190134</c:v>
                </c:pt>
                <c:pt idx="74">
                  <c:v>0.30774968531957547</c:v>
                </c:pt>
                <c:pt idx="75">
                  <c:v>0.30712809435750799</c:v>
                </c:pt>
                <c:pt idx="76">
                  <c:v>0.30642880452518212</c:v>
                </c:pt>
                <c:pt idx="77">
                  <c:v>0.30572951469285647</c:v>
                </c:pt>
                <c:pt idx="78">
                  <c:v>0.30510792373078899</c:v>
                </c:pt>
                <c:pt idx="79">
                  <c:v>0.30448633276872145</c:v>
                </c:pt>
                <c:pt idx="80">
                  <c:v>0.3037870429363958</c:v>
                </c:pt>
                <c:pt idx="81">
                  <c:v>0.30308775310406993</c:v>
                </c:pt>
                <c:pt idx="82">
                  <c:v>0.30238846327174407</c:v>
                </c:pt>
                <c:pt idx="83">
                  <c:v>0.30176687230967658</c:v>
                </c:pt>
                <c:pt idx="84">
                  <c:v>0.30114528134760926</c:v>
                </c:pt>
                <c:pt idx="85">
                  <c:v>0.30044599151528339</c:v>
                </c:pt>
                <c:pt idx="86">
                  <c:v>0.29974670168295758</c:v>
                </c:pt>
                <c:pt idx="87">
                  <c:v>0.29912511072089004</c:v>
                </c:pt>
                <c:pt idx="88">
                  <c:v>0.29850351975882278</c:v>
                </c:pt>
                <c:pt idx="89">
                  <c:v>0.29780422992649691</c:v>
                </c:pt>
                <c:pt idx="90">
                  <c:v>0.29718263896442937</c:v>
                </c:pt>
                <c:pt idx="91">
                  <c:v>0.2965610480023621</c:v>
                </c:pt>
                <c:pt idx="92">
                  <c:v>0.29586175817003624</c:v>
                </c:pt>
                <c:pt idx="93">
                  <c:v>0.29524016720796875</c:v>
                </c:pt>
                <c:pt idx="94">
                  <c:v>0.29454087737564311</c:v>
                </c:pt>
                <c:pt idx="95">
                  <c:v>0.29391928641357556</c:v>
                </c:pt>
                <c:pt idx="96">
                  <c:v>0.29329769545150808</c:v>
                </c:pt>
                <c:pt idx="97">
                  <c:v>0.29275380335969914</c:v>
                </c:pt>
                <c:pt idx="98">
                  <c:v>0.29205451352737327</c:v>
                </c:pt>
                <c:pt idx="99">
                  <c:v>0.29135522369504741</c:v>
                </c:pt>
                <c:pt idx="100">
                  <c:v>0.29081133160323847</c:v>
                </c:pt>
                <c:pt idx="101">
                  <c:v>0.2901120417709126</c:v>
                </c:pt>
                <c:pt idx="102">
                  <c:v>0.28949045080884533</c:v>
                </c:pt>
                <c:pt idx="103">
                  <c:v>0.28886885984677779</c:v>
                </c:pt>
                <c:pt idx="104">
                  <c:v>0.28816957001445193</c:v>
                </c:pt>
                <c:pt idx="105">
                  <c:v>0.28754797905238466</c:v>
                </c:pt>
                <c:pt idx="106">
                  <c:v>0.2870817858308341</c:v>
                </c:pt>
                <c:pt idx="107">
                  <c:v>0.28638249599850824</c:v>
                </c:pt>
                <c:pt idx="108">
                  <c:v>0.28576090503644069</c:v>
                </c:pt>
                <c:pt idx="109">
                  <c:v>0.28513931407437343</c:v>
                </c:pt>
                <c:pt idx="110">
                  <c:v>0.28444002424204756</c:v>
                </c:pt>
                <c:pt idx="111">
                  <c:v>0.28389613215023862</c:v>
                </c:pt>
                <c:pt idx="112">
                  <c:v>0.28319684231791276</c:v>
                </c:pt>
                <c:pt idx="113">
                  <c:v>0.28265295022610382</c:v>
                </c:pt>
                <c:pt idx="114">
                  <c:v>0.28195366039377795</c:v>
                </c:pt>
                <c:pt idx="115">
                  <c:v>0.28125437056145208</c:v>
                </c:pt>
                <c:pt idx="116">
                  <c:v>0.2806327795993846</c:v>
                </c:pt>
                <c:pt idx="117">
                  <c:v>0.28001118863731728</c:v>
                </c:pt>
                <c:pt idx="118">
                  <c:v>0.27938959767524979</c:v>
                </c:pt>
                <c:pt idx="119">
                  <c:v>0.27876800671318253</c:v>
                </c:pt>
                <c:pt idx="120">
                  <c:v>0.27814641575111498</c:v>
                </c:pt>
                <c:pt idx="121">
                  <c:v>0.27760252365930604</c:v>
                </c:pt>
                <c:pt idx="122">
                  <c:v>0.27682553495672185</c:v>
                </c:pt>
                <c:pt idx="123">
                  <c:v>0.27620394399465431</c:v>
                </c:pt>
                <c:pt idx="124">
                  <c:v>0.27558235303258682</c:v>
                </c:pt>
                <c:pt idx="125">
                  <c:v>0.27488306320026118</c:v>
                </c:pt>
                <c:pt idx="126">
                  <c:v>0.27433917110845202</c:v>
                </c:pt>
                <c:pt idx="127">
                  <c:v>0.27363988127612615</c:v>
                </c:pt>
                <c:pt idx="128">
                  <c:v>0.27301829031405889</c:v>
                </c:pt>
                <c:pt idx="129">
                  <c:v>0.27239669935199134</c:v>
                </c:pt>
                <c:pt idx="130">
                  <c:v>0.27169740951966548</c:v>
                </c:pt>
                <c:pt idx="131">
                  <c:v>0.27107581855759821</c:v>
                </c:pt>
                <c:pt idx="132">
                  <c:v>0.27045422759553073</c:v>
                </c:pt>
                <c:pt idx="133">
                  <c:v>0.26983263663346341</c:v>
                </c:pt>
                <c:pt idx="134">
                  <c:v>0.26913334680113754</c:v>
                </c:pt>
                <c:pt idx="135">
                  <c:v>0.26851175583907005</c:v>
                </c:pt>
                <c:pt idx="136">
                  <c:v>0.26789016487700273</c:v>
                </c:pt>
                <c:pt idx="137">
                  <c:v>0.26719087504467687</c:v>
                </c:pt>
                <c:pt idx="138">
                  <c:v>0.26649158521235106</c:v>
                </c:pt>
                <c:pt idx="139">
                  <c:v>0.26579229538002519</c:v>
                </c:pt>
                <c:pt idx="140">
                  <c:v>0.26509300554769932</c:v>
                </c:pt>
                <c:pt idx="141">
                  <c:v>0.264471414585632</c:v>
                </c:pt>
                <c:pt idx="142">
                  <c:v>0.26369442588304759</c:v>
                </c:pt>
                <c:pt idx="143">
                  <c:v>0.26291743718046334</c:v>
                </c:pt>
                <c:pt idx="144">
                  <c:v>0.26221814734813748</c:v>
                </c:pt>
                <c:pt idx="145">
                  <c:v>0.26144115864555328</c:v>
                </c:pt>
                <c:pt idx="146">
                  <c:v>0.26074186881322742</c:v>
                </c:pt>
                <c:pt idx="147">
                  <c:v>0.26004257898090155</c:v>
                </c:pt>
                <c:pt idx="148">
                  <c:v>0.25934328914857591</c:v>
                </c:pt>
                <c:pt idx="149">
                  <c:v>0.25864399931625004</c:v>
                </c:pt>
                <c:pt idx="150">
                  <c:v>0.25786701061366557</c:v>
                </c:pt>
                <c:pt idx="151">
                  <c:v>0.25724541965159831</c:v>
                </c:pt>
                <c:pt idx="152">
                  <c:v>0.25646843094901406</c:v>
                </c:pt>
                <c:pt idx="153">
                  <c:v>0.25584683998694657</c:v>
                </c:pt>
                <c:pt idx="154">
                  <c:v>0.254992152414104</c:v>
                </c:pt>
                <c:pt idx="155">
                  <c:v>0.25429286258177813</c:v>
                </c:pt>
                <c:pt idx="156">
                  <c:v>0.25359357274945227</c:v>
                </c:pt>
                <c:pt idx="157">
                  <c:v>0.25297198178738478</c:v>
                </c:pt>
                <c:pt idx="158">
                  <c:v>0.25227269195505891</c:v>
                </c:pt>
                <c:pt idx="159">
                  <c:v>0.25157340212273327</c:v>
                </c:pt>
                <c:pt idx="160">
                  <c:v>0.25095181116066573</c:v>
                </c:pt>
                <c:pt idx="161">
                  <c:v>0.25025252132833986</c:v>
                </c:pt>
                <c:pt idx="162">
                  <c:v>0.24955323149601402</c:v>
                </c:pt>
                <c:pt idx="163">
                  <c:v>0.24893164053394673</c:v>
                </c:pt>
                <c:pt idx="164">
                  <c:v>0.24815465183136229</c:v>
                </c:pt>
                <c:pt idx="165">
                  <c:v>0.247533060869295</c:v>
                </c:pt>
                <c:pt idx="166">
                  <c:v>0.24683377103696913</c:v>
                </c:pt>
                <c:pt idx="167">
                  <c:v>0.24613448120464326</c:v>
                </c:pt>
                <c:pt idx="168">
                  <c:v>0.2454351913723174</c:v>
                </c:pt>
                <c:pt idx="169">
                  <c:v>0.24473590153999153</c:v>
                </c:pt>
                <c:pt idx="170">
                  <c:v>0.24403661170766588</c:v>
                </c:pt>
                <c:pt idx="171">
                  <c:v>0.2434150207455984</c:v>
                </c:pt>
                <c:pt idx="172">
                  <c:v>0.24271573091327253</c:v>
                </c:pt>
                <c:pt idx="173">
                  <c:v>0.24201644108094666</c:v>
                </c:pt>
                <c:pt idx="174">
                  <c:v>0.2413171512486208</c:v>
                </c:pt>
                <c:pt idx="175">
                  <c:v>0.24061786141629493</c:v>
                </c:pt>
                <c:pt idx="176">
                  <c:v>0.23991857158396929</c:v>
                </c:pt>
                <c:pt idx="177">
                  <c:v>0.23921928175164342</c:v>
                </c:pt>
                <c:pt idx="178">
                  <c:v>0.23844229304905898</c:v>
                </c:pt>
                <c:pt idx="179">
                  <c:v>0.23774300321673333</c:v>
                </c:pt>
                <c:pt idx="180">
                  <c:v>0.23704371338440747</c:v>
                </c:pt>
                <c:pt idx="181">
                  <c:v>0.2363444235520816</c:v>
                </c:pt>
                <c:pt idx="182">
                  <c:v>0.23556743484949738</c:v>
                </c:pt>
                <c:pt idx="183">
                  <c:v>0.23486814501717151</c:v>
                </c:pt>
                <c:pt idx="184">
                  <c:v>0.23416885518484565</c:v>
                </c:pt>
                <c:pt idx="185">
                  <c:v>0.23346956535251978</c:v>
                </c:pt>
                <c:pt idx="186">
                  <c:v>0.23269257664993556</c:v>
                </c:pt>
                <c:pt idx="187">
                  <c:v>0.2319932868176097</c:v>
                </c:pt>
                <c:pt idx="188">
                  <c:v>0.23129399698528386</c:v>
                </c:pt>
                <c:pt idx="189">
                  <c:v>0.23059470715295799</c:v>
                </c:pt>
                <c:pt idx="190">
                  <c:v>0.22989541732063212</c:v>
                </c:pt>
                <c:pt idx="191">
                  <c:v>0.22919612748830626</c:v>
                </c:pt>
                <c:pt idx="192">
                  <c:v>0.22841913878572204</c:v>
                </c:pt>
                <c:pt idx="193">
                  <c:v>0.22771984895339617</c:v>
                </c:pt>
                <c:pt idx="194">
                  <c:v>0.2270205591210703</c:v>
                </c:pt>
                <c:pt idx="195">
                  <c:v>0.22632126928874466</c:v>
                </c:pt>
                <c:pt idx="196">
                  <c:v>0.22562197945641879</c:v>
                </c:pt>
                <c:pt idx="197">
                  <c:v>0.22492268962409293</c:v>
                </c:pt>
                <c:pt idx="198">
                  <c:v>0.22422339979176706</c:v>
                </c:pt>
                <c:pt idx="199">
                  <c:v>0.22352410995944119</c:v>
                </c:pt>
                <c:pt idx="200">
                  <c:v>0.22282482012711533</c:v>
                </c:pt>
                <c:pt idx="201">
                  <c:v>0.22212553029478946</c:v>
                </c:pt>
                <c:pt idx="202">
                  <c:v>0.22142624046246359</c:v>
                </c:pt>
                <c:pt idx="203">
                  <c:v>0.22072695063013797</c:v>
                </c:pt>
                <c:pt idx="204">
                  <c:v>0.22002766079781211</c:v>
                </c:pt>
                <c:pt idx="205">
                  <c:v>0.21932837096548624</c:v>
                </c:pt>
                <c:pt idx="206">
                  <c:v>0.21870678000341873</c:v>
                </c:pt>
                <c:pt idx="207">
                  <c:v>0.21800749017109286</c:v>
                </c:pt>
                <c:pt idx="208">
                  <c:v>0.21730820033876699</c:v>
                </c:pt>
                <c:pt idx="209">
                  <c:v>0.21660891050644135</c:v>
                </c:pt>
                <c:pt idx="210">
                  <c:v>0.21590962067411548</c:v>
                </c:pt>
                <c:pt idx="211">
                  <c:v>0.21536572858230632</c:v>
                </c:pt>
                <c:pt idx="212">
                  <c:v>0.2145887398797221</c:v>
                </c:pt>
                <c:pt idx="213">
                  <c:v>0.21388945004739626</c:v>
                </c:pt>
                <c:pt idx="214">
                  <c:v>0.21326785908532897</c:v>
                </c:pt>
                <c:pt idx="215">
                  <c:v>0.2125685692530031</c:v>
                </c:pt>
                <c:pt idx="216">
                  <c:v>0.21194697829093559</c:v>
                </c:pt>
                <c:pt idx="217">
                  <c:v>0.21124768845860972</c:v>
                </c:pt>
                <c:pt idx="218">
                  <c:v>0.21054839862628408</c:v>
                </c:pt>
                <c:pt idx="219">
                  <c:v>0.20984910879395821</c:v>
                </c:pt>
                <c:pt idx="220">
                  <c:v>0.20914981896163234</c:v>
                </c:pt>
                <c:pt idx="221">
                  <c:v>0.20845052912930648</c:v>
                </c:pt>
                <c:pt idx="222">
                  <c:v>0.20775123929698061</c:v>
                </c:pt>
                <c:pt idx="223">
                  <c:v>0.20712964833491335</c:v>
                </c:pt>
                <c:pt idx="224">
                  <c:v>0.20650805737284583</c:v>
                </c:pt>
                <c:pt idx="225">
                  <c:v>0.20573106867026161</c:v>
                </c:pt>
                <c:pt idx="226">
                  <c:v>0.2051094777081941</c:v>
                </c:pt>
                <c:pt idx="227">
                  <c:v>0.20448788674612681</c:v>
                </c:pt>
                <c:pt idx="228">
                  <c:v>0.20378859691380094</c:v>
                </c:pt>
                <c:pt idx="229">
                  <c:v>0.20308930708147507</c:v>
                </c:pt>
                <c:pt idx="230">
                  <c:v>0.20239001724914921</c:v>
                </c:pt>
                <c:pt idx="231">
                  <c:v>0.20176842628708169</c:v>
                </c:pt>
                <c:pt idx="232">
                  <c:v>0.20106913645475608</c:v>
                </c:pt>
                <c:pt idx="233">
                  <c:v>0.20044754549268856</c:v>
                </c:pt>
                <c:pt idx="234">
                  <c:v>0.19974825566036269</c:v>
                </c:pt>
                <c:pt idx="235">
                  <c:v>0.19904896582803683</c:v>
                </c:pt>
                <c:pt idx="236">
                  <c:v>0.19842737486596954</c:v>
                </c:pt>
                <c:pt idx="237">
                  <c:v>0.19780578390390202</c:v>
                </c:pt>
                <c:pt idx="238">
                  <c:v>0.19710649407157615</c:v>
                </c:pt>
                <c:pt idx="239">
                  <c:v>0.19648490310950886</c:v>
                </c:pt>
                <c:pt idx="240">
                  <c:v>0.19586331214744138</c:v>
                </c:pt>
                <c:pt idx="241">
                  <c:v>0.19516402231511551</c:v>
                </c:pt>
                <c:pt idx="242">
                  <c:v>0.19446473248278964</c:v>
                </c:pt>
                <c:pt idx="243">
                  <c:v>0.19376544265046378</c:v>
                </c:pt>
                <c:pt idx="244">
                  <c:v>0.19314385168839648</c:v>
                </c:pt>
                <c:pt idx="245">
                  <c:v>0.19244456185607062</c:v>
                </c:pt>
                <c:pt idx="246">
                  <c:v>0.1918229708940031</c:v>
                </c:pt>
                <c:pt idx="247">
                  <c:v>0.19112368106167746</c:v>
                </c:pt>
                <c:pt idx="248">
                  <c:v>0.19050209009960997</c:v>
                </c:pt>
                <c:pt idx="249">
                  <c:v>0.18980280026728411</c:v>
                </c:pt>
                <c:pt idx="250">
                  <c:v>0.18918120930521681</c:v>
                </c:pt>
                <c:pt idx="251">
                  <c:v>0.18848191947289095</c:v>
                </c:pt>
                <c:pt idx="252">
                  <c:v>0.18786032851082343</c:v>
                </c:pt>
                <c:pt idx="253">
                  <c:v>0.18716103867849757</c:v>
                </c:pt>
                <c:pt idx="254">
                  <c:v>0.18653944771643027</c:v>
                </c:pt>
                <c:pt idx="255">
                  <c:v>0.18584015788410441</c:v>
                </c:pt>
                <c:pt idx="256">
                  <c:v>0.18521856692203692</c:v>
                </c:pt>
                <c:pt idx="257">
                  <c:v>0.18451927708971105</c:v>
                </c:pt>
                <c:pt idx="258">
                  <c:v>0.18389768612764376</c:v>
                </c:pt>
                <c:pt idx="259">
                  <c:v>0.18319839629531789</c:v>
                </c:pt>
                <c:pt idx="260">
                  <c:v>0.18265450420350895</c:v>
                </c:pt>
                <c:pt idx="261">
                  <c:v>0.18187751550092474</c:v>
                </c:pt>
                <c:pt idx="262">
                  <c:v>0.18125592453885722</c:v>
                </c:pt>
                <c:pt idx="263">
                  <c:v>0.18063433357678974</c:v>
                </c:pt>
                <c:pt idx="264">
                  <c:v>0.17993504374446409</c:v>
                </c:pt>
                <c:pt idx="265">
                  <c:v>0.17931345278239658</c:v>
                </c:pt>
                <c:pt idx="266">
                  <c:v>0.17861416295007071</c:v>
                </c:pt>
                <c:pt idx="267">
                  <c:v>0.17799257198800342</c:v>
                </c:pt>
                <c:pt idx="268">
                  <c:v>0.17729328215567755</c:v>
                </c:pt>
                <c:pt idx="269">
                  <c:v>0.17659399232335168</c:v>
                </c:pt>
                <c:pt idx="270">
                  <c:v>0.17589470249102582</c:v>
                </c:pt>
                <c:pt idx="271">
                  <c:v>0.17519541265869995</c:v>
                </c:pt>
                <c:pt idx="272">
                  <c:v>0.17449612282637408</c:v>
                </c:pt>
                <c:pt idx="273">
                  <c:v>0.17371913412378986</c:v>
                </c:pt>
                <c:pt idx="274">
                  <c:v>0.173019844291464</c:v>
                </c:pt>
                <c:pt idx="275">
                  <c:v>0.17224285558887978</c:v>
                </c:pt>
                <c:pt idx="276">
                  <c:v>0.17154356575655391</c:v>
                </c:pt>
                <c:pt idx="277">
                  <c:v>0.17076657705396969</c:v>
                </c:pt>
                <c:pt idx="278">
                  <c:v>0.17006728722164385</c:v>
                </c:pt>
                <c:pt idx="279">
                  <c:v>0.16929029851905961</c:v>
                </c:pt>
                <c:pt idx="280">
                  <c:v>0.16859100868673377</c:v>
                </c:pt>
                <c:pt idx="281">
                  <c:v>0.1678917188544079</c:v>
                </c:pt>
                <c:pt idx="282">
                  <c:v>0.16711473015182368</c:v>
                </c:pt>
                <c:pt idx="283">
                  <c:v>0.16649313918975617</c:v>
                </c:pt>
                <c:pt idx="284">
                  <c:v>0.16571615048717195</c:v>
                </c:pt>
                <c:pt idx="285">
                  <c:v>0.16501686065484608</c:v>
                </c:pt>
                <c:pt idx="286">
                  <c:v>0.16431757082252021</c:v>
                </c:pt>
                <c:pt idx="287">
                  <c:v>0.16361828099019435</c:v>
                </c:pt>
                <c:pt idx="288">
                  <c:v>0.16291899115786848</c:v>
                </c:pt>
                <c:pt idx="289">
                  <c:v>0.16221970132554284</c:v>
                </c:pt>
                <c:pt idx="290">
                  <c:v>0.16152041149321697</c:v>
                </c:pt>
                <c:pt idx="291">
                  <c:v>0.16089882053114946</c:v>
                </c:pt>
                <c:pt idx="292">
                  <c:v>0.16012183182856524</c:v>
                </c:pt>
                <c:pt idx="293">
                  <c:v>0.15942254199623937</c:v>
                </c:pt>
                <c:pt idx="294">
                  <c:v>0.15880095103417188</c:v>
                </c:pt>
                <c:pt idx="295">
                  <c:v>0.15810166120184624</c:v>
                </c:pt>
                <c:pt idx="296">
                  <c:v>0.15740237136952037</c:v>
                </c:pt>
                <c:pt idx="297">
                  <c:v>0.15678078040745286</c:v>
                </c:pt>
                <c:pt idx="298">
                  <c:v>0.15608149057512699</c:v>
                </c:pt>
                <c:pt idx="299">
                  <c:v>0.15538220074280112</c:v>
                </c:pt>
                <c:pt idx="300">
                  <c:v>0.15476060978073383</c:v>
                </c:pt>
                <c:pt idx="301">
                  <c:v>0.15406131994840797</c:v>
                </c:pt>
                <c:pt idx="302">
                  <c:v>0.15328433124582375</c:v>
                </c:pt>
                <c:pt idx="303">
                  <c:v>0.15266274028375626</c:v>
                </c:pt>
                <c:pt idx="304">
                  <c:v>0.15196345045143039</c:v>
                </c:pt>
                <c:pt idx="305">
                  <c:v>0.15126416061910453</c:v>
                </c:pt>
                <c:pt idx="306">
                  <c:v>0.15056487078677888</c:v>
                </c:pt>
                <c:pt idx="307">
                  <c:v>0.14986558095445301</c:v>
                </c:pt>
                <c:pt idx="308">
                  <c:v>0.14908859225186857</c:v>
                </c:pt>
                <c:pt idx="309">
                  <c:v>0.14846700128980128</c:v>
                </c:pt>
                <c:pt idx="310">
                  <c:v>0.14769001258721706</c:v>
                </c:pt>
                <c:pt idx="311">
                  <c:v>0.1469907227548912</c:v>
                </c:pt>
                <c:pt idx="312">
                  <c:v>0.14629143292256533</c:v>
                </c:pt>
                <c:pt idx="313">
                  <c:v>0.14559214309023946</c:v>
                </c:pt>
                <c:pt idx="314">
                  <c:v>0.14481515438765524</c:v>
                </c:pt>
                <c:pt idx="315">
                  <c:v>0.14411586455532938</c:v>
                </c:pt>
                <c:pt idx="316">
                  <c:v>0.14341657472300351</c:v>
                </c:pt>
                <c:pt idx="317">
                  <c:v>0.14271728489067764</c:v>
                </c:pt>
                <c:pt idx="318">
                  <c:v>0.14194029618809342</c:v>
                </c:pt>
                <c:pt idx="319">
                  <c:v>0.14124100635576756</c:v>
                </c:pt>
                <c:pt idx="320">
                  <c:v>0.14054171652344169</c:v>
                </c:pt>
                <c:pt idx="321">
                  <c:v>0.13976472782085747</c:v>
                </c:pt>
                <c:pt idx="322">
                  <c:v>0.13906543798853163</c:v>
                </c:pt>
                <c:pt idx="323">
                  <c:v>0.13836614815620576</c:v>
                </c:pt>
                <c:pt idx="324">
                  <c:v>0.1376668583238799</c:v>
                </c:pt>
                <c:pt idx="325">
                  <c:v>0.13696756849155425</c:v>
                </c:pt>
                <c:pt idx="326">
                  <c:v>0.13619057978896981</c:v>
                </c:pt>
                <c:pt idx="327">
                  <c:v>0.13549128995664395</c:v>
                </c:pt>
                <c:pt idx="328">
                  <c:v>0.1347920001243183</c:v>
                </c:pt>
                <c:pt idx="329">
                  <c:v>0.13401501142173386</c:v>
                </c:pt>
                <c:pt idx="330">
                  <c:v>0.13339342045966657</c:v>
                </c:pt>
                <c:pt idx="331">
                  <c:v>0.13261643175708235</c:v>
                </c:pt>
                <c:pt idx="332">
                  <c:v>0.13191714192475648</c:v>
                </c:pt>
                <c:pt idx="333">
                  <c:v>0.13121785209243061</c:v>
                </c:pt>
                <c:pt idx="334">
                  <c:v>0.13051856226010475</c:v>
                </c:pt>
                <c:pt idx="335">
                  <c:v>0.12981927242777888</c:v>
                </c:pt>
                <c:pt idx="336">
                  <c:v>0.12904228372519466</c:v>
                </c:pt>
                <c:pt idx="337">
                  <c:v>0.1283429938928688</c:v>
                </c:pt>
                <c:pt idx="338">
                  <c:v>0.12764370406054293</c:v>
                </c:pt>
                <c:pt idx="339">
                  <c:v>0.12694441422821709</c:v>
                </c:pt>
                <c:pt idx="340">
                  <c:v>0.12624512439589122</c:v>
                </c:pt>
                <c:pt idx="341">
                  <c:v>0.12554583456356558</c:v>
                </c:pt>
                <c:pt idx="342">
                  <c:v>0.1248465447312397</c:v>
                </c:pt>
                <c:pt idx="343">
                  <c:v>0.12414725489891384</c:v>
                </c:pt>
                <c:pt idx="344">
                  <c:v>0.12344796506658798</c:v>
                </c:pt>
                <c:pt idx="345">
                  <c:v>0.12267097636400376</c:v>
                </c:pt>
                <c:pt idx="346">
                  <c:v>0.12197168653167789</c:v>
                </c:pt>
                <c:pt idx="347">
                  <c:v>0.12127239669935203</c:v>
                </c:pt>
                <c:pt idx="348">
                  <c:v>0.12057310686702616</c:v>
                </c:pt>
                <c:pt idx="349">
                  <c:v>0.11987381703470029</c:v>
                </c:pt>
                <c:pt idx="350">
                  <c:v>0.11917452720237443</c:v>
                </c:pt>
                <c:pt idx="351">
                  <c:v>0.11847523737004857</c:v>
                </c:pt>
                <c:pt idx="352">
                  <c:v>0.11777594753772293</c:v>
                </c:pt>
                <c:pt idx="353">
                  <c:v>0.11707665770539706</c:v>
                </c:pt>
                <c:pt idx="354">
                  <c:v>0.11637736787307119</c:v>
                </c:pt>
                <c:pt idx="355">
                  <c:v>0.11567807804074533</c:v>
                </c:pt>
                <c:pt idx="356">
                  <c:v>0.11497878820841946</c:v>
                </c:pt>
                <c:pt idx="357">
                  <c:v>0.11427949837609359</c:v>
                </c:pt>
                <c:pt idx="358">
                  <c:v>0.11358020854376774</c:v>
                </c:pt>
                <c:pt idx="359">
                  <c:v>0.11288091871144187</c:v>
                </c:pt>
                <c:pt idx="360">
                  <c:v>0.11218162887911601</c:v>
                </c:pt>
                <c:pt idx="361">
                  <c:v>0.11148233904679036</c:v>
                </c:pt>
                <c:pt idx="362">
                  <c:v>0.11086074808472285</c:v>
                </c:pt>
                <c:pt idx="363">
                  <c:v>0.110161458252397</c:v>
                </c:pt>
                <c:pt idx="364">
                  <c:v>0.10946216842007113</c:v>
                </c:pt>
                <c:pt idx="365">
                  <c:v>0.10876287858774526</c:v>
                </c:pt>
                <c:pt idx="366">
                  <c:v>0.10814128762567797</c:v>
                </c:pt>
                <c:pt idx="367">
                  <c:v>0.10736429892309375</c:v>
                </c:pt>
                <c:pt idx="368">
                  <c:v>0.10674270796102625</c:v>
                </c:pt>
                <c:pt idx="369">
                  <c:v>0.10604341812870038</c:v>
                </c:pt>
                <c:pt idx="370">
                  <c:v>0.10534412829637452</c:v>
                </c:pt>
                <c:pt idx="371">
                  <c:v>0.10464483846404865</c:v>
                </c:pt>
                <c:pt idx="372">
                  <c:v>0.10394554863172301</c:v>
                </c:pt>
                <c:pt idx="373">
                  <c:v>0.10324625879939714</c:v>
                </c:pt>
                <c:pt idx="374">
                  <c:v>0.10262466783732964</c:v>
                </c:pt>
                <c:pt idx="375">
                  <c:v>0.10192537800500377</c:v>
                </c:pt>
                <c:pt idx="376">
                  <c:v>0.10122608817267791</c:v>
                </c:pt>
                <c:pt idx="377">
                  <c:v>0.10060449721061061</c:v>
                </c:pt>
                <c:pt idx="378">
                  <c:v>9.9905207378284747E-2</c:v>
                </c:pt>
                <c:pt idx="379">
                  <c:v>9.9205917545958894E-2</c:v>
                </c:pt>
                <c:pt idx="380">
                  <c:v>9.858432658389138E-2</c:v>
                </c:pt>
                <c:pt idx="381">
                  <c:v>9.7885036751565735E-2</c:v>
                </c:pt>
                <c:pt idx="382">
                  <c:v>9.7185746919239868E-2</c:v>
                </c:pt>
                <c:pt idx="383">
                  <c:v>9.6564155957172368E-2</c:v>
                </c:pt>
                <c:pt idx="384">
                  <c:v>9.5864866124846501E-2</c:v>
                </c:pt>
                <c:pt idx="385">
                  <c:v>9.5243275162779209E-2</c:v>
                </c:pt>
                <c:pt idx="386">
                  <c:v>9.4621684200711709E-2</c:v>
                </c:pt>
                <c:pt idx="387">
                  <c:v>9.3922394368385842E-2</c:v>
                </c:pt>
                <c:pt idx="388">
                  <c:v>9.330080340631855E-2</c:v>
                </c:pt>
                <c:pt idx="389">
                  <c:v>9.2601513573992683E-2</c:v>
                </c:pt>
                <c:pt idx="390">
                  <c:v>9.1979922611925183E-2</c:v>
                </c:pt>
                <c:pt idx="391">
                  <c:v>9.1358331649857891E-2</c:v>
                </c:pt>
                <c:pt idx="392">
                  <c:v>9.0659041817532024E-2</c:v>
                </c:pt>
                <c:pt idx="393">
                  <c:v>9.003745085546451E-2</c:v>
                </c:pt>
                <c:pt idx="394">
                  <c:v>8.9338161023138657E-2</c:v>
                </c:pt>
                <c:pt idx="395">
                  <c:v>8.8638871190813012E-2</c:v>
                </c:pt>
                <c:pt idx="396">
                  <c:v>8.8017280228745498E-2</c:v>
                </c:pt>
                <c:pt idx="397">
                  <c:v>8.7395689266677984E-2</c:v>
                </c:pt>
                <c:pt idx="398">
                  <c:v>8.6618700564093765E-2</c:v>
                </c:pt>
                <c:pt idx="399">
                  <c:v>8.5997109602026486E-2</c:v>
                </c:pt>
                <c:pt idx="400">
                  <c:v>8.5220120899442045E-2</c:v>
                </c:pt>
                <c:pt idx="401">
                  <c:v>8.45208310671164E-2</c:v>
                </c:pt>
                <c:pt idx="402">
                  <c:v>8.3821541234790534E-2</c:v>
                </c:pt>
                <c:pt idx="403">
                  <c:v>8.3122251402464667E-2</c:v>
                </c:pt>
                <c:pt idx="404">
                  <c:v>8.24229615701388E-2</c:v>
                </c:pt>
                <c:pt idx="405">
                  <c:v>8.1723671737812933E-2</c:v>
                </c:pt>
                <c:pt idx="406">
                  <c:v>8.1024381905487081E-2</c:v>
                </c:pt>
                <c:pt idx="407">
                  <c:v>8.0247393202902847E-2</c:v>
                </c:pt>
                <c:pt idx="408">
                  <c:v>7.9625802240835347E-2</c:v>
                </c:pt>
                <c:pt idx="409">
                  <c:v>7.8848813538251128E-2</c:v>
                </c:pt>
                <c:pt idx="410">
                  <c:v>7.8149523705925261E-2</c:v>
                </c:pt>
                <c:pt idx="411">
                  <c:v>7.7450233873599394E-2</c:v>
                </c:pt>
                <c:pt idx="412">
                  <c:v>7.675094404127375E-2</c:v>
                </c:pt>
                <c:pt idx="413">
                  <c:v>7.6129353079206249E-2</c:v>
                </c:pt>
                <c:pt idx="414">
                  <c:v>7.5430063246880383E-2</c:v>
                </c:pt>
                <c:pt idx="415">
                  <c:v>7.4808472284813091E-2</c:v>
                </c:pt>
                <c:pt idx="416">
                  <c:v>7.4109182452487224E-2</c:v>
                </c:pt>
                <c:pt idx="417">
                  <c:v>7.3487591490419724E-2</c:v>
                </c:pt>
                <c:pt idx="418">
                  <c:v>7.2866000528352431E-2</c:v>
                </c:pt>
                <c:pt idx="419">
                  <c:v>7.2244409566284917E-2</c:v>
                </c:pt>
                <c:pt idx="420">
                  <c:v>7.1622818604217417E-2</c:v>
                </c:pt>
                <c:pt idx="421">
                  <c:v>7.1001227642150125E-2</c:v>
                </c:pt>
                <c:pt idx="422">
                  <c:v>7.0379636680082611E-2</c:v>
                </c:pt>
                <c:pt idx="423">
                  <c:v>6.9758045718015332E-2</c:v>
                </c:pt>
                <c:pt idx="424">
                  <c:v>6.9136454755947818E-2</c:v>
                </c:pt>
                <c:pt idx="425">
                  <c:v>6.8592562664138892E-2</c:v>
                </c:pt>
                <c:pt idx="426">
                  <c:v>6.7970971702071378E-2</c:v>
                </c:pt>
                <c:pt idx="427">
                  <c:v>6.7427079610262453E-2</c:v>
                </c:pt>
                <c:pt idx="428">
                  <c:v>6.6883187518453513E-2</c:v>
                </c:pt>
                <c:pt idx="429">
                  <c:v>6.6261596556386013E-2</c:v>
                </c:pt>
                <c:pt idx="430">
                  <c:v>6.5640005594318721E-2</c:v>
                </c:pt>
                <c:pt idx="431">
                  <c:v>6.5018414632251206E-2</c:v>
                </c:pt>
                <c:pt idx="432">
                  <c:v>6.4474522540442281E-2</c:v>
                </c:pt>
                <c:pt idx="433">
                  <c:v>6.3930630448633341E-2</c:v>
                </c:pt>
                <c:pt idx="434">
                  <c:v>6.3309039486565841E-2</c:v>
                </c:pt>
                <c:pt idx="435">
                  <c:v>6.2687448524498549E-2</c:v>
                </c:pt>
                <c:pt idx="436">
                  <c:v>6.2143556432689394E-2</c:v>
                </c:pt>
                <c:pt idx="437">
                  <c:v>6.1521965470622109E-2</c:v>
                </c:pt>
                <c:pt idx="438">
                  <c:v>6.0900374508554601E-2</c:v>
                </c:pt>
                <c:pt idx="439">
                  <c:v>6.0356482416745669E-2</c:v>
                </c:pt>
                <c:pt idx="440">
                  <c:v>5.9812590324936736E-2</c:v>
                </c:pt>
                <c:pt idx="441">
                  <c:v>5.9190999362869229E-2</c:v>
                </c:pt>
                <c:pt idx="442">
                  <c:v>5.8569408400801937E-2</c:v>
                </c:pt>
                <c:pt idx="443">
                  <c:v>5.8025516308992782E-2</c:v>
                </c:pt>
                <c:pt idx="444">
                  <c:v>5.7403925346925497E-2</c:v>
                </c:pt>
                <c:pt idx="445">
                  <c:v>5.6860033255116564E-2</c:v>
                </c:pt>
                <c:pt idx="446">
                  <c:v>5.6316141163307409E-2</c:v>
                </c:pt>
                <c:pt idx="447">
                  <c:v>5.5772249071498477E-2</c:v>
                </c:pt>
                <c:pt idx="448">
                  <c:v>5.5150658109431192E-2</c:v>
                </c:pt>
                <c:pt idx="449">
                  <c:v>5.4606766017622037E-2</c:v>
                </c:pt>
                <c:pt idx="450">
                  <c:v>5.4062873925813104E-2</c:v>
                </c:pt>
                <c:pt idx="451">
                  <c:v>5.3518981834004178E-2</c:v>
                </c:pt>
                <c:pt idx="452">
                  <c:v>5.2975089742195246E-2</c:v>
                </c:pt>
                <c:pt idx="453">
                  <c:v>5.2508896520644666E-2</c:v>
                </c:pt>
                <c:pt idx="454">
                  <c:v>5.1965004428835511E-2</c:v>
                </c:pt>
                <c:pt idx="455">
                  <c:v>5.1421112337026578E-2</c:v>
                </c:pt>
                <c:pt idx="456">
                  <c:v>5.0954919115476005E-2</c:v>
                </c:pt>
                <c:pt idx="457">
                  <c:v>5.0488725893925432E-2</c:v>
                </c:pt>
                <c:pt idx="458">
                  <c:v>4.9944833802116499E-2</c:v>
                </c:pt>
                <c:pt idx="459">
                  <c:v>4.9478640580565919E-2</c:v>
                </c:pt>
                <c:pt idx="460">
                  <c:v>4.9012447359015346E-2</c:v>
                </c:pt>
                <c:pt idx="461">
                  <c:v>4.8546254137464766E-2</c:v>
                </c:pt>
                <c:pt idx="462">
                  <c:v>4.8080060915914193E-2</c:v>
                </c:pt>
                <c:pt idx="463">
                  <c:v>4.7613867694363834E-2</c:v>
                </c:pt>
                <c:pt idx="464">
                  <c:v>4.7147674472813261E-2</c:v>
                </c:pt>
                <c:pt idx="465">
                  <c:v>4.6681481251262681E-2</c:v>
                </c:pt>
                <c:pt idx="466">
                  <c:v>4.6292986899970461E-2</c:v>
                </c:pt>
                <c:pt idx="467">
                  <c:v>4.5826793678419887E-2</c:v>
                </c:pt>
                <c:pt idx="468">
                  <c:v>4.5360600456869307E-2</c:v>
                </c:pt>
                <c:pt idx="469">
                  <c:v>4.4894407235318734E-2</c:v>
                </c:pt>
                <c:pt idx="470">
                  <c:v>4.4505912884026735E-2</c:v>
                </c:pt>
                <c:pt idx="471">
                  <c:v>4.4117418532734515E-2</c:v>
                </c:pt>
                <c:pt idx="472">
                  <c:v>4.3651225311183935E-2</c:v>
                </c:pt>
                <c:pt idx="473">
                  <c:v>4.3262730959891936E-2</c:v>
                </c:pt>
                <c:pt idx="474">
                  <c:v>4.2874236608599715E-2</c:v>
                </c:pt>
                <c:pt idx="475">
                  <c:v>4.2408043387049142E-2</c:v>
                </c:pt>
                <c:pt idx="476">
                  <c:v>4.2019549035757144E-2</c:v>
                </c:pt>
                <c:pt idx="477">
                  <c:v>4.1631054684464923E-2</c:v>
                </c:pt>
                <c:pt idx="478">
                  <c:v>4.1242560333172702E-2</c:v>
                </c:pt>
                <c:pt idx="479">
                  <c:v>4.0854065981880697E-2</c:v>
                </c:pt>
                <c:pt idx="480">
                  <c:v>4.0465571630588476E-2</c:v>
                </c:pt>
                <c:pt idx="481">
                  <c:v>4.0154776149554837E-2</c:v>
                </c:pt>
                <c:pt idx="482">
                  <c:v>3.9688582928004257E-2</c:v>
                </c:pt>
                <c:pt idx="483">
                  <c:v>3.9300088576712036E-2</c:v>
                </c:pt>
                <c:pt idx="484">
                  <c:v>3.8911594225420038E-2</c:v>
                </c:pt>
                <c:pt idx="485">
                  <c:v>3.8600798744386176E-2</c:v>
                </c:pt>
                <c:pt idx="486">
                  <c:v>3.8367702133610883E-2</c:v>
                </c:pt>
                <c:pt idx="487">
                  <c:v>3.7901508912060532E-2</c:v>
                </c:pt>
                <c:pt idx="488">
                  <c:v>3.7590713431026664E-2</c:v>
                </c:pt>
                <c:pt idx="489">
                  <c:v>3.7202219079734665E-2</c:v>
                </c:pt>
                <c:pt idx="490">
                  <c:v>3.6891423598700804E-2</c:v>
                </c:pt>
                <c:pt idx="491">
                  <c:v>3.6502929247408798E-2</c:v>
                </c:pt>
                <c:pt idx="492">
                  <c:v>3.6192133766375159E-2</c:v>
                </c:pt>
                <c:pt idx="493">
                  <c:v>3.5803639415082938E-2</c:v>
                </c:pt>
                <c:pt idx="494">
                  <c:v>3.5492843934049292E-2</c:v>
                </c:pt>
                <c:pt idx="495">
                  <c:v>3.5182048453015431E-2</c:v>
                </c:pt>
                <c:pt idx="496">
                  <c:v>3.4871252971981785E-2</c:v>
                </c:pt>
                <c:pt idx="497">
                  <c:v>3.4482758620689564E-2</c:v>
                </c:pt>
                <c:pt idx="498">
                  <c:v>3.4249662009914493E-2</c:v>
                </c:pt>
                <c:pt idx="499">
                  <c:v>3.3938866528880632E-2</c:v>
                </c:pt>
                <c:pt idx="500">
                  <c:v>3.3628071047846986E-2</c:v>
                </c:pt>
                <c:pt idx="501">
                  <c:v>3.3317275566813347E-2</c:v>
                </c:pt>
                <c:pt idx="502">
                  <c:v>3.2928781215521126E-2</c:v>
                </c:pt>
                <c:pt idx="503">
                  <c:v>3.261798573448748E-2</c:v>
                </c:pt>
                <c:pt idx="504">
                  <c:v>3.2384889123712193E-2</c:v>
                </c:pt>
                <c:pt idx="505">
                  <c:v>3.2074093642678547E-2</c:v>
                </c:pt>
                <c:pt idx="506">
                  <c:v>3.1763298161644679E-2</c:v>
                </c:pt>
                <c:pt idx="507">
                  <c:v>3.145250268061104E-2</c:v>
                </c:pt>
                <c:pt idx="508">
                  <c:v>3.121940606983575E-2</c:v>
                </c:pt>
                <c:pt idx="509">
                  <c:v>3.0986309459060463E-2</c:v>
                </c:pt>
                <c:pt idx="510">
                  <c:v>3.0675513978026817E-2</c:v>
                </c:pt>
                <c:pt idx="511">
                  <c:v>3.0442417367251531E-2</c:v>
                </c:pt>
                <c:pt idx="512">
                  <c:v>3.0131621886217885E-2</c:v>
                </c:pt>
                <c:pt idx="513">
                  <c:v>2.9898525275442598E-2</c:v>
                </c:pt>
                <c:pt idx="514">
                  <c:v>2.9587729794408733E-2</c:v>
                </c:pt>
                <c:pt idx="515">
                  <c:v>2.9354633183633443E-2</c:v>
                </c:pt>
                <c:pt idx="516">
                  <c:v>2.9121536572858157E-2</c:v>
                </c:pt>
                <c:pt idx="517">
                  <c:v>2.888843996208287E-2</c:v>
                </c:pt>
                <c:pt idx="518">
                  <c:v>2.865534335130758E-2</c:v>
                </c:pt>
                <c:pt idx="519">
                  <c:v>2.8422246740532512E-2</c:v>
                </c:pt>
                <c:pt idx="520">
                  <c:v>2.8189150129757225E-2</c:v>
                </c:pt>
                <c:pt idx="521">
                  <c:v>2.7956053518981935E-2</c:v>
                </c:pt>
                <c:pt idx="522">
                  <c:v>2.7722956908206649E-2</c:v>
                </c:pt>
                <c:pt idx="523">
                  <c:v>2.7412161427172784E-2</c:v>
                </c:pt>
                <c:pt idx="524">
                  <c:v>2.7179064816397494E-2</c:v>
                </c:pt>
                <c:pt idx="525">
                  <c:v>2.7023667075880786E-2</c:v>
                </c:pt>
                <c:pt idx="526">
                  <c:v>2.6712871594846921E-2</c:v>
                </c:pt>
                <c:pt idx="527">
                  <c:v>2.6479774984071853E-2</c:v>
                </c:pt>
                <c:pt idx="528">
                  <c:v>2.6246678373296563E-2</c:v>
                </c:pt>
                <c:pt idx="529">
                  <c:v>2.6013581762521276E-2</c:v>
                </c:pt>
                <c:pt idx="530">
                  <c:v>2.5780485151745986E-2</c:v>
                </c:pt>
                <c:pt idx="531">
                  <c:v>2.5469689670712121E-2</c:v>
                </c:pt>
                <c:pt idx="532">
                  <c:v>2.5236593059936835E-2</c:v>
                </c:pt>
                <c:pt idx="533">
                  <c:v>2.5081195319420123E-2</c:v>
                </c:pt>
                <c:pt idx="534">
                  <c:v>2.4770399838386258E-2</c:v>
                </c:pt>
                <c:pt idx="535">
                  <c:v>2.4692700968127902E-2</c:v>
                </c:pt>
                <c:pt idx="536">
                  <c:v>2.4304206616835904E-2</c:v>
                </c:pt>
                <c:pt idx="537">
                  <c:v>2.4071110006060614E-2</c:v>
                </c:pt>
                <c:pt idx="538">
                  <c:v>2.3760314525026749E-2</c:v>
                </c:pt>
                <c:pt idx="539">
                  <c:v>2.3604916784510037E-2</c:v>
                </c:pt>
                <c:pt idx="540">
                  <c:v>2.337182017373475E-2</c:v>
                </c:pt>
                <c:pt idx="541">
                  <c:v>2.3138723562959464E-2</c:v>
                </c:pt>
                <c:pt idx="542">
                  <c:v>2.298332582244253E-2</c:v>
                </c:pt>
                <c:pt idx="543">
                  <c:v>2.2827928081925596E-2</c:v>
                </c:pt>
                <c:pt idx="544">
                  <c:v>2.2672530341408887E-2</c:v>
                </c:pt>
                <c:pt idx="545">
                  <c:v>2.2361734860375241E-2</c:v>
                </c:pt>
                <c:pt idx="546">
                  <c:v>2.2284035990116666E-2</c:v>
                </c:pt>
                <c:pt idx="547">
                  <c:v>2.197324050908302E-2</c:v>
                </c:pt>
                <c:pt idx="548">
                  <c:v>2.2284035990116666E-2</c:v>
                </c:pt>
                <c:pt idx="549">
                  <c:v>2.197324050908302E-2</c:v>
                </c:pt>
                <c:pt idx="550">
                  <c:v>2.181784276856609E-2</c:v>
                </c:pt>
                <c:pt idx="551">
                  <c:v>2.15847461577908E-2</c:v>
                </c:pt>
                <c:pt idx="552">
                  <c:v>2.15847461577908E-2</c:v>
                </c:pt>
                <c:pt idx="553">
                  <c:v>2.1040854065981867E-2</c:v>
                </c:pt>
                <c:pt idx="554">
                  <c:v>2.0885456325464936E-2</c:v>
                </c:pt>
                <c:pt idx="555">
                  <c:v>2.0730058584948224E-2</c:v>
                </c:pt>
                <c:pt idx="556">
                  <c:v>2.0496961974172938E-2</c:v>
                </c:pt>
                <c:pt idx="557">
                  <c:v>2.0419263103914582E-2</c:v>
                </c:pt>
                <c:pt idx="558">
                  <c:v>2.0574660844431294E-2</c:v>
                </c:pt>
                <c:pt idx="559">
                  <c:v>2.0496961974172938E-2</c:v>
                </c:pt>
                <c:pt idx="560">
                  <c:v>2.0419263103914582E-2</c:v>
                </c:pt>
                <c:pt idx="561">
                  <c:v>2.0186166493139292E-2</c:v>
                </c:pt>
                <c:pt idx="562">
                  <c:v>1.9875371012105427E-2</c:v>
                </c:pt>
                <c:pt idx="563">
                  <c:v>1.964227440133014E-2</c:v>
                </c:pt>
                <c:pt idx="564">
                  <c:v>1.9719973271588715E-2</c:v>
                </c:pt>
                <c:pt idx="565">
                  <c:v>1.9253780050038138E-2</c:v>
                </c:pt>
                <c:pt idx="566">
                  <c:v>1.940917779055485E-2</c:v>
                </c:pt>
                <c:pt idx="567">
                  <c:v>1.9098382309521208E-2</c:v>
                </c:pt>
                <c:pt idx="568">
                  <c:v>1.8865285698745918E-2</c:v>
                </c:pt>
                <c:pt idx="569">
                  <c:v>1.9176081179779564E-2</c:v>
                </c:pt>
                <c:pt idx="570">
                  <c:v>1.9020683439262852E-2</c:v>
                </c:pt>
                <c:pt idx="571">
                  <c:v>1.8554490217712275E-2</c:v>
                </c:pt>
                <c:pt idx="572">
                  <c:v>1.8632189087970631E-2</c:v>
                </c:pt>
                <c:pt idx="573">
                  <c:v>1.8787586828487565E-2</c:v>
                </c:pt>
                <c:pt idx="574">
                  <c:v>1.8632189087970631E-2</c:v>
                </c:pt>
                <c:pt idx="575">
                  <c:v>1.8399092477195345E-2</c:v>
                </c:pt>
                <c:pt idx="576">
                  <c:v>1.7777501515128056E-2</c:v>
                </c:pt>
                <c:pt idx="577">
                  <c:v>1.8088296996161699E-2</c:v>
                </c:pt>
                <c:pt idx="578">
                  <c:v>1.8010598125903342E-2</c:v>
                </c:pt>
                <c:pt idx="579">
                  <c:v>1.7932899255644768E-2</c:v>
                </c:pt>
                <c:pt idx="580">
                  <c:v>1.7777501515128056E-2</c:v>
                </c:pt>
                <c:pt idx="581">
                  <c:v>1.7544404904352766E-2</c:v>
                </c:pt>
                <c:pt idx="582">
                  <c:v>1.7622103774611122E-2</c:v>
                </c:pt>
                <c:pt idx="583">
                  <c:v>1.7233609423318901E-2</c:v>
                </c:pt>
                <c:pt idx="584">
                  <c:v>1.7078211682802189E-2</c:v>
                </c:pt>
                <c:pt idx="585">
                  <c:v>1.7233609423318901E-2</c:v>
                </c:pt>
                <c:pt idx="586">
                  <c:v>1.6922813942285259E-2</c:v>
                </c:pt>
                <c:pt idx="587">
                  <c:v>1.7078211682802189E-2</c:v>
                </c:pt>
                <c:pt idx="588">
                  <c:v>1.7078211682802189E-2</c:v>
                </c:pt>
                <c:pt idx="589">
                  <c:v>1.6845115072026903E-2</c:v>
                </c:pt>
                <c:pt idx="590">
                  <c:v>1.6612018461251616E-2</c:v>
                </c:pt>
                <c:pt idx="591">
                  <c:v>1.653431959099326E-2</c:v>
                </c:pt>
                <c:pt idx="592">
                  <c:v>1.6689717331509969E-2</c:v>
                </c:pt>
                <c:pt idx="593">
                  <c:v>1.6767416201768547E-2</c:v>
                </c:pt>
                <c:pt idx="594">
                  <c:v>1.6612018461251616E-2</c:v>
                </c:pt>
                <c:pt idx="595">
                  <c:v>1.6456620720734682E-2</c:v>
                </c:pt>
                <c:pt idx="596">
                  <c:v>1.6378921850476326E-2</c:v>
                </c:pt>
                <c:pt idx="597">
                  <c:v>1.5524234277633529E-2</c:v>
                </c:pt>
                <c:pt idx="598">
                  <c:v>1.6068126369442683E-2</c:v>
                </c:pt>
                <c:pt idx="599">
                  <c:v>1.6068126369442683E-2</c:v>
                </c:pt>
                <c:pt idx="600">
                  <c:v>1.5990427499184105E-2</c:v>
                </c:pt>
                <c:pt idx="601">
                  <c:v>1.5990427499184105E-2</c:v>
                </c:pt>
                <c:pt idx="602">
                  <c:v>1.5524234277633529E-2</c:v>
                </c:pt>
                <c:pt idx="603">
                  <c:v>1.5757330888408819E-2</c:v>
                </c:pt>
                <c:pt idx="604">
                  <c:v>1.5679632018150463E-2</c:v>
                </c:pt>
                <c:pt idx="605">
                  <c:v>1.5679632018150463E-2</c:v>
                </c:pt>
                <c:pt idx="606">
                  <c:v>1.513573992634153E-2</c:v>
                </c:pt>
                <c:pt idx="607">
                  <c:v>1.5524234277633529E-2</c:v>
                </c:pt>
                <c:pt idx="608">
                  <c:v>1.5446535407375173E-2</c:v>
                </c:pt>
                <c:pt idx="609">
                  <c:v>1.5446535407375173E-2</c:v>
                </c:pt>
                <c:pt idx="610">
                  <c:v>1.529113766685824E-2</c:v>
                </c:pt>
                <c:pt idx="611">
                  <c:v>1.5213438796599886E-2</c:v>
                </c:pt>
                <c:pt idx="612">
                  <c:v>1.529113766685824E-2</c:v>
                </c:pt>
                <c:pt idx="613">
                  <c:v>1.513573992634153E-2</c:v>
                </c:pt>
                <c:pt idx="614">
                  <c:v>1.513573992634153E-2</c:v>
                </c:pt>
                <c:pt idx="615">
                  <c:v>1.513573992634153E-2</c:v>
                </c:pt>
                <c:pt idx="616">
                  <c:v>1.4980342185824598E-2</c:v>
                </c:pt>
                <c:pt idx="617">
                  <c:v>1.4980342185824598E-2</c:v>
                </c:pt>
                <c:pt idx="618">
                  <c:v>1.4980342185824598E-2</c:v>
                </c:pt>
                <c:pt idx="619">
                  <c:v>1.4902643315566242E-2</c:v>
                </c:pt>
                <c:pt idx="620">
                  <c:v>1.4980342185824598E-2</c:v>
                </c:pt>
                <c:pt idx="621">
                  <c:v>1.4747245575049309E-2</c:v>
                </c:pt>
                <c:pt idx="622">
                  <c:v>1.4669546704790953E-2</c:v>
                </c:pt>
                <c:pt idx="623">
                  <c:v>1.4747245575049309E-2</c:v>
                </c:pt>
                <c:pt idx="624">
                  <c:v>1.4747245575049309E-2</c:v>
                </c:pt>
                <c:pt idx="625">
                  <c:v>1.4669546704790953E-2</c:v>
                </c:pt>
                <c:pt idx="626">
                  <c:v>1.4514148964274021E-2</c:v>
                </c:pt>
                <c:pt idx="627">
                  <c:v>1.4358751223757309E-2</c:v>
                </c:pt>
                <c:pt idx="628">
                  <c:v>1.4358751223757309E-2</c:v>
                </c:pt>
                <c:pt idx="629">
                  <c:v>1.4281052353498733E-2</c:v>
                </c:pt>
                <c:pt idx="630">
                  <c:v>1.4203353483240377E-2</c:v>
                </c:pt>
                <c:pt idx="631">
                  <c:v>1.4281052353498733E-2</c:v>
                </c:pt>
                <c:pt idx="632">
                  <c:v>1.4358751223757309E-2</c:v>
                </c:pt>
                <c:pt idx="633">
                  <c:v>1.4203353483240377E-2</c:v>
                </c:pt>
                <c:pt idx="634">
                  <c:v>1.4203353483240377E-2</c:v>
                </c:pt>
                <c:pt idx="635">
                  <c:v>1.4125654612982021E-2</c:v>
                </c:pt>
                <c:pt idx="636">
                  <c:v>1.4281052353498733E-2</c:v>
                </c:pt>
                <c:pt idx="637">
                  <c:v>1.4203353483240377E-2</c:v>
                </c:pt>
                <c:pt idx="638">
                  <c:v>1.4047955742723444E-2</c:v>
                </c:pt>
                <c:pt idx="639">
                  <c:v>1.4125654612982021E-2</c:v>
                </c:pt>
                <c:pt idx="640">
                  <c:v>1.4047955742723444E-2</c:v>
                </c:pt>
                <c:pt idx="641">
                  <c:v>1.3970256872465088E-2</c:v>
                </c:pt>
                <c:pt idx="642">
                  <c:v>1.3892558002206732E-2</c:v>
                </c:pt>
                <c:pt idx="643">
                  <c:v>1.4047955742723444E-2</c:v>
                </c:pt>
                <c:pt idx="644">
                  <c:v>1.3814859131948156E-2</c:v>
                </c:pt>
                <c:pt idx="645">
                  <c:v>1.3348665910397579E-2</c:v>
                </c:pt>
              </c:numCache>
            </c:numRef>
          </c:xVal>
          <c:yVal>
            <c:numRef>
              <c:f>'CRET V4D'!$E$2:$E$700</c:f>
              <c:numCache>
                <c:formatCode>0.000</c:formatCode>
                <c:ptCount val="699"/>
                <c:pt idx="0">
                  <c:v>4.3989316460788741E-2</c:v>
                </c:pt>
                <c:pt idx="1">
                  <c:v>4.3989316455758709E-2</c:v>
                </c:pt>
                <c:pt idx="2">
                  <c:v>4.3989316452087264E-2</c:v>
                </c:pt>
                <c:pt idx="3">
                  <c:v>4.3989316448546867E-2</c:v>
                </c:pt>
                <c:pt idx="4">
                  <c:v>4.3989316445199461E-2</c:v>
                </c:pt>
                <c:pt idx="5">
                  <c:v>4.398931644119361E-2</c:v>
                </c:pt>
                <c:pt idx="6">
                  <c:v>4.3989316436917211E-2</c:v>
                </c:pt>
                <c:pt idx="7">
                  <c:v>4.3989316432874188E-2</c:v>
                </c:pt>
                <c:pt idx="8">
                  <c:v>4.3989316428589512E-2</c:v>
                </c:pt>
                <c:pt idx="9">
                  <c:v>4.3989316422871919E-2</c:v>
                </c:pt>
                <c:pt idx="10">
                  <c:v>4.3989316417359411E-2</c:v>
                </c:pt>
                <c:pt idx="11">
                  <c:v>4.3989316410797646E-2</c:v>
                </c:pt>
                <c:pt idx="12">
                  <c:v>4.3989316404471721E-2</c:v>
                </c:pt>
                <c:pt idx="13">
                  <c:v>4.398931639772001E-2</c:v>
                </c:pt>
                <c:pt idx="14">
                  <c:v>4.3989316390514142E-2</c:v>
                </c:pt>
                <c:pt idx="15">
                  <c:v>4.3989316381938141E-2</c:v>
                </c:pt>
                <c:pt idx="16">
                  <c:v>4.3989316374617074E-2</c:v>
                </c:pt>
                <c:pt idx="17">
                  <c:v>4.3989316366860806E-2</c:v>
                </c:pt>
                <c:pt idx="18">
                  <c:v>4.3989316355438166E-2</c:v>
                </c:pt>
                <c:pt idx="19">
                  <c:v>4.3989316345394915E-2</c:v>
                </c:pt>
                <c:pt idx="20">
                  <c:v>4.3989316334679389E-2</c:v>
                </c:pt>
                <c:pt idx="21">
                  <c:v>4.3989316324554363E-2</c:v>
                </c:pt>
                <c:pt idx="22">
                  <c:v>4.3989316312445889E-2</c:v>
                </c:pt>
                <c:pt idx="23">
                  <c:v>4.3989316298042085E-2</c:v>
                </c:pt>
                <c:pt idx="24">
                  <c:v>4.3989316284165615E-2</c:v>
                </c:pt>
                <c:pt idx="25">
                  <c:v>4.3989316271057462E-2</c:v>
                </c:pt>
                <c:pt idx="26">
                  <c:v>4.3989316257177537E-2</c:v>
                </c:pt>
                <c:pt idx="27">
                  <c:v>4.3989316238674483E-2</c:v>
                </c:pt>
                <c:pt idx="28">
                  <c:v>4.3989316222892066E-2</c:v>
                </c:pt>
                <c:pt idx="29">
                  <c:v>4.3989316201857018E-2</c:v>
                </c:pt>
                <c:pt idx="30">
                  <c:v>4.3989316183918672E-2</c:v>
                </c:pt>
                <c:pt idx="31">
                  <c:v>4.3989316162482799E-2</c:v>
                </c:pt>
                <c:pt idx="32">
                  <c:v>4.3989316142247117E-2</c:v>
                </c:pt>
                <c:pt idx="33">
                  <c:v>4.3989316123577323E-2</c:v>
                </c:pt>
                <c:pt idx="34">
                  <c:v>4.3989316095254728E-2</c:v>
                </c:pt>
                <c:pt idx="35">
                  <c:v>4.3989316068002347E-2</c:v>
                </c:pt>
                <c:pt idx="36">
                  <c:v>4.3989316038971979E-2</c:v>
                </c:pt>
                <c:pt idx="37">
                  <c:v>4.3989316011584997E-2</c:v>
                </c:pt>
                <c:pt idx="38">
                  <c:v>4.3989315978888367E-2</c:v>
                </c:pt>
                <c:pt idx="39">
                  <c:v>4.3989315948052395E-2</c:v>
                </c:pt>
                <c:pt idx="40">
                  <c:v>4.3989315911250403E-2</c:v>
                </c:pt>
                <c:pt idx="41">
                  <c:v>4.3989315876554871E-2</c:v>
                </c:pt>
                <c:pt idx="42">
                  <c:v>4.3989315839888951E-2</c:v>
                </c:pt>
                <c:pt idx="43">
                  <c:v>4.3989315796153609E-2</c:v>
                </c:pt>
                <c:pt idx="44">
                  <c:v>4.3989315749634612E-2</c:v>
                </c:pt>
                <c:pt idx="45">
                  <c:v>4.3989315700167182E-2</c:v>
                </c:pt>
                <c:pt idx="46">
                  <c:v>4.398931565358126E-2</c:v>
                </c:pt>
                <c:pt idx="47">
                  <c:v>4.3989315604402106E-2</c:v>
                </c:pt>
                <c:pt idx="48">
                  <c:v>4.3989315539079248E-2</c:v>
                </c:pt>
                <c:pt idx="49">
                  <c:v>4.3989315476423749E-2</c:v>
                </c:pt>
                <c:pt idx="50">
                  <c:v>4.3989315425023233E-2</c:v>
                </c:pt>
                <c:pt idx="51">
                  <c:v>4.3989315347326467E-2</c:v>
                </c:pt>
                <c:pt idx="52">
                  <c:v>4.3989315272879498E-2</c:v>
                </c:pt>
                <c:pt idx="53">
                  <c:v>4.398931519390941E-2</c:v>
                </c:pt>
                <c:pt idx="54">
                  <c:v>4.3989315110174336E-2</c:v>
                </c:pt>
                <c:pt idx="55">
                  <c:v>4.3989315021423357E-2</c:v>
                </c:pt>
                <c:pt idx="56">
                  <c:v>4.3989314927396599E-2</c:v>
                </c:pt>
                <c:pt idx="57">
                  <c:v>4.3989314827825393E-2</c:v>
                </c:pt>
                <c:pt idx="58">
                  <c:v>4.398931472243249E-2</c:v>
                </c:pt>
                <c:pt idx="59">
                  <c:v>4.3989314610932355E-2</c:v>
                </c:pt>
                <c:pt idx="60">
                  <c:v>4.3989314493031513E-2</c:v>
                </c:pt>
                <c:pt idx="61">
                  <c:v>4.3989314368428956E-2</c:v>
                </c:pt>
                <c:pt idx="62">
                  <c:v>4.3989314236816651E-2</c:v>
                </c:pt>
                <c:pt idx="63">
                  <c:v>4.3989314113689081E-2</c:v>
                </c:pt>
                <c:pt idx="64">
                  <c:v>4.398931395129891E-2</c:v>
                </c:pt>
                <c:pt idx="65">
                  <c:v>4.3989313814323812E-2</c:v>
                </c:pt>
                <c:pt idx="66">
                  <c:v>4.398931365241121E-2</c:v>
                </c:pt>
                <c:pt idx="67">
                  <c:v>4.3989313481902444E-2</c:v>
                </c:pt>
                <c:pt idx="68">
                  <c:v>4.398931332285113E-2</c:v>
                </c:pt>
                <c:pt idx="69">
                  <c:v>4.398931311375133E-2</c:v>
                </c:pt>
                <c:pt idx="70">
                  <c:v>4.3989312937953245E-2</c:v>
                </c:pt>
                <c:pt idx="71">
                  <c:v>4.3989312730810137E-2</c:v>
                </c:pt>
                <c:pt idx="72">
                  <c:v>4.3989312513420753E-2</c:v>
                </c:pt>
                <c:pt idx="73">
                  <c:v>4.3989312311312825E-2</c:v>
                </c:pt>
                <c:pt idx="74">
                  <c:v>4.398931207365709E-2</c:v>
                </c:pt>
                <c:pt idx="75">
                  <c:v>4.3989311853010547E-2</c:v>
                </c:pt>
                <c:pt idx="76">
                  <c:v>4.3989311593917037E-2</c:v>
                </c:pt>
                <c:pt idx="77">
                  <c:v>4.398931132301187E-2</c:v>
                </c:pt>
                <c:pt idx="78">
                  <c:v>4.3989311072039308E-2</c:v>
                </c:pt>
                <c:pt idx="79">
                  <c:v>4.3989310811274038E-2</c:v>
                </c:pt>
                <c:pt idx="80">
                  <c:v>4.398931050594819E-2</c:v>
                </c:pt>
                <c:pt idx="81">
                  <c:v>4.3989310187675858E-2</c:v>
                </c:pt>
                <c:pt idx="82">
                  <c:v>4.3989309856177779E-2</c:v>
                </c:pt>
                <c:pt idx="83">
                  <c:v>4.3989309550191744E-2</c:v>
                </c:pt>
                <c:pt idx="84">
                  <c:v>4.3989309233360356E-2</c:v>
                </c:pt>
                <c:pt idx="85">
                  <c:v>4.3989308863742742E-2</c:v>
                </c:pt>
                <c:pt idx="86">
                  <c:v>4.3989308479936144E-2</c:v>
                </c:pt>
                <c:pt idx="87">
                  <c:v>4.3989308126676924E-2</c:v>
                </c:pt>
                <c:pt idx="88">
                  <c:v>4.3989307761870371E-2</c:v>
                </c:pt>
                <c:pt idx="89">
                  <c:v>4.398930733747617E-2</c:v>
                </c:pt>
                <c:pt idx="90">
                  <c:v>4.3989306947647494E-2</c:v>
                </c:pt>
                <c:pt idx="91">
                  <c:v>4.3989306545828943E-2</c:v>
                </c:pt>
                <c:pt idx="92">
                  <c:v>4.3989306079290275E-2</c:v>
                </c:pt>
                <c:pt idx="93">
                  <c:v>4.3989305651569492E-2</c:v>
                </c:pt>
                <c:pt idx="94">
                  <c:v>4.3989305155582477E-2</c:v>
                </c:pt>
                <c:pt idx="95">
                  <c:v>4.3989304701422136E-2</c:v>
                </c:pt>
                <c:pt idx="96">
                  <c:v>4.3989304234645352E-2</c:v>
                </c:pt>
                <c:pt idx="97">
                  <c:v>4.3989303815782241E-2</c:v>
                </c:pt>
                <c:pt idx="98">
                  <c:v>4.3989303262818254E-2</c:v>
                </c:pt>
                <c:pt idx="99">
                  <c:v>4.3989302693491349E-2</c:v>
                </c:pt>
                <c:pt idx="100">
                  <c:v>4.3989302239277828E-2</c:v>
                </c:pt>
                <c:pt idx="101">
                  <c:v>4.3989301640511437E-2</c:v>
                </c:pt>
                <c:pt idx="102">
                  <c:v>4.3989301094213791E-2</c:v>
                </c:pt>
                <c:pt idx="103">
                  <c:v>4.3989300534580139E-2</c:v>
                </c:pt>
                <c:pt idx="104">
                  <c:v>4.3989299888928572E-2</c:v>
                </c:pt>
                <c:pt idx="105">
                  <c:v>4.3989299300626485E-2</c:v>
                </c:pt>
                <c:pt idx="106">
                  <c:v>4.3989298850448277E-2</c:v>
                </c:pt>
                <c:pt idx="107">
                  <c:v>4.3989298160689305E-2</c:v>
                </c:pt>
                <c:pt idx="108">
                  <c:v>4.3989297532862598E-2</c:v>
                </c:pt>
                <c:pt idx="109">
                  <c:v>4.398929689107902E-2</c:v>
                </c:pt>
                <c:pt idx="110">
                  <c:v>4.3989296152247941E-2</c:v>
                </c:pt>
                <c:pt idx="111">
                  <c:v>4.3989295565182218E-2</c:v>
                </c:pt>
                <c:pt idx="112">
                  <c:v>4.3989294794271681E-2</c:v>
                </c:pt>
                <c:pt idx="113">
                  <c:v>4.3989294182035864E-2</c:v>
                </c:pt>
                <c:pt idx="114">
                  <c:v>4.3989293378469137E-2</c:v>
                </c:pt>
                <c:pt idx="115">
                  <c:v>4.3989292556260738E-2</c:v>
                </c:pt>
                <c:pt idx="116">
                  <c:v>4.3989291809590388E-2</c:v>
                </c:pt>
                <c:pt idx="117">
                  <c:v>4.3989291047872067E-2</c:v>
                </c:pt>
                <c:pt idx="118">
                  <c:v>4.3989290270944809E-2</c:v>
                </c:pt>
                <c:pt idx="119">
                  <c:v>4.398928947864026E-2</c:v>
                </c:pt>
                <c:pt idx="120">
                  <c:v>4.3989288670782313E-2</c:v>
                </c:pt>
                <c:pt idx="121">
                  <c:v>4.3989287951003424E-2</c:v>
                </c:pt>
                <c:pt idx="122">
                  <c:v>4.3989286901590742E-2</c:v>
                </c:pt>
                <c:pt idx="123">
                  <c:v>4.3989286043903342E-2</c:v>
                </c:pt>
                <c:pt idx="124">
                  <c:v>4.3989285169848132E-2</c:v>
                </c:pt>
                <c:pt idx="125">
                  <c:v>4.398928416669684E-2</c:v>
                </c:pt>
                <c:pt idx="126">
                  <c:v>4.398928337174407E-2</c:v>
                </c:pt>
                <c:pt idx="127">
                  <c:v>4.3989282330449964E-2</c:v>
                </c:pt>
                <c:pt idx="128">
                  <c:v>4.3989281386444777E-2</c:v>
                </c:pt>
                <c:pt idx="129">
                  <c:v>4.3989280424840953E-2</c:v>
                </c:pt>
                <c:pt idx="130">
                  <c:v>4.3989279321662828E-2</c:v>
                </c:pt>
                <c:pt idx="131">
                  <c:v>4.3989278321748496E-2</c:v>
                </c:pt>
                <c:pt idx="132">
                  <c:v>4.3989277303352621E-2</c:v>
                </c:pt>
                <c:pt idx="133">
                  <c:v>4.398927626616992E-2</c:v>
                </c:pt>
                <c:pt idx="134">
                  <c:v>4.3989275076488456E-2</c:v>
                </c:pt>
                <c:pt idx="135">
                  <c:v>4.3989273998317563E-2</c:v>
                </c:pt>
                <c:pt idx="136">
                  <c:v>4.3989272900330882E-2</c:v>
                </c:pt>
                <c:pt idx="137">
                  <c:v>4.3989271640968337E-2</c:v>
                </c:pt>
                <c:pt idx="138">
                  <c:v>4.3989270355554527E-2</c:v>
                </c:pt>
                <c:pt idx="139">
                  <c:v>4.3989269043545526E-2</c:v>
                </c:pt>
                <c:pt idx="140">
                  <c:v>4.3989267704376299E-2</c:v>
                </c:pt>
                <c:pt idx="141">
                  <c:v>4.3989266490728644E-2</c:v>
                </c:pt>
                <c:pt idx="142">
                  <c:v>4.3989264942187932E-2</c:v>
                </c:pt>
                <c:pt idx="143">
                  <c:v>4.3989263357859201E-2</c:v>
                </c:pt>
                <c:pt idx="144">
                  <c:v>4.398926190062083E-2</c:v>
                </c:pt>
                <c:pt idx="145">
                  <c:v>4.3989260245782688E-2</c:v>
                </c:pt>
                <c:pt idx="146">
                  <c:v>4.3989258723536852E-2</c:v>
                </c:pt>
                <c:pt idx="147">
                  <c:v>4.3989257169368585E-2</c:v>
                </c:pt>
                <c:pt idx="148">
                  <c:v>4.3989255582515902E-2</c:v>
                </c:pt>
                <c:pt idx="149">
                  <c:v>4.3989253962189605E-2</c:v>
                </c:pt>
                <c:pt idx="150">
                  <c:v>4.3989252121572973E-2</c:v>
                </c:pt>
                <c:pt idx="151">
                  <c:v>4.3989250617818519E-2</c:v>
                </c:pt>
                <c:pt idx="152">
                  <c:v>4.3989248698037865E-2</c:v>
                </c:pt>
                <c:pt idx="153">
                  <c:v>4.3989247129365833E-2</c:v>
                </c:pt>
                <c:pt idx="154">
                  <c:v>4.398924492346349E-2</c:v>
                </c:pt>
                <c:pt idx="155">
                  <c:v>4.3989243075327956E-2</c:v>
                </c:pt>
                <c:pt idx="156">
                  <c:v>4.3989241187131482E-2</c:v>
                </c:pt>
                <c:pt idx="157">
                  <c:v>4.3989239474257272E-2</c:v>
                </c:pt>
                <c:pt idx="158">
                  <c:v>4.3989237507503061E-2</c:v>
                </c:pt>
                <c:pt idx="159">
                  <c:v>4.3989235497562063E-2</c:v>
                </c:pt>
                <c:pt idx="160">
                  <c:v>4.3989233673758912E-2</c:v>
                </c:pt>
                <c:pt idx="161">
                  <c:v>4.3989231579057528E-2</c:v>
                </c:pt>
                <c:pt idx="162">
                  <c:v>4.3989229437720628E-2</c:v>
                </c:pt>
                <c:pt idx="163">
                  <c:v>4.3989227494129535E-2</c:v>
                </c:pt>
                <c:pt idx="164">
                  <c:v>4.398922500999624E-2</c:v>
                </c:pt>
                <c:pt idx="165">
                  <c:v>4.3989222977807982E-2</c:v>
                </c:pt>
                <c:pt idx="166">
                  <c:v>4.3989220642579471E-2</c:v>
                </c:pt>
                <c:pt idx="167">
                  <c:v>4.3989218254047668E-2</c:v>
                </c:pt>
                <c:pt idx="168">
                  <c:v>4.3989215810706084E-2</c:v>
                </c:pt>
                <c:pt idx="169">
                  <c:v>4.3989213310995652E-2</c:v>
                </c:pt>
                <c:pt idx="170">
                  <c:v>4.3989210753302845E-2</c:v>
                </c:pt>
                <c:pt idx="171">
                  <c:v>4.3989208429772768E-2</c:v>
                </c:pt>
                <c:pt idx="172">
                  <c:v>4.3989205757953773E-2</c:v>
                </c:pt>
                <c:pt idx="173">
                  <c:v>4.3989203023166043E-2</c:v>
                </c:pt>
                <c:pt idx="174">
                  <c:v>4.3989200223564048E-2</c:v>
                </c:pt>
                <c:pt idx="175">
                  <c:v>4.3989197357236984E-2</c:v>
                </c:pt>
                <c:pt idx="176">
                  <c:v>4.3989194422206258E-2</c:v>
                </c:pt>
                <c:pt idx="177">
                  <c:v>4.3989191416422893E-2</c:v>
                </c:pt>
                <c:pt idx="178">
                  <c:v>4.3989187991098529E-2</c:v>
                </c:pt>
                <c:pt idx="179">
                  <c:v>4.3989184828887189E-2</c:v>
                </c:pt>
                <c:pt idx="180">
                  <c:v>4.3989181589068137E-2</c:v>
                </c:pt>
                <c:pt idx="181">
                  <c:v>4.3989178269273066E-2</c:v>
                </c:pt>
                <c:pt idx="182">
                  <c:v>4.3989174483825222E-2</c:v>
                </c:pt>
                <c:pt idx="183">
                  <c:v>4.3989170987024956E-2</c:v>
                </c:pt>
                <c:pt idx="184">
                  <c:v>4.3989167402317592E-2</c:v>
                </c:pt>
                <c:pt idx="185">
                  <c:v>4.3989163726960406E-2</c:v>
                </c:pt>
                <c:pt idx="186">
                  <c:v>4.3989159533450749E-2</c:v>
                </c:pt>
                <c:pt idx="187">
                  <c:v>4.3989155657257036E-2</c:v>
                </c:pt>
                <c:pt idx="188">
                  <c:v>4.3989151681218849E-2</c:v>
                </c:pt>
                <c:pt idx="189">
                  <c:v>4.3989147602153181E-2</c:v>
                </c:pt>
                <c:pt idx="190">
                  <c:v>4.3989143416758525E-2</c:v>
                </c:pt>
                <c:pt idx="191">
                  <c:v>4.3989139121610038E-2</c:v>
                </c:pt>
                <c:pt idx="192">
                  <c:v>4.3989134216172995E-2</c:v>
                </c:pt>
                <c:pt idx="193">
                  <c:v>4.3989129677490448E-2</c:v>
                </c:pt>
                <c:pt idx="194">
                  <c:v>4.3989125017553594E-2</c:v>
                </c:pt>
                <c:pt idx="195">
                  <c:v>4.3989120232374598E-2</c:v>
                </c:pt>
                <c:pt idx="196">
                  <c:v>4.3989115317813771E-2</c:v>
                </c:pt>
                <c:pt idx="197">
                  <c:v>4.3989110269573216E-2</c:v>
                </c:pt>
                <c:pt idx="198">
                  <c:v>4.3989105083190171E-2</c:v>
                </c:pt>
                <c:pt idx="199">
                  <c:v>4.3989099754029988E-2</c:v>
                </c:pt>
                <c:pt idx="200">
                  <c:v>4.3989094277278894E-2</c:v>
                </c:pt>
                <c:pt idx="201">
                  <c:v>4.3989088647936346E-2</c:v>
                </c:pt>
                <c:pt idx="202">
                  <c:v>4.3989082860807029E-2</c:v>
                </c:pt>
                <c:pt idx="203">
                  <c:v>4.3989076910492537E-2</c:v>
                </c:pt>
                <c:pt idx="204">
                  <c:v>4.3989070791382624E-2</c:v>
                </c:pt>
                <c:pt idx="205">
                  <c:v>4.3989064497646072E-2</c:v>
                </c:pt>
                <c:pt idx="206">
                  <c:v>4.3989058751718366E-2</c:v>
                </c:pt>
                <c:pt idx="207">
                  <c:v>4.3989052111398322E-2</c:v>
                </c:pt>
                <c:pt idx="208">
                  <c:v>4.3989045278275032E-2</c:v>
                </c:pt>
                <c:pt idx="209">
                  <c:v>4.3989038245562745E-2</c:v>
                </c:pt>
                <c:pt idx="210">
                  <c:v>4.3989031006203508E-2</c:v>
                </c:pt>
                <c:pt idx="211">
                  <c:v>4.3989025228034141E-2</c:v>
                </c:pt>
                <c:pt idx="212">
                  <c:v>4.398901674184303E-2</c:v>
                </c:pt>
                <c:pt idx="213">
                  <c:v>4.3989008863201035E-2</c:v>
                </c:pt>
                <c:pt idx="214">
                  <c:v>4.3989001661336916E-2</c:v>
                </c:pt>
                <c:pt idx="215">
                  <c:v>4.3988993328006112E-2</c:v>
                </c:pt>
                <c:pt idx="216">
                  <c:v>4.3988985708154613E-2</c:v>
                </c:pt>
                <c:pt idx="217">
                  <c:v>4.3988976888426796E-2</c:v>
                </c:pt>
                <c:pt idx="218">
                  <c:v>4.3988967797508653E-2</c:v>
                </c:pt>
                <c:pt idx="219">
                  <c:v>4.3988958425415475E-2</c:v>
                </c:pt>
                <c:pt idx="220">
                  <c:v>4.3988948761747568E-2</c:v>
                </c:pt>
                <c:pt idx="221">
                  <c:v>4.3988938795671451E-2</c:v>
                </c:pt>
                <c:pt idx="222">
                  <c:v>4.3988928515900139E-2</c:v>
                </c:pt>
                <c:pt idx="223">
                  <c:v>4.3988919105479724E-2</c:v>
                </c:pt>
                <c:pt idx="224">
                  <c:v>4.3988909429327143E-2</c:v>
                </c:pt>
                <c:pt idx="225">
                  <c:v>4.3988896946844346E-2</c:v>
                </c:pt>
                <c:pt idx="226">
                  <c:v>4.3988886639703628E-2</c:v>
                </c:pt>
                <c:pt idx="227">
                  <c:v>4.3988876036625213E-2</c:v>
                </c:pt>
                <c:pt idx="228">
                  <c:v>4.3988863741894639E-2</c:v>
                </c:pt>
                <c:pt idx="229">
                  <c:v>4.3988851044996405E-2</c:v>
                </c:pt>
                <c:pt idx="230">
                  <c:v>4.39888379304001E-2</c:v>
                </c:pt>
                <c:pt idx="231">
                  <c:v>4.3988825909239901E-2</c:v>
                </c:pt>
                <c:pt idx="232">
                  <c:v>4.3988811960890543E-2</c:v>
                </c:pt>
                <c:pt idx="233">
                  <c:v>4.3988799171341325E-2</c:v>
                </c:pt>
                <c:pt idx="234">
                  <c:v>4.398878432658531E-2</c:v>
                </c:pt>
                <c:pt idx="235">
                  <c:v>4.3988768980117707E-2</c:v>
                </c:pt>
                <c:pt idx="236">
                  <c:v>4.3988754901585637E-2</c:v>
                </c:pt>
                <c:pt idx="237">
                  <c:v>4.3988740396429742E-2</c:v>
                </c:pt>
                <c:pt idx="238">
                  <c:v>4.3988723549360675E-2</c:v>
                </c:pt>
                <c:pt idx="239">
                  <c:v>4.398870808676518E-2</c:v>
                </c:pt>
                <c:pt idx="240">
                  <c:v>4.3988692148370777E-2</c:v>
                </c:pt>
                <c:pt idx="241">
                  <c:v>4.3988673627715247E-2</c:v>
                </c:pt>
                <c:pt idx="242">
                  <c:v>4.3988654458026806E-2</c:v>
                </c:pt>
                <c:pt idx="243">
                  <c:v>4.3988634612898841E-2</c:v>
                </c:pt>
                <c:pt idx="244">
                  <c:v>4.3988616383470173E-2</c:v>
                </c:pt>
                <c:pt idx="245">
                  <c:v>4.3988595186221752E-2</c:v>
                </c:pt>
                <c:pt idx="246">
                  <c:v>4.398857570833916E-2</c:v>
                </c:pt>
                <c:pt idx="247">
                  <c:v>4.3988553051907096E-2</c:v>
                </c:pt>
                <c:pt idx="248">
                  <c:v>4.3988532226333761E-2</c:v>
                </c:pt>
                <c:pt idx="249">
                  <c:v>4.3988507994284269E-2</c:v>
                </c:pt>
                <c:pt idx="250">
                  <c:v>4.3988485713071776E-2</c:v>
                </c:pt>
                <c:pt idx="251">
                  <c:v>4.3988459778719395E-2</c:v>
                </c:pt>
                <c:pt idx="252">
                  <c:v>4.3988435924386685E-2</c:v>
                </c:pt>
                <c:pt idx="253">
                  <c:v>4.398840814982579E-2</c:v>
                </c:pt>
                <c:pt idx="254">
                  <c:v>4.3988382594456511E-2</c:v>
                </c:pt>
                <c:pt idx="255">
                  <c:v>4.398835282949641E-2</c:v>
                </c:pt>
                <c:pt idx="256">
                  <c:v>4.3988325433746187E-2</c:v>
                </c:pt>
                <c:pt idx="257">
                  <c:v>4.3988293514739769E-2</c:v>
                </c:pt>
                <c:pt idx="258">
                  <c:v>4.3988264126744156E-2</c:v>
                </c:pt>
                <c:pt idx="259">
                  <c:v>4.3988229875299059E-2</c:v>
                </c:pt>
                <c:pt idx="260">
                  <c:v>4.3988202330761735E-2</c:v>
                </c:pt>
                <c:pt idx="261">
                  <c:v>4.3988161551031718E-2</c:v>
                </c:pt>
                <c:pt idx="262">
                  <c:v>4.398812766674122E-2</c:v>
                </c:pt>
                <c:pt idx="263">
                  <c:v>4.3988092614851683E-2</c:v>
                </c:pt>
                <c:pt idx="264">
                  <c:v>4.3988051729137737E-2</c:v>
                </c:pt>
                <c:pt idx="265">
                  <c:v>4.3988014042721985E-2</c:v>
                </c:pt>
                <c:pt idx="266">
                  <c:v>4.3987970069693488E-2</c:v>
                </c:pt>
                <c:pt idx="267">
                  <c:v>4.3987929524389499E-2</c:v>
                </c:pt>
                <c:pt idx="268">
                  <c:v>4.3987882200224572E-2</c:v>
                </c:pt>
                <c:pt idx="269">
                  <c:v>4.398783298685803E-2</c:v>
                </c:pt>
                <c:pt idx="270">
                  <c:v>4.3987781799624225E-2</c:v>
                </c:pt>
                <c:pt idx="271">
                  <c:v>4.3987728549757965E-2</c:v>
                </c:pt>
                <c:pt idx="272">
                  <c:v>4.3987673144184704E-2</c:v>
                </c:pt>
                <c:pt idx="273">
                  <c:v>4.3987608935264093E-2</c:v>
                </c:pt>
                <c:pt idx="274">
                  <c:v>4.3987548652422465E-2</c:v>
                </c:pt>
                <c:pt idx="275">
                  <c:v>4.398747876348217E-2</c:v>
                </c:pt>
                <c:pt idx="276">
                  <c:v>4.398741312193305E-2</c:v>
                </c:pt>
                <c:pt idx="277">
                  <c:v>4.3987336990281928E-2</c:v>
                </c:pt>
                <c:pt idx="278">
                  <c:v>4.3987265457279094E-2</c:v>
                </c:pt>
                <c:pt idx="279">
                  <c:v>4.3987182460096447E-2</c:v>
                </c:pt>
                <c:pt idx="280">
                  <c:v>4.3987104445810589E-2</c:v>
                </c:pt>
                <c:pt idx="281">
                  <c:v>4.398702313755308E-2</c:v>
                </c:pt>
                <c:pt idx="282">
                  <c:v>4.3986928744428215E-2</c:v>
                </c:pt>
                <c:pt idx="283">
                  <c:v>4.3986850016254284E-2</c:v>
                </c:pt>
                <c:pt idx="284">
                  <c:v>4.3986747393025709E-2</c:v>
                </c:pt>
                <c:pt idx="285">
                  <c:v>4.3986650841019083E-2</c:v>
                </c:pt>
                <c:pt idx="286">
                  <c:v>4.3986550123733682E-2</c:v>
                </c:pt>
                <c:pt idx="287">
                  <c:v>4.3986445043625554E-2</c:v>
                </c:pt>
                <c:pt idx="288">
                  <c:v>4.3986335393164579E-2</c:v>
                </c:pt>
                <c:pt idx="289">
                  <c:v>4.3986220954305967E-2</c:v>
                </c:pt>
                <c:pt idx="290">
                  <c:v>4.398610149793284E-2</c:v>
                </c:pt>
                <c:pt idx="291">
                  <c:v>4.3985990907880884E-2</c:v>
                </c:pt>
                <c:pt idx="292">
                  <c:v>4.3985846557254731E-2</c:v>
                </c:pt>
                <c:pt idx="293">
                  <c:v>4.3985710553900319E-2</c:v>
                </c:pt>
                <c:pt idx="294">
                  <c:v>4.3985584586188627E-2</c:v>
                </c:pt>
                <c:pt idx="295">
                  <c:v>4.3985436895586399E-2</c:v>
                </c:pt>
                <c:pt idx="296">
                  <c:v>4.3985282580077674E-2</c:v>
                </c:pt>
                <c:pt idx="297">
                  <c:v>4.3985139588166362E-2</c:v>
                </c:pt>
                <c:pt idx="298">
                  <c:v>4.3984971863615129E-2</c:v>
                </c:pt>
                <c:pt idx="299">
                  <c:v>4.3984796534160674E-2</c:v>
                </c:pt>
                <c:pt idx="300">
                  <c:v>4.3984633999538607E-2</c:v>
                </c:pt>
                <c:pt idx="301">
                  <c:v>4.3984443269372661E-2</c:v>
                </c:pt>
                <c:pt idx="302">
                  <c:v>4.3984221078959433E-2</c:v>
                </c:pt>
                <c:pt idx="303">
                  <c:v>4.3984035159169911E-2</c:v>
                </c:pt>
                <c:pt idx="304">
                  <c:v>4.3983816890617658E-2</c:v>
                </c:pt>
                <c:pt idx="305">
                  <c:v>4.3983588515164394E-2</c:v>
                </c:pt>
                <c:pt idx="306">
                  <c:v>4.3983349528257769E-2</c:v>
                </c:pt>
                <c:pt idx="307">
                  <c:v>4.3983099398836545E-2</c:v>
                </c:pt>
                <c:pt idx="308">
                  <c:v>4.3982807727972334E-2</c:v>
                </c:pt>
                <c:pt idx="309">
                  <c:v>4.3982563446912565E-2</c:v>
                </c:pt>
                <c:pt idx="310">
                  <c:v>4.3982243699146023E-2</c:v>
                </c:pt>
                <c:pt idx="311">
                  <c:v>4.3981941557944937E-2</c:v>
                </c:pt>
                <c:pt idx="312">
                  <c:v>4.3981625089256703E-2</c:v>
                </c:pt>
                <c:pt idx="313">
                  <c:v>4.3981293565459614E-2</c:v>
                </c:pt>
                <c:pt idx="314">
                  <c:v>4.3980906615009412E-2</c:v>
                </c:pt>
                <c:pt idx="315">
                  <c:v>4.3980540741824475E-2</c:v>
                </c:pt>
                <c:pt idx="316">
                  <c:v>4.3980157292479068E-2</c:v>
                </c:pt>
                <c:pt idx="317">
                  <c:v>4.3979755366009086E-2</c:v>
                </c:pt>
                <c:pt idx="318">
                  <c:v>4.3979285954102131E-2</c:v>
                </c:pt>
                <c:pt idx="319">
                  <c:v>4.3978841841075769E-2</c:v>
                </c:pt>
                <c:pt idx="320">
                  <c:v>4.3978376127031385E-2</c:v>
                </c:pt>
                <c:pt idx="321">
                  <c:v>4.3977831971656951E-2</c:v>
                </c:pt>
                <c:pt idx="322">
                  <c:v>4.3977316913367766E-2</c:v>
                </c:pt>
                <c:pt idx="323">
                  <c:v>4.397677657653068E-2</c:v>
                </c:pt>
                <c:pt idx="324">
                  <c:v>4.397620964534623E-2</c:v>
                </c:pt>
                <c:pt idx="325">
                  <c:v>4.3975614732732426E-2</c:v>
                </c:pt>
                <c:pt idx="326">
                  <c:v>4.3974919119728617E-2</c:v>
                </c:pt>
                <c:pt idx="327">
                  <c:v>4.3974260236198326E-2</c:v>
                </c:pt>
                <c:pt idx="328">
                  <c:v>4.3973568555457261E-2</c:v>
                </c:pt>
                <c:pt idx="329">
                  <c:v>4.3972759454984467E-2</c:v>
                </c:pt>
                <c:pt idx="330">
                  <c:v>4.3972079810814538E-2</c:v>
                </c:pt>
                <c:pt idx="331">
                  <c:v>4.3971187584491693E-2</c:v>
                </c:pt>
                <c:pt idx="332">
                  <c:v>4.3970341898670717E-2</c:v>
                </c:pt>
                <c:pt idx="333">
                  <c:v>4.3969453554756337E-2</c:v>
                </c:pt>
                <c:pt idx="334">
                  <c:v>4.3968520288905112E-2</c:v>
                </c:pt>
                <c:pt idx="335">
                  <c:v>4.3967539712973382E-2</c:v>
                </c:pt>
                <c:pt idx="336">
                  <c:v>4.3966391628074558E-2</c:v>
                </c:pt>
                <c:pt idx="337">
                  <c:v>4.3965302732756215E-2</c:v>
                </c:pt>
                <c:pt idx="338">
                  <c:v>4.3964158224351471E-2</c:v>
                </c:pt>
                <c:pt idx="339">
                  <c:v>4.3962955125963973E-2</c:v>
                </c:pt>
                <c:pt idx="340">
                  <c:v>4.3961690296330014E-2</c:v>
                </c:pt>
                <c:pt idx="341">
                  <c:v>4.39603604205707E-2</c:v>
                </c:pt>
                <c:pt idx="342">
                  <c:v>4.3958962000420654E-2</c:v>
                </c:pt>
                <c:pt idx="343">
                  <c:v>4.395749134390399E-2</c:v>
                </c:pt>
                <c:pt idx="344">
                  <c:v>4.395594455442671E-2</c:v>
                </c:pt>
                <c:pt idx="345">
                  <c:v>4.3954131597840146E-2</c:v>
                </c:pt>
                <c:pt idx="346">
                  <c:v>4.3952410299077427E-2</c:v>
                </c:pt>
                <c:pt idx="347">
                  <c:v>4.3950599306734062E-2</c:v>
                </c:pt>
                <c:pt idx="348">
                  <c:v>4.3948693754646426E-2</c:v>
                </c:pt>
                <c:pt idx="349">
                  <c:v>4.3946688505901263E-2</c:v>
                </c:pt>
                <c:pt idx="350">
                  <c:v>4.3944578137590715E-2</c:v>
                </c:pt>
                <c:pt idx="351">
                  <c:v>4.3942356924713155E-2</c:v>
                </c:pt>
                <c:pt idx="352">
                  <c:v>4.3940018823173631E-2</c:v>
                </c:pt>
                <c:pt idx="353">
                  <c:v>4.3937557451835189E-2</c:v>
                </c:pt>
                <c:pt idx="354">
                  <c:v>4.393496607357051E-2</c:v>
                </c:pt>
                <c:pt idx="355">
                  <c:v>4.3932237575260318E-2</c:v>
                </c:pt>
                <c:pt idx="356">
                  <c:v>4.3929364446683009E-2</c:v>
                </c:pt>
                <c:pt idx="357">
                  <c:v>4.3926338758237087E-2</c:v>
                </c:pt>
                <c:pt idx="358">
                  <c:v>4.3923152137435535E-2</c:v>
                </c:pt>
                <c:pt idx="359">
                  <c:v>4.3919795744108495E-2</c:v>
                </c:pt>
                <c:pt idx="360">
                  <c:v>4.3916260244247926E-2</c:v>
                </c:pt>
                <c:pt idx="361">
                  <c:v>4.391253578242521E-2</c:v>
                </c:pt>
                <c:pt idx="362">
                  <c:v>4.3909058115559188E-2</c:v>
                </c:pt>
                <c:pt idx="363">
                  <c:v>4.3904947864997948E-2</c:v>
                </c:pt>
                <c:pt idx="364">
                  <c:v>4.3900616979193056E-2</c:v>
                </c:pt>
                <c:pt idx="365">
                  <c:v>4.3896053283774002E-2</c:v>
                </c:pt>
                <c:pt idx="366">
                  <c:v>4.3891790845358353E-2</c:v>
                </c:pt>
                <c:pt idx="367">
                  <c:v>4.3886175332689605E-2</c:v>
                </c:pt>
                <c:pt idx="368">
                  <c:v>4.3881440724644193E-2</c:v>
                </c:pt>
                <c:pt idx="369">
                  <c:v>4.3875842735326333E-2</c:v>
                </c:pt>
                <c:pt idx="370">
                  <c:v>4.3869941911445151E-2</c:v>
                </c:pt>
                <c:pt idx="371">
                  <c:v>4.3863721499951741E-2</c:v>
                </c:pt>
                <c:pt idx="372">
                  <c:v>4.3857163817273635E-2</c:v>
                </c:pt>
                <c:pt idx="373">
                  <c:v>4.3850250198785655E-2</c:v>
                </c:pt>
                <c:pt idx="374">
                  <c:v>4.3843790049276937E-2</c:v>
                </c:pt>
                <c:pt idx="375">
                  <c:v>4.3836149481896299E-2</c:v>
                </c:pt>
                <c:pt idx="376">
                  <c:v>4.3828093050545455E-2</c:v>
                </c:pt>
                <c:pt idx="377">
                  <c:v>4.3820564085271636E-2</c:v>
                </c:pt>
                <c:pt idx="378">
                  <c:v>4.3811658333341177E-2</c:v>
                </c:pt>
                <c:pt idx="379">
                  <c:v>4.3802266737727517E-2</c:v>
                </c:pt>
                <c:pt idx="380">
                  <c:v>4.3793489108413963E-2</c:v>
                </c:pt>
                <c:pt idx="381">
                  <c:v>4.3783105357666621E-2</c:v>
                </c:pt>
                <c:pt idx="382">
                  <c:v>4.3772154120626149E-2</c:v>
                </c:pt>
                <c:pt idx="383">
                  <c:v>4.3761918009462705E-2</c:v>
                </c:pt>
                <c:pt idx="384">
                  <c:v>4.374980806988344E-2</c:v>
                </c:pt>
                <c:pt idx="385">
                  <c:v>4.3738488517598373E-2</c:v>
                </c:pt>
                <c:pt idx="386">
                  <c:v>4.372661991284707E-2</c:v>
                </c:pt>
                <c:pt idx="387">
                  <c:v>4.3712578103870754E-2</c:v>
                </c:pt>
                <c:pt idx="388">
                  <c:v>4.3699452407628459E-2</c:v>
                </c:pt>
                <c:pt idx="389">
                  <c:v>4.3683923202971132E-2</c:v>
                </c:pt>
                <c:pt idx="390">
                  <c:v>4.3669407144785857E-2</c:v>
                </c:pt>
                <c:pt idx="391">
                  <c:v>4.3654186846534687E-2</c:v>
                </c:pt>
                <c:pt idx="392">
                  <c:v>4.3636179795457267E-2</c:v>
                </c:pt>
                <c:pt idx="393">
                  <c:v>4.361934804170807E-2</c:v>
                </c:pt>
                <c:pt idx="394">
                  <c:v>4.3599435146696203E-2</c:v>
                </c:pt>
                <c:pt idx="395">
                  <c:v>4.3578433670181334E-2</c:v>
                </c:pt>
                <c:pt idx="396">
                  <c:v>4.3558804357378023E-2</c:v>
                </c:pt>
                <c:pt idx="397">
                  <c:v>4.3538225245738124E-2</c:v>
                </c:pt>
                <c:pt idx="398">
                  <c:v>4.3511096635724222E-2</c:v>
                </c:pt>
                <c:pt idx="399">
                  <c:v>4.348821210677601E-2</c:v>
                </c:pt>
                <c:pt idx="400">
                  <c:v>4.3458047629463668E-2</c:v>
                </c:pt>
                <c:pt idx="401">
                  <c:v>4.3429340034408688E-2</c:v>
                </c:pt>
                <c:pt idx="402">
                  <c:v>4.3399073884717795E-2</c:v>
                </c:pt>
                <c:pt idx="403">
                  <c:v>4.3367167138502125E-2</c:v>
                </c:pt>
                <c:pt idx="404">
                  <c:v>4.3333533856291039E-2</c:v>
                </c:pt>
                <c:pt idx="405">
                  <c:v>4.3298084068814163E-2</c:v>
                </c:pt>
                <c:pt idx="406">
                  <c:v>4.3260723646783912E-2</c:v>
                </c:pt>
                <c:pt idx="407">
                  <c:v>4.3216851348899084E-2</c:v>
                </c:pt>
                <c:pt idx="408">
                  <c:v>4.3179872822469059E-2</c:v>
                </c:pt>
                <c:pt idx="409">
                  <c:v>4.3131174808251536E-2</c:v>
                </c:pt>
                <c:pt idx="410">
                  <c:v>4.3084876851775311E-2</c:v>
                </c:pt>
                <c:pt idx="411">
                  <c:v>4.3036117661526471E-2</c:v>
                </c:pt>
                <c:pt idx="412">
                  <c:v>4.2984775120628899E-2</c:v>
                </c:pt>
                <c:pt idx="413">
                  <c:v>4.2936865975522154E-2</c:v>
                </c:pt>
                <c:pt idx="414">
                  <c:v>4.2880293109763157E-2</c:v>
                </c:pt>
                <c:pt idx="415">
                  <c:v>4.2827522150057216E-2</c:v>
                </c:pt>
                <c:pt idx="416">
                  <c:v>4.2765231832769125E-2</c:v>
                </c:pt>
                <c:pt idx="417">
                  <c:v>4.2707150860560039E-2</c:v>
                </c:pt>
                <c:pt idx="418">
                  <c:v>4.2646407280229573E-2</c:v>
                </c:pt>
                <c:pt idx="419">
                  <c:v>4.258289191430413E-2</c:v>
                </c:pt>
                <c:pt idx="420">
                  <c:v>4.2516492445066126E-2</c:v>
                </c:pt>
                <c:pt idx="421">
                  <c:v>4.2447093454796712E-2</c:v>
                </c:pt>
                <c:pt idx="422">
                  <c:v>4.2374576481062798E-2</c:v>
                </c:pt>
                <c:pt idx="423">
                  <c:v>4.2298820088158579E-2</c:v>
                </c:pt>
                <c:pt idx="424">
                  <c:v>4.2219699955800064E-2</c:v>
                </c:pt>
                <c:pt idx="425">
                  <c:v>4.2147610672584448E-2</c:v>
                </c:pt>
                <c:pt idx="426">
                  <c:v>4.206183887269753E-2</c:v>
                </c:pt>
                <c:pt idx="427">
                  <c:v>4.1983728284318837E-2</c:v>
                </c:pt>
                <c:pt idx="428">
                  <c:v>4.190266733688864E-2</c:v>
                </c:pt>
                <c:pt idx="429">
                  <c:v>4.1806296559279463E-2</c:v>
                </c:pt>
                <c:pt idx="430">
                  <c:v>4.1705815159144129E-2</c:v>
                </c:pt>
                <c:pt idx="431">
                  <c:v>4.1601083376455482E-2</c:v>
                </c:pt>
                <c:pt idx="432">
                  <c:v>4.150584537836649E-2</c:v>
                </c:pt>
                <c:pt idx="433">
                  <c:v>4.1407149555442273E-2</c:v>
                </c:pt>
                <c:pt idx="434">
                  <c:v>4.1289997021946481E-2</c:v>
                </c:pt>
                <c:pt idx="435">
                  <c:v>4.1168058637873997E-2</c:v>
                </c:pt>
                <c:pt idx="436">
                  <c:v>4.1057323126073623E-2</c:v>
                </c:pt>
                <c:pt idx="437">
                  <c:v>4.0926021982464623E-2</c:v>
                </c:pt>
                <c:pt idx="438">
                  <c:v>4.078952001949733E-2</c:v>
                </c:pt>
                <c:pt idx="439">
                  <c:v>4.0665701726365425E-2</c:v>
                </c:pt>
                <c:pt idx="440">
                  <c:v>4.053769634334517E-2</c:v>
                </c:pt>
                <c:pt idx="441">
                  <c:v>4.0386156268787755E-2</c:v>
                </c:pt>
                <c:pt idx="442">
                  <c:v>4.022888475717401E-2</c:v>
                </c:pt>
                <c:pt idx="443">
                  <c:v>4.0086462993982455E-2</c:v>
                </c:pt>
                <c:pt idx="444">
                  <c:v>3.9918078534555701E-2</c:v>
                </c:pt>
                <c:pt idx="445">
                  <c:v>3.9765728969131588E-2</c:v>
                </c:pt>
                <c:pt idx="446">
                  <c:v>3.9608610896444379E-2</c:v>
                </c:pt>
                <c:pt idx="447">
                  <c:v>3.9446641396999632E-2</c:v>
                </c:pt>
                <c:pt idx="448">
                  <c:v>3.9255490154566267E-2</c:v>
                </c:pt>
                <c:pt idx="449">
                  <c:v>3.9082858595104693E-2</c:v>
                </c:pt>
                <c:pt idx="450">
                  <c:v>3.8905134011283871E-2</c:v>
                </c:pt>
                <c:pt idx="451">
                  <c:v>3.8722246465932419E-2</c:v>
                </c:pt>
                <c:pt idx="452">
                  <c:v>3.8534129784333106E-2</c:v>
                </c:pt>
                <c:pt idx="453">
                  <c:v>3.8368677701047495E-2</c:v>
                </c:pt>
                <c:pt idx="454">
                  <c:v>3.8170687981779486E-2</c:v>
                </c:pt>
                <c:pt idx="455">
                  <c:v>3.7967302800062476E-2</c:v>
                </c:pt>
                <c:pt idx="456">
                  <c:v>3.7788640570970117E-2</c:v>
                </c:pt>
                <c:pt idx="457">
                  <c:v>3.7605949360339133E-2</c:v>
                </c:pt>
                <c:pt idx="458">
                  <c:v>3.7387683168225591E-2</c:v>
                </c:pt>
                <c:pt idx="459">
                  <c:v>3.7196177650750117E-2</c:v>
                </c:pt>
                <c:pt idx="460">
                  <c:v>3.7000570911109219E-2</c:v>
                </c:pt>
                <c:pt idx="461">
                  <c:v>3.6800846002077864E-2</c:v>
                </c:pt>
                <c:pt idx="462">
                  <c:v>3.6596988881333357E-2</c:v>
                </c:pt>
                <c:pt idx="463">
                  <c:v>3.6388988450931449E-2</c:v>
                </c:pt>
                <c:pt idx="464">
                  <c:v>3.6176836588339735E-2</c:v>
                </c:pt>
                <c:pt idx="465">
                  <c:v>3.5960528168837873E-2</c:v>
                </c:pt>
                <c:pt idx="466">
                  <c:v>3.5777094389643119E-2</c:v>
                </c:pt>
                <c:pt idx="467">
                  <c:v>3.5553162303249765E-2</c:v>
                </c:pt>
                <c:pt idx="468">
                  <c:v>3.5325075503372952E-2</c:v>
                </c:pt>
                <c:pt idx="469">
                  <c:v>3.5092840405566615E-2</c:v>
                </c:pt>
                <c:pt idx="470">
                  <c:v>3.4896149009275124E-2</c:v>
                </c:pt>
                <c:pt idx="471">
                  <c:v>3.4696590330138506E-2</c:v>
                </c:pt>
                <c:pt idx="472">
                  <c:v>3.4453347048877085E-2</c:v>
                </c:pt>
                <c:pt idx="473">
                  <c:v>3.4247511927862156E-2</c:v>
                </c:pt>
                <c:pt idx="474">
                  <c:v>3.4038841323595914E-2</c:v>
                </c:pt>
                <c:pt idx="475">
                  <c:v>3.3784711867760775E-2</c:v>
                </c:pt>
                <c:pt idx="476">
                  <c:v>3.3569850089152975E-2</c:v>
                </c:pt>
                <c:pt idx="477">
                  <c:v>3.335219836730597E-2</c:v>
                </c:pt>
                <c:pt idx="478">
                  <c:v>3.3131773610723045E-2</c:v>
                </c:pt>
                <c:pt idx="479">
                  <c:v>3.2908593947414952E-2</c:v>
                </c:pt>
                <c:pt idx="480">
                  <c:v>3.2682678689773356E-2</c:v>
                </c:pt>
                <c:pt idx="481">
                  <c:v>3.2499990567147891E-2</c:v>
                </c:pt>
                <c:pt idx="482">
                  <c:v>3.2222724339369575E-2</c:v>
                </c:pt>
                <c:pt idx="483">
                  <c:v>3.198872945206592E-2</c:v>
                </c:pt>
                <c:pt idx="484">
                  <c:v>3.1752087299427634E-2</c:v>
                </c:pt>
                <c:pt idx="485">
                  <c:v>3.1560884077534698E-2</c:v>
                </c:pt>
                <c:pt idx="486">
                  <c:v>3.1416387989000288E-2</c:v>
                </c:pt>
                <c:pt idx="487">
                  <c:v>3.1124608054348472E-2</c:v>
                </c:pt>
                <c:pt idx="488">
                  <c:v>3.0928041781843735E-2</c:v>
                </c:pt>
                <c:pt idx="489">
                  <c:v>3.0680056764408693E-2</c:v>
                </c:pt>
                <c:pt idx="490">
                  <c:v>3.0479864757731651E-2</c:v>
                </c:pt>
                <c:pt idx="491">
                  <c:v>3.0227394209558986E-2</c:v>
                </c:pt>
                <c:pt idx="492">
                  <c:v>3.0023651894394932E-2</c:v>
                </c:pt>
                <c:pt idx="493">
                  <c:v>2.9766792126982078E-2</c:v>
                </c:pt>
                <c:pt idx="494">
                  <c:v>2.9559578080190572E-2</c:v>
                </c:pt>
                <c:pt idx="495">
                  <c:v>2.9350846998238422E-2</c:v>
                </c:pt>
                <c:pt idx="496">
                  <c:v>2.9140615168038807E-2</c:v>
                </c:pt>
                <c:pt idx="497">
                  <c:v>2.8875740089490502E-2</c:v>
                </c:pt>
                <c:pt idx="498">
                  <c:v>2.8715715400954561E-2</c:v>
                </c:pt>
                <c:pt idx="499">
                  <c:v>2.8501080982628817E-2</c:v>
                </c:pt>
                <c:pt idx="500">
                  <c:v>2.8285012823061312E-2</c:v>
                </c:pt>
                <c:pt idx="501">
                  <c:v>2.8067528063606545E-2</c:v>
                </c:pt>
                <c:pt idx="502">
                  <c:v>2.7793706337844049E-2</c:v>
                </c:pt>
                <c:pt idx="503">
                  <c:v>2.7573097532968448E-2</c:v>
                </c:pt>
                <c:pt idx="504">
                  <c:v>2.7406747408826433E-2</c:v>
                </c:pt>
                <c:pt idx="505">
                  <c:v>2.7183769976347291E-2</c:v>
                </c:pt>
                <c:pt idx="506">
                  <c:v>2.6959463262291313E-2</c:v>
                </c:pt>
                <c:pt idx="507">
                  <c:v>2.6733844955549389E-2</c:v>
                </c:pt>
                <c:pt idx="508">
                  <c:v>2.6563781158947281E-2</c:v>
                </c:pt>
                <c:pt idx="509">
                  <c:v>2.6392997058774882E-2</c:v>
                </c:pt>
                <c:pt idx="510">
                  <c:v>2.6164177416849576E-2</c:v>
                </c:pt>
                <c:pt idx="511">
                  <c:v>2.5991741782196775E-2</c:v>
                </c:pt>
                <c:pt idx="512">
                  <c:v>2.5760747333960377E-2</c:v>
                </c:pt>
                <c:pt idx="513">
                  <c:v>2.5586701021095316E-2</c:v>
                </c:pt>
                <c:pt idx="514">
                  <c:v>2.5353586218517469E-2</c:v>
                </c:pt>
                <c:pt idx="515">
                  <c:v>2.5177970030259629E-2</c:v>
                </c:pt>
                <c:pt idx="516">
                  <c:v>2.500169349920536E-2</c:v>
                </c:pt>
                <c:pt idx="517">
                  <c:v>2.482476408226849E-2</c:v>
                </c:pt>
                <c:pt idx="518">
                  <c:v>2.464718921955841E-2</c:v>
                </c:pt>
                <c:pt idx="519">
                  <c:v>2.4468976332064619E-2</c:v>
                </c:pt>
                <c:pt idx="520">
                  <c:v>2.4290132819406882E-2</c:v>
                </c:pt>
                <c:pt idx="521">
                  <c:v>2.4110666057653714E-2</c:v>
                </c:pt>
                <c:pt idx="522">
                  <c:v>2.3930583397205895E-2</c:v>
                </c:pt>
                <c:pt idx="523">
                  <c:v>2.3689527770889635E-2</c:v>
                </c:pt>
                <c:pt idx="524">
                  <c:v>2.3508036438982981E-2</c:v>
                </c:pt>
                <c:pt idx="525">
                  <c:v>2.3386713100122754E-2</c:v>
                </c:pt>
                <c:pt idx="526">
                  <c:v>2.314328616587848E-2</c:v>
                </c:pt>
                <c:pt idx="527">
                  <c:v>2.2960041621551058E-2</c:v>
                </c:pt>
                <c:pt idx="528">
                  <c:v>2.2776227008541448E-2</c:v>
                </c:pt>
                <c:pt idx="529">
                  <c:v>2.2591849430686879E-2</c:v>
                </c:pt>
                <c:pt idx="530">
                  <c:v>2.2406915951099268E-2</c:v>
                </c:pt>
                <c:pt idx="531">
                  <c:v>2.2159485370883119E-2</c:v>
                </c:pt>
                <c:pt idx="532">
                  <c:v>2.197328201500828E-2</c:v>
                </c:pt>
                <c:pt idx="533">
                  <c:v>2.1848850091043797E-2</c:v>
                </c:pt>
                <c:pt idx="534">
                  <c:v>2.1599284160359472E-2</c:v>
                </c:pt>
                <c:pt idx="535">
                  <c:v>2.1536747886972414E-2</c:v>
                </c:pt>
                <c:pt idx="536">
                  <c:v>2.1223210340978699E-2</c:v>
                </c:pt>
                <c:pt idx="537">
                  <c:v>2.1034411844744104E-2</c:v>
                </c:pt>
                <c:pt idx="538">
                  <c:v>2.0781905731576546E-2</c:v>
                </c:pt>
                <c:pt idx="539">
                  <c:v>2.0655325033905252E-2</c:v>
                </c:pt>
                <c:pt idx="540">
                  <c:v>2.0465049903505065E-2</c:v>
                </c:pt>
                <c:pt idx="541">
                  <c:v>2.0274295656153043E-2</c:v>
                </c:pt>
                <c:pt idx="542">
                  <c:v>2.0146863172354632E-2</c:v>
                </c:pt>
                <c:pt idx="543">
                  <c:v>2.0019222517427666E-2</c:v>
                </c:pt>
                <c:pt idx="544">
                  <c:v>1.9891375579425722E-2</c:v>
                </c:pt>
                <c:pt idx="545">
                  <c:v>1.9635070350212697E-2</c:v>
                </c:pt>
                <c:pt idx="546">
                  <c:v>1.9570868034819826E-2</c:v>
                </c:pt>
                <c:pt idx="547">
                  <c:v>1.9313561661581657E-2</c:v>
                </c:pt>
                <c:pt idx="548">
                  <c:v>1.9570868034819826E-2</c:v>
                </c:pt>
                <c:pt idx="549">
                  <c:v>1.9313561661581657E-2</c:v>
                </c:pt>
                <c:pt idx="550">
                  <c:v>1.9184613409842774E-2</c:v>
                </c:pt>
                <c:pt idx="551">
                  <c:v>1.8990827305782831E-2</c:v>
                </c:pt>
                <c:pt idx="552">
                  <c:v>1.8990827305782831E-2</c:v>
                </c:pt>
                <c:pt idx="553">
                  <c:v>1.8536993692327846E-2</c:v>
                </c:pt>
                <c:pt idx="554">
                  <c:v>1.8406906504805049E-2</c:v>
                </c:pt>
                <c:pt idx="555">
                  <c:v>1.8276635662926432E-2</c:v>
                </c:pt>
                <c:pt idx="556">
                  <c:v>1.8080888830189028E-2</c:v>
                </c:pt>
                <c:pt idx="557">
                  <c:v>1.8015549925715735E-2</c:v>
                </c:pt>
                <c:pt idx="558">
                  <c:v>1.8146182897113963E-2</c:v>
                </c:pt>
                <c:pt idx="559">
                  <c:v>1.8080888830189028E-2</c:v>
                </c:pt>
                <c:pt idx="560">
                  <c:v>1.8015549925715735E-2</c:v>
                </c:pt>
                <c:pt idx="561">
                  <c:v>1.7819266312219476E-2</c:v>
                </c:pt>
                <c:pt idx="562">
                  <c:v>1.7556939930988755E-2</c:v>
                </c:pt>
                <c:pt idx="563">
                  <c:v>1.7359741277667096E-2</c:v>
                </c:pt>
                <c:pt idx="564">
                  <c:v>1.7425516973580205E-2</c:v>
                </c:pt>
                <c:pt idx="565">
                  <c:v>1.7030228814059502E-2</c:v>
                </c:pt>
                <c:pt idx="566">
                  <c:v>1.7162159782104367E-2</c:v>
                </c:pt>
                <c:pt idx="567">
                  <c:v>1.6898131754709635E-2</c:v>
                </c:pt>
                <c:pt idx="568">
                  <c:v>1.6699678246213361E-2</c:v>
                </c:pt>
                <c:pt idx="569">
                  <c:v>1.6964200945364338E-2</c:v>
                </c:pt>
                <c:pt idx="570">
                  <c:v>1.6832021442001844E-2</c:v>
                </c:pt>
                <c:pt idx="571">
                  <c:v>1.6434507100632934E-2</c:v>
                </c:pt>
                <c:pt idx="572">
                  <c:v>1.6500859990633599E-2</c:v>
                </c:pt>
                <c:pt idx="573">
                  <c:v>1.6633445759105699E-2</c:v>
                </c:pt>
                <c:pt idx="574">
                  <c:v>1.6500859990633599E-2</c:v>
                </c:pt>
                <c:pt idx="575">
                  <c:v>1.6301682281750364E-2</c:v>
                </c:pt>
                <c:pt idx="576">
                  <c:v>1.5768823986284802E-2</c:v>
                </c:pt>
                <c:pt idx="577">
                  <c:v>1.6035561886922598E-2</c:v>
                </c:pt>
                <c:pt idx="578">
                  <c:v>1.5968934829555231E-2</c:v>
                </c:pt>
                <c:pt idx="579">
                  <c:v>1.590226936819163E-2</c:v>
                </c:pt>
                <c:pt idx="580">
                  <c:v>1.5768823986284802E-2</c:v>
                </c:pt>
                <c:pt idx="581">
                  <c:v>1.5568372568423215E-2</c:v>
                </c:pt>
                <c:pt idx="582">
                  <c:v>1.5635227239166827E-2</c:v>
                </c:pt>
                <c:pt idx="583">
                  <c:v>1.5300582868660664E-2</c:v>
                </c:pt>
                <c:pt idx="584">
                  <c:v>1.5166467963375823E-2</c:v>
                </c:pt>
                <c:pt idx="585">
                  <c:v>1.5300582868660664E-2</c:v>
                </c:pt>
                <c:pt idx="586">
                  <c:v>1.5032208282656896E-2</c:v>
                </c:pt>
                <c:pt idx="587">
                  <c:v>1.5166467963375823E-2</c:v>
                </c:pt>
                <c:pt idx="588">
                  <c:v>1.5166467963375823E-2</c:v>
                </c:pt>
                <c:pt idx="589">
                  <c:v>1.4965024599156825E-2</c:v>
                </c:pt>
                <c:pt idx="590">
                  <c:v>1.4763260306640522E-2</c:v>
                </c:pt>
                <c:pt idx="591">
                  <c:v>1.4695935049211142E-2</c:v>
                </c:pt>
                <c:pt idx="592">
                  <c:v>1.483055043454716E-2</c:v>
                </c:pt>
                <c:pt idx="593">
                  <c:v>1.4897805257460751E-2</c:v>
                </c:pt>
                <c:pt idx="594">
                  <c:v>1.4763260306640522E-2</c:v>
                </c:pt>
                <c:pt idx="595">
                  <c:v>1.4628574836976695E-2</c:v>
                </c:pt>
                <c:pt idx="596">
                  <c:v>1.456117984390385E-2</c:v>
                </c:pt>
                <c:pt idx="597">
                  <c:v>1.3817588390118572E-2</c:v>
                </c:pt>
                <c:pt idx="598">
                  <c:v>1.4291255516307663E-2</c:v>
                </c:pt>
                <c:pt idx="599">
                  <c:v>1.4291255516307663E-2</c:v>
                </c:pt>
                <c:pt idx="600">
                  <c:v>1.4223689202307026E-2</c:v>
                </c:pt>
                <c:pt idx="601">
                  <c:v>1.4223689202307026E-2</c:v>
                </c:pt>
                <c:pt idx="602">
                  <c:v>1.3817588390118572E-2</c:v>
                </c:pt>
                <c:pt idx="603">
                  <c:v>1.4020788417934849E-2</c:v>
                </c:pt>
                <c:pt idx="604">
                  <c:v>1.39530881023361E-2</c:v>
                </c:pt>
                <c:pt idx="605">
                  <c:v>1.39530881023361E-2</c:v>
                </c:pt>
                <c:pt idx="606">
                  <c:v>1.3478268821611437E-2</c:v>
                </c:pt>
                <c:pt idx="607">
                  <c:v>1.3817588390118572E-2</c:v>
                </c:pt>
                <c:pt idx="608">
                  <c:v>1.3749789324313057E-2</c:v>
                </c:pt>
                <c:pt idx="609">
                  <c:v>1.3749789324313057E-2</c:v>
                </c:pt>
                <c:pt idx="610">
                  <c:v>1.3614093594820957E-2</c:v>
                </c:pt>
                <c:pt idx="611">
                  <c:v>1.3546197257537626E-2</c:v>
                </c:pt>
                <c:pt idx="612">
                  <c:v>1.3614093594820957E-2</c:v>
                </c:pt>
                <c:pt idx="613">
                  <c:v>1.3478268821611437E-2</c:v>
                </c:pt>
                <c:pt idx="614">
                  <c:v>1.3478268821611437E-2</c:v>
                </c:pt>
                <c:pt idx="615">
                  <c:v>1.3478268821611437E-2</c:v>
                </c:pt>
                <c:pt idx="616">
                  <c:v>1.3342316298596384E-2</c:v>
                </c:pt>
                <c:pt idx="617">
                  <c:v>1.3342316298596384E-2</c:v>
                </c:pt>
                <c:pt idx="618">
                  <c:v>1.3342316298596384E-2</c:v>
                </c:pt>
                <c:pt idx="619">
                  <c:v>1.327429253207105E-2</c:v>
                </c:pt>
                <c:pt idx="620">
                  <c:v>1.3342316298596384E-2</c:v>
                </c:pt>
                <c:pt idx="621">
                  <c:v>1.3138150784949502E-2</c:v>
                </c:pt>
                <c:pt idx="622">
                  <c:v>1.3070033120568668E-2</c:v>
                </c:pt>
                <c:pt idx="623">
                  <c:v>1.3138150784949502E-2</c:v>
                </c:pt>
                <c:pt idx="624">
                  <c:v>1.3138150784949502E-2</c:v>
                </c:pt>
                <c:pt idx="625">
                  <c:v>1.3070033120568668E-2</c:v>
                </c:pt>
                <c:pt idx="626">
                  <c:v>1.2933704995296398E-2</c:v>
                </c:pt>
                <c:pt idx="627">
                  <c:v>1.2797254179800887E-2</c:v>
                </c:pt>
                <c:pt idx="628">
                  <c:v>1.2797254179800887E-2</c:v>
                </c:pt>
                <c:pt idx="629">
                  <c:v>1.2728983149956012E-2</c:v>
                </c:pt>
                <c:pt idx="630">
                  <c:v>1.2660681910212544E-2</c:v>
                </c:pt>
                <c:pt idx="631">
                  <c:v>1.2728983149956012E-2</c:v>
                </c:pt>
                <c:pt idx="632">
                  <c:v>1.2797254179800887E-2</c:v>
                </c:pt>
                <c:pt idx="633">
                  <c:v>1.2660681910212544E-2</c:v>
                </c:pt>
                <c:pt idx="634">
                  <c:v>1.2660681910212544E-2</c:v>
                </c:pt>
                <c:pt idx="635">
                  <c:v>1.2592350613305728E-2</c:v>
                </c:pt>
                <c:pt idx="636">
                  <c:v>1.2728983149956012E-2</c:v>
                </c:pt>
                <c:pt idx="637">
                  <c:v>1.2660681910212544E-2</c:v>
                </c:pt>
                <c:pt idx="638">
                  <c:v>1.2523989411261552E-2</c:v>
                </c:pt>
                <c:pt idx="639">
                  <c:v>1.2592350613305728E-2</c:v>
                </c:pt>
                <c:pt idx="640">
                  <c:v>1.2523989411261552E-2</c:v>
                </c:pt>
                <c:pt idx="641">
                  <c:v>1.2455598455399272E-2</c:v>
                </c:pt>
                <c:pt idx="642">
                  <c:v>1.2387177896331876E-2</c:v>
                </c:pt>
                <c:pt idx="643">
                  <c:v>1.2523989411261552E-2</c:v>
                </c:pt>
                <c:pt idx="644">
                  <c:v>1.2318727883968421E-2</c:v>
                </c:pt>
                <c:pt idx="645">
                  <c:v>1.1907417597255054E-2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v>Wip</c:v>
          </c:tx>
          <c:spPr>
            <a:ln w="25400"/>
          </c:spPr>
          <c:marker>
            <c:symbol val="none"/>
          </c:marker>
          <c:xVal>
            <c:numRef>
              <c:f>'CRET V4D'!$B$2:$B$300</c:f>
              <c:numCache>
                <c:formatCode>0.000</c:formatCode>
                <c:ptCount val="299"/>
                <c:pt idx="0">
                  <c:v>0.35903093969013689</c:v>
                </c:pt>
                <c:pt idx="1">
                  <c:v>0.35786545663626046</c:v>
                </c:pt>
                <c:pt idx="2">
                  <c:v>0.35708846793367621</c:v>
                </c:pt>
                <c:pt idx="3">
                  <c:v>0.35638917810135035</c:v>
                </c:pt>
                <c:pt idx="4">
                  <c:v>0.35576758713928308</c:v>
                </c:pt>
                <c:pt idx="5">
                  <c:v>0.35506829730695721</c:v>
                </c:pt>
                <c:pt idx="6">
                  <c:v>0.35436900747463135</c:v>
                </c:pt>
                <c:pt idx="7">
                  <c:v>0.35374741651256386</c:v>
                </c:pt>
                <c:pt idx="8">
                  <c:v>0.35312582555049654</c:v>
                </c:pt>
                <c:pt idx="9">
                  <c:v>0.35234883684791235</c:v>
                </c:pt>
                <c:pt idx="10">
                  <c:v>0.35164954701558648</c:v>
                </c:pt>
                <c:pt idx="11">
                  <c:v>0.35087255831300224</c:v>
                </c:pt>
                <c:pt idx="12">
                  <c:v>0.35017326848067637</c:v>
                </c:pt>
                <c:pt idx="13">
                  <c:v>0.3494739786483505</c:v>
                </c:pt>
                <c:pt idx="14">
                  <c:v>0.34877468881602464</c:v>
                </c:pt>
                <c:pt idx="15">
                  <c:v>0.34799770011344044</c:v>
                </c:pt>
                <c:pt idx="16">
                  <c:v>0.34737610915137296</c:v>
                </c:pt>
                <c:pt idx="17">
                  <c:v>0.34675451818930564</c:v>
                </c:pt>
                <c:pt idx="18">
                  <c:v>0.34589983061646284</c:v>
                </c:pt>
                <c:pt idx="19">
                  <c:v>0.34520054078413698</c:v>
                </c:pt>
                <c:pt idx="20">
                  <c:v>0.34450125095181111</c:v>
                </c:pt>
                <c:pt idx="21">
                  <c:v>0.34387965998974385</c:v>
                </c:pt>
                <c:pt idx="22">
                  <c:v>0.34318037015741798</c:v>
                </c:pt>
                <c:pt idx="23">
                  <c:v>0.34240338145483373</c:v>
                </c:pt>
                <c:pt idx="24">
                  <c:v>0.34170409162250787</c:v>
                </c:pt>
                <c:pt idx="25">
                  <c:v>0.34108250066044038</c:v>
                </c:pt>
                <c:pt idx="26">
                  <c:v>0.34046090969837306</c:v>
                </c:pt>
                <c:pt idx="27">
                  <c:v>0.33968392099578865</c:v>
                </c:pt>
                <c:pt idx="28">
                  <c:v>0.33906233003372138</c:v>
                </c:pt>
                <c:pt idx="29">
                  <c:v>0.33828534133113713</c:v>
                </c:pt>
                <c:pt idx="30">
                  <c:v>0.33766375036906965</c:v>
                </c:pt>
                <c:pt idx="31">
                  <c:v>0.33696446053674378</c:v>
                </c:pt>
                <c:pt idx="32">
                  <c:v>0.33634286957467646</c:v>
                </c:pt>
                <c:pt idx="33">
                  <c:v>0.3357989774828673</c:v>
                </c:pt>
                <c:pt idx="34">
                  <c:v>0.33502198878028311</c:v>
                </c:pt>
                <c:pt idx="35">
                  <c:v>0.33432269894795724</c:v>
                </c:pt>
                <c:pt idx="36">
                  <c:v>0.33362340911563138</c:v>
                </c:pt>
                <c:pt idx="37">
                  <c:v>0.33300181815356411</c:v>
                </c:pt>
                <c:pt idx="38">
                  <c:v>0.33230252832123824</c:v>
                </c:pt>
                <c:pt idx="39">
                  <c:v>0.3316809373591707</c:v>
                </c:pt>
                <c:pt idx="40">
                  <c:v>0.33098164752684506</c:v>
                </c:pt>
                <c:pt idx="41">
                  <c:v>0.33036005656477757</c:v>
                </c:pt>
                <c:pt idx="42">
                  <c:v>0.32973846560271003</c:v>
                </c:pt>
                <c:pt idx="43">
                  <c:v>0.32903917577038438</c:v>
                </c:pt>
                <c:pt idx="44">
                  <c:v>0.32833988593805852</c:v>
                </c:pt>
                <c:pt idx="45">
                  <c:v>0.32764059610573265</c:v>
                </c:pt>
                <c:pt idx="46">
                  <c:v>0.32701900514366516</c:v>
                </c:pt>
                <c:pt idx="47">
                  <c:v>0.3263974141815979</c:v>
                </c:pt>
                <c:pt idx="48">
                  <c:v>0.32562042547901365</c:v>
                </c:pt>
                <c:pt idx="49">
                  <c:v>0.32492113564668779</c:v>
                </c:pt>
                <c:pt idx="50">
                  <c:v>0.32437724355487862</c:v>
                </c:pt>
                <c:pt idx="51">
                  <c:v>0.32360025485229443</c:v>
                </c:pt>
                <c:pt idx="52">
                  <c:v>0.32290096501996857</c:v>
                </c:pt>
                <c:pt idx="53">
                  <c:v>0.3222016751876427</c:v>
                </c:pt>
                <c:pt idx="54">
                  <c:v>0.32150238535531706</c:v>
                </c:pt>
                <c:pt idx="55">
                  <c:v>0.32080309552299119</c:v>
                </c:pt>
                <c:pt idx="56">
                  <c:v>0.32010380569066532</c:v>
                </c:pt>
                <c:pt idx="57">
                  <c:v>0.31940451585833946</c:v>
                </c:pt>
                <c:pt idx="58">
                  <c:v>0.31870522602601359</c:v>
                </c:pt>
                <c:pt idx="59">
                  <c:v>0.31800593619368772</c:v>
                </c:pt>
                <c:pt idx="60">
                  <c:v>0.31730664636136185</c:v>
                </c:pt>
                <c:pt idx="61">
                  <c:v>0.31660735652903599</c:v>
                </c:pt>
                <c:pt idx="62">
                  <c:v>0.31590806669671034</c:v>
                </c:pt>
                <c:pt idx="63">
                  <c:v>0.31528647573464286</c:v>
                </c:pt>
                <c:pt idx="64">
                  <c:v>0.31450948703205861</c:v>
                </c:pt>
                <c:pt idx="65">
                  <c:v>0.31388789606999112</c:v>
                </c:pt>
                <c:pt idx="66">
                  <c:v>0.31318860623766526</c:v>
                </c:pt>
                <c:pt idx="67">
                  <c:v>0.31248931640533939</c:v>
                </c:pt>
                <c:pt idx="68">
                  <c:v>0.31186772544327213</c:v>
                </c:pt>
                <c:pt idx="69">
                  <c:v>0.31109073674068788</c:v>
                </c:pt>
                <c:pt idx="70">
                  <c:v>0.31046914577862039</c:v>
                </c:pt>
                <c:pt idx="71">
                  <c:v>0.30976985594629453</c:v>
                </c:pt>
                <c:pt idx="72">
                  <c:v>0.30907056611396866</c:v>
                </c:pt>
                <c:pt idx="73">
                  <c:v>0.30844897515190134</c:v>
                </c:pt>
                <c:pt idx="74">
                  <c:v>0.30774968531957547</c:v>
                </c:pt>
                <c:pt idx="75">
                  <c:v>0.30712809435750799</c:v>
                </c:pt>
                <c:pt idx="76">
                  <c:v>0.30642880452518212</c:v>
                </c:pt>
                <c:pt idx="77">
                  <c:v>0.30572951469285647</c:v>
                </c:pt>
                <c:pt idx="78">
                  <c:v>0.30510792373078899</c:v>
                </c:pt>
                <c:pt idx="79">
                  <c:v>0.30448633276872145</c:v>
                </c:pt>
                <c:pt idx="80">
                  <c:v>0.3037870429363958</c:v>
                </c:pt>
                <c:pt idx="81">
                  <c:v>0.30308775310406993</c:v>
                </c:pt>
                <c:pt idx="82">
                  <c:v>0.30238846327174407</c:v>
                </c:pt>
                <c:pt idx="83">
                  <c:v>0.30176687230967658</c:v>
                </c:pt>
                <c:pt idx="84">
                  <c:v>0.30114528134760926</c:v>
                </c:pt>
                <c:pt idx="85">
                  <c:v>0.30044599151528339</c:v>
                </c:pt>
                <c:pt idx="86">
                  <c:v>0.29974670168295758</c:v>
                </c:pt>
                <c:pt idx="87">
                  <c:v>0.29912511072089004</c:v>
                </c:pt>
                <c:pt idx="88">
                  <c:v>0.29850351975882278</c:v>
                </c:pt>
                <c:pt idx="89">
                  <c:v>0.29780422992649691</c:v>
                </c:pt>
                <c:pt idx="90">
                  <c:v>0.29718263896442937</c:v>
                </c:pt>
                <c:pt idx="91">
                  <c:v>0.2965610480023621</c:v>
                </c:pt>
                <c:pt idx="92">
                  <c:v>0.29586175817003624</c:v>
                </c:pt>
                <c:pt idx="93">
                  <c:v>0.29524016720796875</c:v>
                </c:pt>
                <c:pt idx="94">
                  <c:v>0.29454087737564311</c:v>
                </c:pt>
                <c:pt idx="95">
                  <c:v>0.29391928641357556</c:v>
                </c:pt>
                <c:pt idx="96">
                  <c:v>0.29329769545150808</c:v>
                </c:pt>
                <c:pt idx="97">
                  <c:v>0.29275380335969914</c:v>
                </c:pt>
                <c:pt idx="98">
                  <c:v>0.29205451352737327</c:v>
                </c:pt>
                <c:pt idx="99">
                  <c:v>0.29135522369504741</c:v>
                </c:pt>
                <c:pt idx="100">
                  <c:v>0.29081133160323847</c:v>
                </c:pt>
                <c:pt idx="101">
                  <c:v>0.2901120417709126</c:v>
                </c:pt>
                <c:pt idx="102">
                  <c:v>0.28949045080884533</c:v>
                </c:pt>
                <c:pt idx="103">
                  <c:v>0.28886885984677779</c:v>
                </c:pt>
                <c:pt idx="104">
                  <c:v>0.28816957001445193</c:v>
                </c:pt>
                <c:pt idx="105">
                  <c:v>0.28754797905238466</c:v>
                </c:pt>
                <c:pt idx="106">
                  <c:v>0.2870817858308341</c:v>
                </c:pt>
                <c:pt idx="107">
                  <c:v>0.28638249599850824</c:v>
                </c:pt>
                <c:pt idx="108">
                  <c:v>0.28576090503644069</c:v>
                </c:pt>
                <c:pt idx="109">
                  <c:v>0.28513931407437343</c:v>
                </c:pt>
                <c:pt idx="110">
                  <c:v>0.28444002424204756</c:v>
                </c:pt>
                <c:pt idx="111">
                  <c:v>0.28389613215023862</c:v>
                </c:pt>
                <c:pt idx="112">
                  <c:v>0.28319684231791276</c:v>
                </c:pt>
                <c:pt idx="113">
                  <c:v>0.28265295022610382</c:v>
                </c:pt>
                <c:pt idx="114">
                  <c:v>0.28195366039377795</c:v>
                </c:pt>
                <c:pt idx="115">
                  <c:v>0.28125437056145208</c:v>
                </c:pt>
                <c:pt idx="116">
                  <c:v>0.2806327795993846</c:v>
                </c:pt>
                <c:pt idx="117">
                  <c:v>0.28001118863731728</c:v>
                </c:pt>
                <c:pt idx="118">
                  <c:v>0.27938959767524979</c:v>
                </c:pt>
                <c:pt idx="119">
                  <c:v>0.27876800671318253</c:v>
                </c:pt>
                <c:pt idx="120">
                  <c:v>0.27814641575111498</c:v>
                </c:pt>
                <c:pt idx="121">
                  <c:v>0.27760252365930604</c:v>
                </c:pt>
                <c:pt idx="122">
                  <c:v>0.27682553495672185</c:v>
                </c:pt>
                <c:pt idx="123">
                  <c:v>0.27620394399465431</c:v>
                </c:pt>
                <c:pt idx="124">
                  <c:v>0.27558235303258682</c:v>
                </c:pt>
                <c:pt idx="125">
                  <c:v>0.27488306320026118</c:v>
                </c:pt>
                <c:pt idx="126">
                  <c:v>0.27433917110845202</c:v>
                </c:pt>
                <c:pt idx="127">
                  <c:v>0.27363988127612615</c:v>
                </c:pt>
                <c:pt idx="128">
                  <c:v>0.27301829031405889</c:v>
                </c:pt>
                <c:pt idx="129">
                  <c:v>0.27239669935199134</c:v>
                </c:pt>
                <c:pt idx="130">
                  <c:v>0.27169740951966548</c:v>
                </c:pt>
                <c:pt idx="131">
                  <c:v>0.27107581855759821</c:v>
                </c:pt>
                <c:pt idx="132">
                  <c:v>0.27045422759553073</c:v>
                </c:pt>
                <c:pt idx="133">
                  <c:v>0.26983263663346341</c:v>
                </c:pt>
                <c:pt idx="134">
                  <c:v>0.26913334680113754</c:v>
                </c:pt>
                <c:pt idx="135">
                  <c:v>0.26851175583907005</c:v>
                </c:pt>
                <c:pt idx="136">
                  <c:v>0.26789016487700273</c:v>
                </c:pt>
                <c:pt idx="137">
                  <c:v>0.26719087504467687</c:v>
                </c:pt>
                <c:pt idx="138">
                  <c:v>0.26649158521235106</c:v>
                </c:pt>
                <c:pt idx="139">
                  <c:v>0.26579229538002519</c:v>
                </c:pt>
                <c:pt idx="140">
                  <c:v>0.26509300554769932</c:v>
                </c:pt>
                <c:pt idx="141">
                  <c:v>0.264471414585632</c:v>
                </c:pt>
                <c:pt idx="142">
                  <c:v>0.26369442588304759</c:v>
                </c:pt>
                <c:pt idx="143">
                  <c:v>0.26291743718046334</c:v>
                </c:pt>
                <c:pt idx="144">
                  <c:v>0.26221814734813748</c:v>
                </c:pt>
                <c:pt idx="145">
                  <c:v>0.26144115864555328</c:v>
                </c:pt>
                <c:pt idx="146">
                  <c:v>0.26074186881322742</c:v>
                </c:pt>
                <c:pt idx="147">
                  <c:v>0.26004257898090155</c:v>
                </c:pt>
                <c:pt idx="148">
                  <c:v>0.25934328914857591</c:v>
                </c:pt>
                <c:pt idx="149">
                  <c:v>0.25864399931625004</c:v>
                </c:pt>
                <c:pt idx="150">
                  <c:v>0.25786701061366557</c:v>
                </c:pt>
                <c:pt idx="151">
                  <c:v>0.25724541965159831</c:v>
                </c:pt>
                <c:pt idx="152">
                  <c:v>0.25646843094901406</c:v>
                </c:pt>
                <c:pt idx="153">
                  <c:v>0.25584683998694657</c:v>
                </c:pt>
                <c:pt idx="154">
                  <c:v>0.254992152414104</c:v>
                </c:pt>
                <c:pt idx="155">
                  <c:v>0.25429286258177813</c:v>
                </c:pt>
                <c:pt idx="156">
                  <c:v>0.25359357274945227</c:v>
                </c:pt>
                <c:pt idx="157">
                  <c:v>0.25297198178738478</c:v>
                </c:pt>
                <c:pt idx="158">
                  <c:v>0.25227269195505891</c:v>
                </c:pt>
                <c:pt idx="159">
                  <c:v>0.25157340212273327</c:v>
                </c:pt>
                <c:pt idx="160">
                  <c:v>0.25095181116066573</c:v>
                </c:pt>
                <c:pt idx="161">
                  <c:v>0.25025252132833986</c:v>
                </c:pt>
                <c:pt idx="162">
                  <c:v>0.24955323149601402</c:v>
                </c:pt>
                <c:pt idx="163">
                  <c:v>0.24893164053394673</c:v>
                </c:pt>
                <c:pt idx="164">
                  <c:v>0.24815465183136229</c:v>
                </c:pt>
                <c:pt idx="165">
                  <c:v>0.247533060869295</c:v>
                </c:pt>
                <c:pt idx="166">
                  <c:v>0.24683377103696913</c:v>
                </c:pt>
                <c:pt idx="167">
                  <c:v>0.24613448120464326</c:v>
                </c:pt>
                <c:pt idx="168">
                  <c:v>0.2454351913723174</c:v>
                </c:pt>
                <c:pt idx="169">
                  <c:v>0.24473590153999153</c:v>
                </c:pt>
                <c:pt idx="170">
                  <c:v>0.24403661170766588</c:v>
                </c:pt>
                <c:pt idx="171">
                  <c:v>0.2434150207455984</c:v>
                </c:pt>
                <c:pt idx="172">
                  <c:v>0.24271573091327253</c:v>
                </c:pt>
                <c:pt idx="173">
                  <c:v>0.24201644108094666</c:v>
                </c:pt>
                <c:pt idx="174">
                  <c:v>0.2413171512486208</c:v>
                </c:pt>
                <c:pt idx="175">
                  <c:v>0.24061786141629493</c:v>
                </c:pt>
                <c:pt idx="176">
                  <c:v>0.23991857158396929</c:v>
                </c:pt>
                <c:pt idx="177">
                  <c:v>0.23921928175164342</c:v>
                </c:pt>
                <c:pt idx="178">
                  <c:v>0.23844229304905898</c:v>
                </c:pt>
                <c:pt idx="179">
                  <c:v>0.23774300321673333</c:v>
                </c:pt>
                <c:pt idx="180">
                  <c:v>0.23704371338440747</c:v>
                </c:pt>
                <c:pt idx="181">
                  <c:v>0.2363444235520816</c:v>
                </c:pt>
                <c:pt idx="182">
                  <c:v>0.23556743484949738</c:v>
                </c:pt>
                <c:pt idx="183">
                  <c:v>0.23486814501717151</c:v>
                </c:pt>
                <c:pt idx="184">
                  <c:v>0.23416885518484565</c:v>
                </c:pt>
                <c:pt idx="185">
                  <c:v>0.23346956535251978</c:v>
                </c:pt>
                <c:pt idx="186">
                  <c:v>0.23269257664993556</c:v>
                </c:pt>
                <c:pt idx="187">
                  <c:v>0.2319932868176097</c:v>
                </c:pt>
                <c:pt idx="188">
                  <c:v>0.23129399698528386</c:v>
                </c:pt>
                <c:pt idx="189">
                  <c:v>0.23059470715295799</c:v>
                </c:pt>
                <c:pt idx="190">
                  <c:v>0.22989541732063212</c:v>
                </c:pt>
                <c:pt idx="191">
                  <c:v>0.22919612748830626</c:v>
                </c:pt>
                <c:pt idx="192">
                  <c:v>0.22841913878572204</c:v>
                </c:pt>
                <c:pt idx="193">
                  <c:v>0.22771984895339617</c:v>
                </c:pt>
                <c:pt idx="194">
                  <c:v>0.2270205591210703</c:v>
                </c:pt>
                <c:pt idx="195">
                  <c:v>0.22632126928874466</c:v>
                </c:pt>
                <c:pt idx="196">
                  <c:v>0.22562197945641879</c:v>
                </c:pt>
                <c:pt idx="197">
                  <c:v>0.22492268962409293</c:v>
                </c:pt>
                <c:pt idx="198">
                  <c:v>0.22422339979176706</c:v>
                </c:pt>
                <c:pt idx="199">
                  <c:v>0.22352410995944119</c:v>
                </c:pt>
                <c:pt idx="200">
                  <c:v>0.22282482012711533</c:v>
                </c:pt>
                <c:pt idx="201">
                  <c:v>0.22212553029478946</c:v>
                </c:pt>
                <c:pt idx="202">
                  <c:v>0.22142624046246359</c:v>
                </c:pt>
                <c:pt idx="203">
                  <c:v>0.22072695063013797</c:v>
                </c:pt>
                <c:pt idx="204">
                  <c:v>0.22002766079781211</c:v>
                </c:pt>
                <c:pt idx="205">
                  <c:v>0.21932837096548624</c:v>
                </c:pt>
                <c:pt idx="206">
                  <c:v>0.21870678000341873</c:v>
                </c:pt>
                <c:pt idx="207">
                  <c:v>0.21800749017109286</c:v>
                </c:pt>
                <c:pt idx="208">
                  <c:v>0.21730820033876699</c:v>
                </c:pt>
                <c:pt idx="209">
                  <c:v>0.21660891050644135</c:v>
                </c:pt>
                <c:pt idx="210">
                  <c:v>0.21590962067411548</c:v>
                </c:pt>
                <c:pt idx="211">
                  <c:v>0.21536572858230632</c:v>
                </c:pt>
                <c:pt idx="212">
                  <c:v>0.2145887398797221</c:v>
                </c:pt>
                <c:pt idx="213">
                  <c:v>0.21388945004739626</c:v>
                </c:pt>
                <c:pt idx="214">
                  <c:v>0.21326785908532897</c:v>
                </c:pt>
                <c:pt idx="215">
                  <c:v>0.2125685692530031</c:v>
                </c:pt>
                <c:pt idx="216">
                  <c:v>0.21194697829093559</c:v>
                </c:pt>
                <c:pt idx="217">
                  <c:v>0.21124768845860972</c:v>
                </c:pt>
                <c:pt idx="218">
                  <c:v>0.21054839862628408</c:v>
                </c:pt>
                <c:pt idx="219">
                  <c:v>0.20984910879395821</c:v>
                </c:pt>
                <c:pt idx="220">
                  <c:v>0.20914981896163234</c:v>
                </c:pt>
                <c:pt idx="221">
                  <c:v>0.20845052912930648</c:v>
                </c:pt>
                <c:pt idx="222">
                  <c:v>0.20775123929698061</c:v>
                </c:pt>
                <c:pt idx="223">
                  <c:v>0.20712964833491335</c:v>
                </c:pt>
                <c:pt idx="224">
                  <c:v>0.20650805737284583</c:v>
                </c:pt>
                <c:pt idx="225">
                  <c:v>0.20573106867026161</c:v>
                </c:pt>
                <c:pt idx="226">
                  <c:v>0.2051094777081941</c:v>
                </c:pt>
                <c:pt idx="227">
                  <c:v>0.20448788674612681</c:v>
                </c:pt>
                <c:pt idx="228">
                  <c:v>0.20378859691380094</c:v>
                </c:pt>
                <c:pt idx="229">
                  <c:v>0.20308930708147507</c:v>
                </c:pt>
                <c:pt idx="230">
                  <c:v>0.20239001724914921</c:v>
                </c:pt>
                <c:pt idx="231">
                  <c:v>0.20176842628708169</c:v>
                </c:pt>
                <c:pt idx="232">
                  <c:v>0.20106913645475608</c:v>
                </c:pt>
                <c:pt idx="233">
                  <c:v>0.20044754549268856</c:v>
                </c:pt>
                <c:pt idx="234">
                  <c:v>0.19974825566036269</c:v>
                </c:pt>
                <c:pt idx="235">
                  <c:v>0.19904896582803683</c:v>
                </c:pt>
                <c:pt idx="236">
                  <c:v>0.19842737486596954</c:v>
                </c:pt>
                <c:pt idx="237">
                  <c:v>0.19780578390390202</c:v>
                </c:pt>
                <c:pt idx="238">
                  <c:v>0.19710649407157615</c:v>
                </c:pt>
                <c:pt idx="239">
                  <c:v>0.19648490310950886</c:v>
                </c:pt>
                <c:pt idx="240">
                  <c:v>0.19586331214744138</c:v>
                </c:pt>
                <c:pt idx="241">
                  <c:v>0.19516402231511551</c:v>
                </c:pt>
                <c:pt idx="242">
                  <c:v>0.19446473248278964</c:v>
                </c:pt>
                <c:pt idx="243">
                  <c:v>0.19376544265046378</c:v>
                </c:pt>
                <c:pt idx="244">
                  <c:v>0.19314385168839648</c:v>
                </c:pt>
                <c:pt idx="245">
                  <c:v>0.19244456185607062</c:v>
                </c:pt>
                <c:pt idx="246">
                  <c:v>0.1918229708940031</c:v>
                </c:pt>
                <c:pt idx="247">
                  <c:v>0.19112368106167746</c:v>
                </c:pt>
                <c:pt idx="248">
                  <c:v>0.19050209009960997</c:v>
                </c:pt>
                <c:pt idx="249">
                  <c:v>0.18980280026728411</c:v>
                </c:pt>
                <c:pt idx="250">
                  <c:v>0.18918120930521681</c:v>
                </c:pt>
                <c:pt idx="251">
                  <c:v>0.18848191947289095</c:v>
                </c:pt>
                <c:pt idx="252">
                  <c:v>0.18786032851082343</c:v>
                </c:pt>
                <c:pt idx="253">
                  <c:v>0.18716103867849757</c:v>
                </c:pt>
                <c:pt idx="254">
                  <c:v>0.18653944771643027</c:v>
                </c:pt>
                <c:pt idx="255">
                  <c:v>0.18584015788410441</c:v>
                </c:pt>
                <c:pt idx="256">
                  <c:v>0.18521856692203692</c:v>
                </c:pt>
                <c:pt idx="257">
                  <c:v>0.18451927708971105</c:v>
                </c:pt>
                <c:pt idx="258">
                  <c:v>0.18389768612764376</c:v>
                </c:pt>
                <c:pt idx="259">
                  <c:v>0.18319839629531789</c:v>
                </c:pt>
                <c:pt idx="260">
                  <c:v>0.18265450420350895</c:v>
                </c:pt>
                <c:pt idx="261">
                  <c:v>0.18187751550092474</c:v>
                </c:pt>
                <c:pt idx="262">
                  <c:v>0.18125592453885722</c:v>
                </c:pt>
                <c:pt idx="263">
                  <c:v>0.18063433357678974</c:v>
                </c:pt>
                <c:pt idx="264">
                  <c:v>0.17993504374446409</c:v>
                </c:pt>
                <c:pt idx="265">
                  <c:v>0.17931345278239658</c:v>
                </c:pt>
                <c:pt idx="266">
                  <c:v>0.17861416295007071</c:v>
                </c:pt>
                <c:pt idx="267">
                  <c:v>0.17799257198800342</c:v>
                </c:pt>
                <c:pt idx="268">
                  <c:v>0.17729328215567755</c:v>
                </c:pt>
                <c:pt idx="269">
                  <c:v>0.17659399232335168</c:v>
                </c:pt>
                <c:pt idx="270">
                  <c:v>0.17589470249102582</c:v>
                </c:pt>
                <c:pt idx="271">
                  <c:v>0.17519541265869995</c:v>
                </c:pt>
                <c:pt idx="272">
                  <c:v>0.17449612282637408</c:v>
                </c:pt>
                <c:pt idx="273">
                  <c:v>0.17371913412378986</c:v>
                </c:pt>
                <c:pt idx="274">
                  <c:v>0.173019844291464</c:v>
                </c:pt>
                <c:pt idx="275">
                  <c:v>0.17224285558887978</c:v>
                </c:pt>
                <c:pt idx="276">
                  <c:v>0.17154356575655391</c:v>
                </c:pt>
                <c:pt idx="277">
                  <c:v>0.17076657705396969</c:v>
                </c:pt>
                <c:pt idx="278">
                  <c:v>0.17006728722164385</c:v>
                </c:pt>
                <c:pt idx="279">
                  <c:v>0.16929029851905961</c:v>
                </c:pt>
                <c:pt idx="280">
                  <c:v>0.16859100868673377</c:v>
                </c:pt>
                <c:pt idx="281">
                  <c:v>0.1678917188544079</c:v>
                </c:pt>
                <c:pt idx="282">
                  <c:v>0.16711473015182368</c:v>
                </c:pt>
                <c:pt idx="283">
                  <c:v>0.16649313918975617</c:v>
                </c:pt>
                <c:pt idx="284">
                  <c:v>0.16571615048717195</c:v>
                </c:pt>
                <c:pt idx="285">
                  <c:v>0.16501686065484608</c:v>
                </c:pt>
                <c:pt idx="286">
                  <c:v>0.16431757082252021</c:v>
                </c:pt>
                <c:pt idx="287">
                  <c:v>0.16361828099019435</c:v>
                </c:pt>
                <c:pt idx="288">
                  <c:v>0.16291899115786848</c:v>
                </c:pt>
                <c:pt idx="289">
                  <c:v>0.16221970132554284</c:v>
                </c:pt>
                <c:pt idx="290">
                  <c:v>0.16152041149321697</c:v>
                </c:pt>
                <c:pt idx="291">
                  <c:v>0.16089882053114946</c:v>
                </c:pt>
                <c:pt idx="292">
                  <c:v>0.16012183182856524</c:v>
                </c:pt>
                <c:pt idx="293">
                  <c:v>0.15942254199623937</c:v>
                </c:pt>
                <c:pt idx="294">
                  <c:v>0.15880095103417188</c:v>
                </c:pt>
                <c:pt idx="295">
                  <c:v>0.15810166120184624</c:v>
                </c:pt>
                <c:pt idx="296">
                  <c:v>0.15740237136952037</c:v>
                </c:pt>
                <c:pt idx="297">
                  <c:v>0.15678078040745286</c:v>
                </c:pt>
                <c:pt idx="298">
                  <c:v>0.15608149057512699</c:v>
                </c:pt>
              </c:numCache>
            </c:numRef>
          </c:xVal>
          <c:yVal>
            <c:numRef>
              <c:f>'CRET V4D'!$J$2:$J$300</c:f>
              <c:numCache>
                <c:formatCode>0.000</c:formatCode>
                <c:ptCount val="299"/>
                <c:pt idx="0">
                  <c:v>5.6256539924183793E-2</c:v>
                </c:pt>
                <c:pt idx="1">
                  <c:v>5.5097276818433669E-2</c:v>
                </c:pt>
                <c:pt idx="2">
                  <c:v>5.4324827580799366E-2</c:v>
                </c:pt>
                <c:pt idx="3">
                  <c:v>5.3629914787287056E-2</c:v>
                </c:pt>
                <c:pt idx="4">
                  <c:v>5.3012461908871468E-2</c:v>
                </c:pt>
                <c:pt idx="5">
                  <c:v>5.2318123661872128E-2</c:v>
                </c:pt>
                <c:pt idx="6">
                  <c:v>5.1624119290818768E-2</c:v>
                </c:pt>
                <c:pt idx="7">
                  <c:v>5.1007524826530842E-2</c:v>
                </c:pt>
                <c:pt idx="8">
                  <c:v>5.0391228441476935E-2</c:v>
                </c:pt>
                <c:pt idx="9">
                  <c:v>4.9621304074843955E-2</c:v>
                </c:pt>
                <c:pt idx="10">
                  <c:v>4.8928824223156607E-2</c:v>
                </c:pt>
                <c:pt idx="11">
                  <c:v>4.8159940479614832E-2</c:v>
                </c:pt>
                <c:pt idx="12">
                  <c:v>4.7468463032614289E-2</c:v>
                </c:pt>
                <c:pt idx="13">
                  <c:v>4.6777510042925477E-2</c:v>
                </c:pt>
                <c:pt idx="14">
                  <c:v>4.6087116265052394E-2</c:v>
                </c:pt>
                <c:pt idx="15">
                  <c:v>4.5320713008585832E-2</c:v>
                </c:pt>
                <c:pt idx="16">
                  <c:v>4.4708156700260557E-2</c:v>
                </c:pt>
                <c:pt idx="17">
                  <c:v>4.409613563796283E-2</c:v>
                </c:pt>
                <c:pt idx="18">
                  <c:v>4.3255538217968646E-2</c:v>
                </c:pt>
                <c:pt idx="19">
                  <c:v>4.2568633672060284E-2</c:v>
                </c:pt>
                <c:pt idx="20">
                  <c:v>4.1882554702213894E-2</c:v>
                </c:pt>
                <c:pt idx="21">
                  <c:v>4.1273443305587888E-2</c:v>
                </c:pt>
                <c:pt idx="22">
                  <c:v>4.0589073538249927E-2</c:v>
                </c:pt>
                <c:pt idx="23">
                  <c:v>3.9829827277494685E-2</c:v>
                </c:pt>
                <c:pt idx="24">
                  <c:v>3.9147624223989569E-2</c:v>
                </c:pt>
                <c:pt idx="25">
                  <c:v>3.8542168476959966E-2</c:v>
                </c:pt>
                <c:pt idx="26">
                  <c:v>3.7937656907142708E-2</c:v>
                </c:pt>
                <c:pt idx="27">
                  <c:v>3.7183427119337802E-2</c:v>
                </c:pt>
                <c:pt idx="28">
                  <c:v>3.658124026921953E-2</c:v>
                </c:pt>
                <c:pt idx="29">
                  <c:v>3.5830101673880017E-2</c:v>
                </c:pt>
                <c:pt idx="30">
                  <c:v>3.5230544430771796E-2</c:v>
                </c:pt>
                <c:pt idx="31">
                  <c:v>3.4557571296112699E-2</c:v>
                </c:pt>
                <c:pt idx="32">
                  <c:v>3.3960810526068329E-2</c:v>
                </c:pt>
                <c:pt idx="33">
                  <c:v>3.3439815989240021E-2</c:v>
                </c:pt>
                <c:pt idx="34">
                  <c:v>3.2697542976856085E-2</c:v>
                </c:pt>
                <c:pt idx="35">
                  <c:v>3.2031633701706537E-2</c:v>
                </c:pt>
                <c:pt idx="36">
                  <c:v>3.1367877082943738E-2</c:v>
                </c:pt>
                <c:pt idx="37">
                  <c:v>3.0779784063362809E-2</c:v>
                </c:pt>
                <c:pt idx="38">
                  <c:v>3.012045640812696E-2</c:v>
                </c:pt>
                <c:pt idx="39">
                  <c:v>2.9536523465430307E-2</c:v>
                </c:pt>
                <c:pt idx="40">
                  <c:v>2.8882139453858442E-2</c:v>
                </c:pt>
                <c:pt idx="41">
                  <c:v>2.8302846057152414E-2</c:v>
                </c:pt>
                <c:pt idx="42">
                  <c:v>2.7725914816579079E-2</c:v>
                </c:pt>
                <c:pt idx="43">
                  <c:v>2.7079841762238155E-2</c:v>
                </c:pt>
                <c:pt idx="44">
                  <c:v>2.6437091924916171E-2</c:v>
                </c:pt>
                <c:pt idx="45">
                  <c:v>2.5797853534489205E-2</c:v>
                </c:pt>
                <c:pt idx="46">
                  <c:v>2.5232748133680118E-2</c:v>
                </c:pt>
                <c:pt idx="47">
                  <c:v>2.4670715753455301E-2</c:v>
                </c:pt>
                <c:pt idx="48">
                  <c:v>2.3972723596087153E-2</c:v>
                </c:pt>
                <c:pt idx="49">
                  <c:v>2.3349083826403924E-2</c:v>
                </c:pt>
                <c:pt idx="50">
                  <c:v>2.2867164479515877E-2</c:v>
                </c:pt>
                <c:pt idx="51">
                  <c:v>2.2183703142030154E-2</c:v>
                </c:pt>
                <c:pt idx="52">
                  <c:v>2.1573859474675289E-2</c:v>
                </c:pt>
                <c:pt idx="53">
                  <c:v>2.0969269732264047E-2</c:v>
                </c:pt>
                <c:pt idx="54">
                  <c:v>2.0370191799017827E-2</c:v>
                </c:pt>
                <c:pt idx="55">
                  <c:v>1.9776890226678358E-2</c:v>
                </c:pt>
                <c:pt idx="56">
                  <c:v>1.9189635692620048E-2</c:v>
                </c:pt>
                <c:pt idx="57">
                  <c:v>1.8608704363808737E-2</c:v>
                </c:pt>
                <c:pt idx="58">
                  <c:v>1.8034377162810863E-2</c:v>
                </c:pt>
                <c:pt idx="59">
                  <c:v>1.7466938933042485E-2</c:v>
                </c:pt>
                <c:pt idx="60">
                  <c:v>1.6906677501642361E-2</c:v>
                </c:pt>
                <c:pt idx="61">
                  <c:v>1.6353882639751509E-2</c:v>
                </c:pt>
                <c:pt idx="62">
                  <c:v>1.580884492158097E-2</c:v>
                </c:pt>
                <c:pt idx="63">
                  <c:v>1.5331113704355172E-2</c:v>
                </c:pt>
                <c:pt idx="64">
                  <c:v>1.4743199701812558E-2</c:v>
                </c:pt>
                <c:pt idx="65">
                  <c:v>1.4280512815170732E-2</c:v>
                </c:pt>
                <c:pt idx="66">
                  <c:v>1.376837750242077E-2</c:v>
                </c:pt>
                <c:pt idx="67">
                  <c:v>1.3265387684287781E-2</c:v>
                </c:pt>
                <c:pt idx="68">
                  <c:v>1.2826179671493704E-2</c:v>
                </c:pt>
                <c:pt idx="69">
                  <c:v>1.2287904715530871E-2</c:v>
                </c:pt>
                <c:pt idx="70">
                  <c:v>1.1866084871639898E-2</c:v>
                </c:pt>
                <c:pt idx="71">
                  <c:v>1.1401110175077939E-2</c:v>
                </c:pt>
                <c:pt idx="72">
                  <c:v>1.094648446430865E-2</c:v>
                </c:pt>
                <c:pt idx="73">
                  <c:v>1.055122781548744E-2</c:v>
                </c:pt>
                <c:pt idx="74">
                  <c:v>1.011669883269815E-2</c:v>
                </c:pt>
                <c:pt idx="75">
                  <c:v>9.7395935551016048E-3</c:v>
                </c:pt>
                <c:pt idx="76">
                  <c:v>9.3257754450601603E-3</c:v>
                </c:pt>
                <c:pt idx="77">
                  <c:v>8.9231242364207642E-3</c:v>
                </c:pt>
                <c:pt idx="78">
                  <c:v>8.5746776082221924E-3</c:v>
                </c:pt>
                <c:pt idx="79">
                  <c:v>8.235206125662399E-3</c:v>
                </c:pt>
                <c:pt idx="80">
                  <c:v>7.864088608479463E-3</c:v>
                </c:pt>
                <c:pt idx="81">
                  <c:v>7.5044373836669022E-3</c:v>
                </c:pt>
                <c:pt idx="82">
                  <c:v>7.1562740301021706E-3</c:v>
                </c:pt>
                <c:pt idx="83">
                  <c:v>6.856437604040787E-3</c:v>
                </c:pt>
                <c:pt idx="84">
                  <c:v>6.5656571610199117E-3</c:v>
                </c:pt>
                <c:pt idx="85">
                  <c:v>6.2493109717842617E-3</c:v>
                </c:pt>
                <c:pt idx="86">
                  <c:v>5.9443115921483589E-3</c:v>
                </c:pt>
                <c:pt idx="87">
                  <c:v>5.6826506363424466E-3</c:v>
                </c:pt>
                <c:pt idx="88">
                  <c:v>5.4297987658873219E-3</c:v>
                </c:pt>
                <c:pt idx="89">
                  <c:v>5.1557507229082434E-3</c:v>
                </c:pt>
                <c:pt idx="90">
                  <c:v>4.9212851503694479E-3</c:v>
                </c:pt>
                <c:pt idx="91">
                  <c:v>4.695287998205541E-3</c:v>
                </c:pt>
                <c:pt idx="92">
                  <c:v>4.4509964897875573E-3</c:v>
                </c:pt>
                <c:pt idx="93">
                  <c:v>4.2425368855144507E-3</c:v>
                </c:pt>
                <c:pt idx="94">
                  <c:v>4.0175927591355907E-3</c:v>
                </c:pt>
                <c:pt idx="95">
                  <c:v>3.8259690449689199E-3</c:v>
                </c:pt>
                <c:pt idx="96">
                  <c:v>3.6420017656510128E-3</c:v>
                </c:pt>
                <c:pt idx="97">
                  <c:v>3.487169450648839E-3</c:v>
                </c:pt>
                <c:pt idx="98">
                  <c:v>3.296309167530387E-3</c:v>
                </c:pt>
                <c:pt idx="99">
                  <c:v>3.1144325959050856E-3</c:v>
                </c:pt>
                <c:pt idx="100">
                  <c:v>2.9790057153492159E-3</c:v>
                </c:pt>
                <c:pt idx="101">
                  <c:v>2.8124084129739699E-3</c:v>
                </c:pt>
                <c:pt idx="102">
                  <c:v>2.6712127698604658E-3</c:v>
                </c:pt>
                <c:pt idx="103">
                  <c:v>2.5362910072986881E-3</c:v>
                </c:pt>
                <c:pt idx="104">
                  <c:v>2.3917492722612334E-3</c:v>
                </c:pt>
                <c:pt idx="105">
                  <c:v>2.2694821376818774E-3</c:v>
                </c:pt>
                <c:pt idx="106">
                  <c:v>2.1814921655294675E-3</c:v>
                </c:pt>
                <c:pt idx="107">
                  <c:v>2.0552659803329855E-3</c:v>
                </c:pt>
                <c:pt idx="108">
                  <c:v>1.9486623158255199E-3</c:v>
                </c:pt>
                <c:pt idx="109">
                  <c:v>1.8471204112146128E-3</c:v>
                </c:pt>
                <c:pt idx="110">
                  <c:v>1.7386932086656324E-3</c:v>
                </c:pt>
                <c:pt idx="111">
                  <c:v>1.6584442616926966E-3</c:v>
                </c:pt>
                <c:pt idx="112">
                  <c:v>1.5602965992617237E-3</c:v>
                </c:pt>
                <c:pt idx="113">
                  <c:v>1.4877170063904411E-3</c:v>
                </c:pt>
                <c:pt idx="114">
                  <c:v>1.3990206505814901E-3</c:v>
                </c:pt>
                <c:pt idx="115">
                  <c:v>1.3152912745123841E-3</c:v>
                </c:pt>
                <c:pt idx="116">
                  <c:v>1.2448390398263202E-3</c:v>
                </c:pt>
                <c:pt idx="117">
                  <c:v>1.1779549985344003E-3</c:v>
                </c:pt>
                <c:pt idx="118">
                  <c:v>1.1144792502467168E-3</c:v>
                </c:pt>
                <c:pt idx="119">
                  <c:v>1.054256974004947E-3</c:v>
                </c:pt>
                <c:pt idx="120">
                  <c:v>9.9713848179052941E-4</c:v>
                </c:pt>
                <c:pt idx="121">
                  <c:v>9.4959212806759567E-4</c:v>
                </c:pt>
                <c:pt idx="122">
                  <c:v>8.8541400668196114E-4</c:v>
                </c:pt>
                <c:pt idx="123">
                  <c:v>8.3708683496407825E-4</c:v>
                </c:pt>
                <c:pt idx="124">
                  <c:v>7.9130040121066646E-4</c:v>
                </c:pt>
                <c:pt idx="125">
                  <c:v>7.4267409998558342E-4</c:v>
                </c:pt>
                <c:pt idx="126">
                  <c:v>7.0686082908186384E-4</c:v>
                </c:pt>
                <c:pt idx="127">
                  <c:v>6.6326303250177599E-4</c:v>
                </c:pt>
                <c:pt idx="128">
                  <c:v>6.2670606205539521E-4</c:v>
                </c:pt>
                <c:pt idx="129">
                  <c:v>5.9210838137714681E-4</c:v>
                </c:pt>
                <c:pt idx="130">
                  <c:v>5.5540469568823771E-4</c:v>
                </c:pt>
                <c:pt idx="131">
                  <c:v>5.2464682858409438E-4</c:v>
                </c:pt>
                <c:pt idx="132">
                  <c:v>4.9555290552790766E-4</c:v>
                </c:pt>
                <c:pt idx="133">
                  <c:v>4.6803710340682746E-4</c:v>
                </c:pt>
                <c:pt idx="134">
                  <c:v>4.3886642287240126E-4</c:v>
                </c:pt>
                <c:pt idx="135">
                  <c:v>4.1443717279508372E-4</c:v>
                </c:pt>
                <c:pt idx="136">
                  <c:v>3.9134288588185321E-4</c:v>
                </c:pt>
                <c:pt idx="137">
                  <c:v>3.6687013438022856E-4</c:v>
                </c:pt>
                <c:pt idx="138">
                  <c:v>3.4390317203261938E-4</c:v>
                </c:pt>
                <c:pt idx="139">
                  <c:v>3.2235230863931894E-4</c:v>
                </c:pt>
                <c:pt idx="140">
                  <c:v>3.0213284145796666E-4</c:v>
                </c:pt>
                <c:pt idx="141">
                  <c:v>2.852129618168882E-4</c:v>
                </c:pt>
                <c:pt idx="142">
                  <c:v>2.6537282020800903E-4</c:v>
                </c:pt>
                <c:pt idx="143">
                  <c:v>2.4689684634348903E-4</c:v>
                </c:pt>
                <c:pt idx="144">
                  <c:v>2.3135894895308026E-4</c:v>
                </c:pt>
                <c:pt idx="145">
                  <c:v>2.1522721879040289E-4</c:v>
                </c:pt>
                <c:pt idx="146">
                  <c:v>2.0166353341247983E-4</c:v>
                </c:pt>
                <c:pt idx="147">
                  <c:v>1.8894706396971697E-4</c:v>
                </c:pt>
                <c:pt idx="148">
                  <c:v>1.7702581189746352E-4</c:v>
                </c:pt>
                <c:pt idx="149">
                  <c:v>1.6585085839643842E-4</c:v>
                </c:pt>
                <c:pt idx="150">
                  <c:v>1.5425366733973667E-4</c:v>
                </c:pt>
                <c:pt idx="151">
                  <c:v>1.4555856539447628E-4</c:v>
                </c:pt>
                <c:pt idx="152">
                  <c:v>1.353713081452287E-4</c:v>
                </c:pt>
                <c:pt idx="153">
                  <c:v>1.277342031341616E-4</c:v>
                </c:pt>
                <c:pt idx="154">
                  <c:v>1.1792781760923659E-4</c:v>
                </c:pt>
                <c:pt idx="155">
                  <c:v>1.1046413504551247E-4</c:v>
                </c:pt>
                <c:pt idx="156">
                  <c:v>1.034705368708679E-4</c:v>
                </c:pt>
                <c:pt idx="157">
                  <c:v>9.7624894919829064E-5</c:v>
                </c:pt>
                <c:pt idx="158">
                  <c:v>9.144067272476365E-5</c:v>
                </c:pt>
                <c:pt idx="159">
                  <c:v>8.564662592032066E-5</c:v>
                </c:pt>
                <c:pt idx="160">
                  <c:v>8.0804137706344518E-5</c:v>
                </c:pt>
                <c:pt idx="161">
                  <c:v>7.5681669187031413E-5</c:v>
                </c:pt>
                <c:pt idx="162">
                  <c:v>7.0882851785282434E-5</c:v>
                </c:pt>
                <c:pt idx="163">
                  <c:v>6.6872490509276608E-5</c:v>
                </c:pt>
                <c:pt idx="164">
                  <c:v>6.2176162821097909E-5</c:v>
                </c:pt>
                <c:pt idx="165">
                  <c:v>5.8657045545418292E-5</c:v>
                </c:pt>
                <c:pt idx="166">
                  <c:v>5.4934938409194324E-5</c:v>
                </c:pt>
                <c:pt idx="167">
                  <c:v>5.1448448397430093E-5</c:v>
                </c:pt>
                <c:pt idx="168">
                  <c:v>4.8182730507628313E-5</c:v>
                </c:pt>
                <c:pt idx="169">
                  <c:v>4.5123866448553416E-5</c:v>
                </c:pt>
                <c:pt idx="170">
                  <c:v>4.2258807844662131E-5</c:v>
                </c:pt>
                <c:pt idx="171">
                  <c:v>3.9864884079981745E-5</c:v>
                </c:pt>
                <c:pt idx="172">
                  <c:v>3.7333149457928729E-5</c:v>
                </c:pt>
                <c:pt idx="173">
                  <c:v>3.4961935876436887E-5</c:v>
                </c:pt>
                <c:pt idx="174">
                  <c:v>3.2741098178292553E-5</c:v>
                </c:pt>
                <c:pt idx="175">
                  <c:v>3.06611284078803E-5</c:v>
                </c:pt>
                <c:pt idx="176">
                  <c:v>2.8713116279524601E-5</c:v>
                </c:pt>
                <c:pt idx="177">
                  <c:v>2.6888712037963297E-5</c:v>
                </c:pt>
                <c:pt idx="178">
                  <c:v>2.4997068975490705E-5</c:v>
                </c:pt>
                <c:pt idx="179">
                  <c:v>2.3408519163582926E-5</c:v>
                </c:pt>
                <c:pt idx="180">
                  <c:v>2.1920816829961895E-5</c:v>
                </c:pt>
                <c:pt idx="181">
                  <c:v>2.052757256362994E-5</c:v>
                </c:pt>
                <c:pt idx="182">
                  <c:v>1.9083039602024144E-5</c:v>
                </c:pt>
                <c:pt idx="183">
                  <c:v>1.7870007455689437E-5</c:v>
                </c:pt>
                <c:pt idx="184">
                  <c:v>1.6734022257143265E-5</c:v>
                </c:pt>
                <c:pt idx="185">
                  <c:v>1.567019775295665E-5</c:v>
                </c:pt>
                <c:pt idx="186">
                  <c:v>1.4567246077019121E-5</c:v>
                </c:pt>
                <c:pt idx="187">
                  <c:v>1.3641080764989411E-5</c:v>
                </c:pt>
                <c:pt idx="188">
                  <c:v>1.277376441348188E-5</c:v>
                </c:pt>
                <c:pt idx="189">
                  <c:v>1.1961562083453166E-5</c:v>
                </c:pt>
                <c:pt idx="190">
                  <c:v>1.1200975344083206E-5</c:v>
                </c:pt>
                <c:pt idx="191">
                  <c:v>1.0488727362201973E-5</c:v>
                </c:pt>
                <c:pt idx="192">
                  <c:v>9.7503079495306826E-6</c:v>
                </c:pt>
                <c:pt idx="193">
                  <c:v>9.1302654726624557E-6</c:v>
                </c:pt>
                <c:pt idx="194">
                  <c:v>8.5496369514411629E-6</c:v>
                </c:pt>
                <c:pt idx="195">
                  <c:v>8.0059189274891611E-6</c:v>
                </c:pt>
                <c:pt idx="196">
                  <c:v>7.4967667146098232E-6</c:v>
                </c:pt>
                <c:pt idx="197">
                  <c:v>7.0199843588521235E-6</c:v>
                </c:pt>
                <c:pt idx="198">
                  <c:v>6.573515229777898E-6</c:v>
                </c:pt>
                <c:pt idx="199">
                  <c:v>6.1554332037514095E-6</c:v>
                </c:pt>
                <c:pt idx="200">
                  <c:v>5.7639344023545782E-6</c:v>
                </c:pt>
                <c:pt idx="201">
                  <c:v>5.3973294513507269E-6</c:v>
                </c:pt>
                <c:pt idx="202">
                  <c:v>5.0540362276762868E-6</c:v>
                </c:pt>
                <c:pt idx="203">
                  <c:v>4.7325730639594033E-6</c:v>
                </c:pt>
                <c:pt idx="204">
                  <c:v>4.4315523819735585E-6</c:v>
                </c:pt>
                <c:pt idx="205">
                  <c:v>4.1496747280958715E-6</c:v>
                </c:pt>
                <c:pt idx="206">
                  <c:v>3.914201971169843E-6</c:v>
                </c:pt>
                <c:pt idx="207">
                  <c:v>3.6652257448683861E-6</c:v>
                </c:pt>
                <c:pt idx="208">
                  <c:v>3.4320839499133356E-6</c:v>
                </c:pt>
                <c:pt idx="209">
                  <c:v>3.2137698601253693E-6</c:v>
                </c:pt>
                <c:pt idx="210">
                  <c:v>3.0093407165228498E-6</c:v>
                </c:pt>
                <c:pt idx="211">
                  <c:v>2.8593725593242546E-6</c:v>
                </c:pt>
                <c:pt idx="212">
                  <c:v>2.6580020796171006E-6</c:v>
                </c:pt>
                <c:pt idx="213">
                  <c:v>2.4889214040423641E-6</c:v>
                </c:pt>
                <c:pt idx="214">
                  <c:v>2.3476774818052835E-6</c:v>
                </c:pt>
                <c:pt idx="215">
                  <c:v>2.1983351171636531E-6</c:v>
                </c:pt>
                <c:pt idx="216">
                  <c:v>2.0735800832094147E-6</c:v>
                </c:pt>
                <c:pt idx="217">
                  <c:v>1.9416722335054042E-6</c:v>
                </c:pt>
                <c:pt idx="218">
                  <c:v>1.8181547971415261E-6</c:v>
                </c:pt>
                <c:pt idx="219">
                  <c:v>1.7024941638278941E-6</c:v>
                </c:pt>
                <c:pt idx="220">
                  <c:v>1.5941906487372034E-6</c:v>
                </c:pt>
                <c:pt idx="221">
                  <c:v>1.492776336965999E-6</c:v>
                </c:pt>
                <c:pt idx="222">
                  <c:v>1.3978130647619162E-6</c:v>
                </c:pt>
                <c:pt idx="223">
                  <c:v>1.3184846658636635E-6</c:v>
                </c:pt>
                <c:pt idx="224">
                  <c:v>1.243658032757976E-6</c:v>
                </c:pt>
                <c:pt idx="225">
                  <c:v>1.156067595353828E-6</c:v>
                </c:pt>
                <c:pt idx="226">
                  <c:v>1.0904579823643322E-6</c:v>
                </c:pt>
                <c:pt idx="227">
                  <c:v>1.0285716925072372E-6</c:v>
                </c:pt>
                <c:pt idx="228">
                  <c:v>9.6313755701120382E-7</c:v>
                </c:pt>
                <c:pt idx="229">
                  <c:v>9.018659360294977E-7</c:v>
                </c:pt>
                <c:pt idx="230">
                  <c:v>8.4449205790266989E-7</c:v>
                </c:pt>
                <c:pt idx="231">
                  <c:v>7.9656444308037496E-7</c:v>
                </c:pt>
                <c:pt idx="232">
                  <c:v>7.4588928034716789E-7</c:v>
                </c:pt>
                <c:pt idx="233">
                  <c:v>7.0355750225485223E-7</c:v>
                </c:pt>
                <c:pt idx="234">
                  <c:v>6.5879899317904847E-7</c:v>
                </c:pt>
                <c:pt idx="235">
                  <c:v>6.1688782216151685E-7</c:v>
                </c:pt>
                <c:pt idx="236">
                  <c:v>5.8187711959904774E-7</c:v>
                </c:pt>
                <c:pt idx="237">
                  <c:v>5.4885335474291411E-7</c:v>
                </c:pt>
                <c:pt idx="238">
                  <c:v>5.1393648577810846E-7</c:v>
                </c:pt>
                <c:pt idx="239">
                  <c:v>4.8476852538630247E-7</c:v>
                </c:pt>
                <c:pt idx="240">
                  <c:v>4.5725592835871878E-7</c:v>
                </c:pt>
                <c:pt idx="241">
                  <c:v>4.2816617322084853E-7</c:v>
                </c:pt>
                <c:pt idx="242">
                  <c:v>4.0092701827598034E-7</c:v>
                </c:pt>
                <c:pt idx="243">
                  <c:v>3.7542073835935684E-7</c:v>
                </c:pt>
                <c:pt idx="244">
                  <c:v>3.5411397230637467E-7</c:v>
                </c:pt>
                <c:pt idx="245">
                  <c:v>3.3158581058132106E-7</c:v>
                </c:pt>
                <c:pt idx="246">
                  <c:v>3.1276683149626359E-7</c:v>
                </c:pt>
                <c:pt idx="247">
                  <c:v>2.9286907220251888E-7</c:v>
                </c:pt>
                <c:pt idx="248">
                  <c:v>2.7624741280723249E-7</c:v>
                </c:pt>
                <c:pt idx="249">
                  <c:v>2.5867293620993652E-7</c:v>
                </c:pt>
                <c:pt idx="250">
                  <c:v>2.4399204168471655E-7</c:v>
                </c:pt>
                <c:pt idx="251">
                  <c:v>2.2846958495064287E-7</c:v>
                </c:pt>
                <c:pt idx="252">
                  <c:v>2.1550285399242032E-7</c:v>
                </c:pt>
                <c:pt idx="253">
                  <c:v>2.017928251804292E-7</c:v>
                </c:pt>
                <c:pt idx="254">
                  <c:v>1.9034011313345598E-7</c:v>
                </c:pt>
                <c:pt idx="255">
                  <c:v>1.7823089380591247E-7</c:v>
                </c:pt>
                <c:pt idx="256">
                  <c:v>1.6811542396705682E-7</c:v>
                </c:pt>
                <c:pt idx="257">
                  <c:v>1.5742010336794965E-7</c:v>
                </c:pt>
                <c:pt idx="258">
                  <c:v>1.4848573883395111E-7</c:v>
                </c:pt>
                <c:pt idx="259">
                  <c:v>1.3903922931250361E-7</c:v>
                </c:pt>
                <c:pt idx="260">
                  <c:v>1.3210942912406772E-7</c:v>
                </c:pt>
                <c:pt idx="261">
                  <c:v>1.2280455243129137E-7</c:v>
                </c:pt>
                <c:pt idx="262">
                  <c:v>1.1583477983994295E-7</c:v>
                </c:pt>
                <c:pt idx="263">
                  <c:v>1.0926057467399468E-7</c:v>
                </c:pt>
                <c:pt idx="264">
                  <c:v>1.02309517632553E-7</c:v>
                </c:pt>
                <c:pt idx="265">
                  <c:v>9.6502935501375653E-8</c:v>
                </c:pt>
                <c:pt idx="266">
                  <c:v>9.0363504256414888E-8</c:v>
                </c:pt>
                <c:pt idx="267">
                  <c:v>8.5234916034859001E-8</c:v>
                </c:pt>
                <c:pt idx="268">
                  <c:v>7.9812343514805768E-8</c:v>
                </c:pt>
                <c:pt idx="269">
                  <c:v>7.4734749211640211E-8</c:v>
                </c:pt>
                <c:pt idx="270">
                  <c:v>6.9980186135616389E-8</c:v>
                </c:pt>
                <c:pt idx="271">
                  <c:v>6.5528103505688893E-8</c:v>
                </c:pt>
                <c:pt idx="272">
                  <c:v>6.1359257941358476E-8</c:v>
                </c:pt>
                <c:pt idx="273">
                  <c:v>5.7037521804240777E-8</c:v>
                </c:pt>
                <c:pt idx="274">
                  <c:v>5.3408838906813998E-8</c:v>
                </c:pt>
                <c:pt idx="275">
                  <c:v>4.9647075855613479E-8</c:v>
                </c:pt>
                <c:pt idx="276">
                  <c:v>4.6488566370014909E-8</c:v>
                </c:pt>
                <c:pt idx="277">
                  <c:v>4.3214220256832767E-8</c:v>
                </c:pt>
                <c:pt idx="278">
                  <c:v>4.0464963407238403E-8</c:v>
                </c:pt>
                <c:pt idx="279">
                  <c:v>3.7614879164745275E-8</c:v>
                </c:pt>
                <c:pt idx="280">
                  <c:v>3.5221847680302992E-8</c:v>
                </c:pt>
                <c:pt idx="281">
                  <c:v>3.2981058898388622E-8</c:v>
                </c:pt>
                <c:pt idx="282">
                  <c:v>3.0658090604066474E-8</c:v>
                </c:pt>
                <c:pt idx="283">
                  <c:v>2.8918083507208144E-8</c:v>
                </c:pt>
                <c:pt idx="284">
                  <c:v>2.6881284046032163E-8</c:v>
                </c:pt>
                <c:pt idx="285">
                  <c:v>2.5171115332988353E-8</c:v>
                </c:pt>
                <c:pt idx="286">
                  <c:v>2.3569746253088191E-8</c:v>
                </c:pt>
                <c:pt idx="287">
                  <c:v>2.2070255068632685E-8</c:v>
                </c:pt>
                <c:pt idx="288">
                  <c:v>2.0666160398158116E-8</c:v>
                </c:pt>
                <c:pt idx="289">
                  <c:v>1.9351393197260281E-8</c:v>
                </c:pt>
                <c:pt idx="290">
                  <c:v>1.8120270529829845E-8</c:v>
                </c:pt>
                <c:pt idx="291">
                  <c:v>1.7091849771169632E-8</c:v>
                </c:pt>
                <c:pt idx="292">
                  <c:v>1.5888011748889116E-8</c:v>
                </c:pt>
                <c:pt idx="293">
                  <c:v>1.4877226935440177E-8</c:v>
                </c:pt>
                <c:pt idx="294">
                  <c:v>1.4032865852484417E-8</c:v>
                </c:pt>
                <c:pt idx="295">
                  <c:v>1.3140104121935327E-8</c:v>
                </c:pt>
                <c:pt idx="296">
                  <c:v>1.2304139274276121E-8</c:v>
                </c:pt>
                <c:pt idx="297">
                  <c:v>1.1605814406408587E-8</c:v>
                </c:pt>
                <c:pt idx="298">
                  <c:v>1.086746001968584E-8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981440"/>
        <c:axId val="364163456"/>
      </c:scatterChart>
      <c:valAx>
        <c:axId val="36398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Water content </a:t>
                </a:r>
                <a:r>
                  <a:rPr lang="fr-FR" i="1"/>
                  <a:t>W</a:t>
                </a:r>
                <a:r>
                  <a:rPr lang="fr-FR"/>
                  <a:t> (kg/kg)</a:t>
                </a:r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364163456"/>
        <c:crosses val="autoZero"/>
        <c:crossBetween val="midCat"/>
      </c:valAx>
      <c:valAx>
        <c:axId val="3641634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Water</a:t>
                </a:r>
                <a:r>
                  <a:rPr lang="fr-FR" baseline="0"/>
                  <a:t> contents (kg/kg)</a:t>
                </a:r>
                <a:endParaRPr lang="fr-FR"/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3639814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259021004337327"/>
          <c:y val="0.28847073957652525"/>
          <c:w val="0.20740978995662676"/>
          <c:h val="0.5412666894899007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Measured and modelled ShC and WTC from TypoSoil </a:t>
            </a:r>
          </a:p>
          <a:p>
            <a:pPr>
              <a:defRPr sz="1100"/>
            </a:pPr>
            <a:endParaRPr lang="en-US" sz="1100"/>
          </a:p>
        </c:rich>
      </c:tx>
      <c:layout>
        <c:manualLayout>
          <c:xMode val="edge"/>
          <c:yMode val="edge"/>
          <c:x val="9.3994497377089814E-2"/>
          <c:y val="5.0460095650099073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040264550264549"/>
          <c:y val="0.11676592592592694"/>
          <c:w val="0.65001319259885137"/>
          <c:h val="0.6796368874943358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'CRET V4D'!$C$1</c:f>
              <c:strCache>
                <c:ptCount val="1"/>
                <c:pt idx="0">
                  <c:v>Vcalc</c:v>
                </c:pt>
              </c:strCache>
            </c:strRef>
          </c:tx>
          <c:spPr>
            <a:ln w="12700">
              <a:solidFill>
                <a:srgbClr val="000066"/>
              </a:solidFill>
            </a:ln>
          </c:spPr>
          <c:marker>
            <c:symbol val="none"/>
          </c:marker>
          <c:xVal>
            <c:numRef>
              <c:f>'CRET V4D'!$B$2:$B$700</c:f>
              <c:numCache>
                <c:formatCode>0.000</c:formatCode>
                <c:ptCount val="699"/>
                <c:pt idx="0">
                  <c:v>0.35903093969013689</c:v>
                </c:pt>
                <c:pt idx="1">
                  <c:v>0.35786545663626046</c:v>
                </c:pt>
                <c:pt idx="2">
                  <c:v>0.35708846793367621</c:v>
                </c:pt>
                <c:pt idx="3">
                  <c:v>0.35638917810135035</c:v>
                </c:pt>
                <c:pt idx="4">
                  <c:v>0.35576758713928308</c:v>
                </c:pt>
                <c:pt idx="5">
                  <c:v>0.35506829730695721</c:v>
                </c:pt>
                <c:pt idx="6">
                  <c:v>0.35436900747463135</c:v>
                </c:pt>
                <c:pt idx="7">
                  <c:v>0.35374741651256386</c:v>
                </c:pt>
                <c:pt idx="8">
                  <c:v>0.35312582555049654</c:v>
                </c:pt>
                <c:pt idx="9">
                  <c:v>0.35234883684791235</c:v>
                </c:pt>
                <c:pt idx="10">
                  <c:v>0.35164954701558648</c:v>
                </c:pt>
                <c:pt idx="11">
                  <c:v>0.35087255831300224</c:v>
                </c:pt>
                <c:pt idx="12">
                  <c:v>0.35017326848067637</c:v>
                </c:pt>
                <c:pt idx="13">
                  <c:v>0.3494739786483505</c:v>
                </c:pt>
                <c:pt idx="14">
                  <c:v>0.34877468881602464</c:v>
                </c:pt>
                <c:pt idx="15">
                  <c:v>0.34799770011344044</c:v>
                </c:pt>
                <c:pt idx="16">
                  <c:v>0.34737610915137296</c:v>
                </c:pt>
                <c:pt idx="17">
                  <c:v>0.34675451818930564</c:v>
                </c:pt>
                <c:pt idx="18">
                  <c:v>0.34589983061646284</c:v>
                </c:pt>
                <c:pt idx="19">
                  <c:v>0.34520054078413698</c:v>
                </c:pt>
                <c:pt idx="20">
                  <c:v>0.34450125095181111</c:v>
                </c:pt>
                <c:pt idx="21">
                  <c:v>0.34387965998974385</c:v>
                </c:pt>
                <c:pt idx="22">
                  <c:v>0.34318037015741798</c:v>
                </c:pt>
                <c:pt idx="23">
                  <c:v>0.34240338145483373</c:v>
                </c:pt>
                <c:pt idx="24">
                  <c:v>0.34170409162250787</c:v>
                </c:pt>
                <c:pt idx="25">
                  <c:v>0.34108250066044038</c:v>
                </c:pt>
                <c:pt idx="26">
                  <c:v>0.34046090969837306</c:v>
                </c:pt>
                <c:pt idx="27">
                  <c:v>0.33968392099578865</c:v>
                </c:pt>
                <c:pt idx="28">
                  <c:v>0.33906233003372138</c:v>
                </c:pt>
                <c:pt idx="29">
                  <c:v>0.33828534133113713</c:v>
                </c:pt>
                <c:pt idx="30">
                  <c:v>0.33766375036906965</c:v>
                </c:pt>
                <c:pt idx="31">
                  <c:v>0.33696446053674378</c:v>
                </c:pt>
                <c:pt idx="32">
                  <c:v>0.33634286957467646</c:v>
                </c:pt>
                <c:pt idx="33">
                  <c:v>0.3357989774828673</c:v>
                </c:pt>
                <c:pt idx="34">
                  <c:v>0.33502198878028311</c:v>
                </c:pt>
                <c:pt idx="35">
                  <c:v>0.33432269894795724</c:v>
                </c:pt>
                <c:pt idx="36">
                  <c:v>0.33362340911563138</c:v>
                </c:pt>
                <c:pt idx="37">
                  <c:v>0.33300181815356411</c:v>
                </c:pt>
                <c:pt idx="38">
                  <c:v>0.33230252832123824</c:v>
                </c:pt>
                <c:pt idx="39">
                  <c:v>0.3316809373591707</c:v>
                </c:pt>
                <c:pt idx="40">
                  <c:v>0.33098164752684506</c:v>
                </c:pt>
                <c:pt idx="41">
                  <c:v>0.33036005656477757</c:v>
                </c:pt>
                <c:pt idx="42">
                  <c:v>0.32973846560271003</c:v>
                </c:pt>
                <c:pt idx="43">
                  <c:v>0.32903917577038438</c:v>
                </c:pt>
                <c:pt idx="44">
                  <c:v>0.32833988593805852</c:v>
                </c:pt>
                <c:pt idx="45">
                  <c:v>0.32764059610573265</c:v>
                </c:pt>
                <c:pt idx="46">
                  <c:v>0.32701900514366516</c:v>
                </c:pt>
                <c:pt idx="47">
                  <c:v>0.3263974141815979</c:v>
                </c:pt>
                <c:pt idx="48">
                  <c:v>0.32562042547901365</c:v>
                </c:pt>
                <c:pt idx="49">
                  <c:v>0.32492113564668779</c:v>
                </c:pt>
                <c:pt idx="50">
                  <c:v>0.32437724355487862</c:v>
                </c:pt>
                <c:pt idx="51">
                  <c:v>0.32360025485229443</c:v>
                </c:pt>
                <c:pt idx="52">
                  <c:v>0.32290096501996857</c:v>
                </c:pt>
                <c:pt idx="53">
                  <c:v>0.3222016751876427</c:v>
                </c:pt>
                <c:pt idx="54">
                  <c:v>0.32150238535531706</c:v>
                </c:pt>
                <c:pt idx="55">
                  <c:v>0.32080309552299119</c:v>
                </c:pt>
                <c:pt idx="56">
                  <c:v>0.32010380569066532</c:v>
                </c:pt>
                <c:pt idx="57">
                  <c:v>0.31940451585833946</c:v>
                </c:pt>
                <c:pt idx="58">
                  <c:v>0.31870522602601359</c:v>
                </c:pt>
                <c:pt idx="59">
                  <c:v>0.31800593619368772</c:v>
                </c:pt>
                <c:pt idx="60">
                  <c:v>0.31730664636136185</c:v>
                </c:pt>
                <c:pt idx="61">
                  <c:v>0.31660735652903599</c:v>
                </c:pt>
                <c:pt idx="62">
                  <c:v>0.31590806669671034</c:v>
                </c:pt>
                <c:pt idx="63">
                  <c:v>0.31528647573464286</c:v>
                </c:pt>
                <c:pt idx="64">
                  <c:v>0.31450948703205861</c:v>
                </c:pt>
                <c:pt idx="65">
                  <c:v>0.31388789606999112</c:v>
                </c:pt>
                <c:pt idx="66">
                  <c:v>0.31318860623766526</c:v>
                </c:pt>
                <c:pt idx="67">
                  <c:v>0.31248931640533939</c:v>
                </c:pt>
                <c:pt idx="68">
                  <c:v>0.31186772544327213</c:v>
                </c:pt>
                <c:pt idx="69">
                  <c:v>0.31109073674068788</c:v>
                </c:pt>
                <c:pt idx="70">
                  <c:v>0.31046914577862039</c:v>
                </c:pt>
                <c:pt idx="71">
                  <c:v>0.30976985594629453</c:v>
                </c:pt>
                <c:pt idx="72">
                  <c:v>0.30907056611396866</c:v>
                </c:pt>
                <c:pt idx="73">
                  <c:v>0.30844897515190134</c:v>
                </c:pt>
                <c:pt idx="74">
                  <c:v>0.30774968531957547</c:v>
                </c:pt>
                <c:pt idx="75">
                  <c:v>0.30712809435750799</c:v>
                </c:pt>
                <c:pt idx="76">
                  <c:v>0.30642880452518212</c:v>
                </c:pt>
                <c:pt idx="77">
                  <c:v>0.30572951469285647</c:v>
                </c:pt>
                <c:pt idx="78">
                  <c:v>0.30510792373078899</c:v>
                </c:pt>
                <c:pt idx="79">
                  <c:v>0.30448633276872145</c:v>
                </c:pt>
                <c:pt idx="80">
                  <c:v>0.3037870429363958</c:v>
                </c:pt>
                <c:pt idx="81">
                  <c:v>0.30308775310406993</c:v>
                </c:pt>
                <c:pt idx="82">
                  <c:v>0.30238846327174407</c:v>
                </c:pt>
                <c:pt idx="83">
                  <c:v>0.30176687230967658</c:v>
                </c:pt>
                <c:pt idx="84">
                  <c:v>0.30114528134760926</c:v>
                </c:pt>
                <c:pt idx="85">
                  <c:v>0.30044599151528339</c:v>
                </c:pt>
                <c:pt idx="86">
                  <c:v>0.29974670168295758</c:v>
                </c:pt>
                <c:pt idx="87">
                  <c:v>0.29912511072089004</c:v>
                </c:pt>
                <c:pt idx="88">
                  <c:v>0.29850351975882278</c:v>
                </c:pt>
                <c:pt idx="89">
                  <c:v>0.29780422992649691</c:v>
                </c:pt>
                <c:pt idx="90">
                  <c:v>0.29718263896442937</c:v>
                </c:pt>
                <c:pt idx="91">
                  <c:v>0.2965610480023621</c:v>
                </c:pt>
                <c:pt idx="92">
                  <c:v>0.29586175817003624</c:v>
                </c:pt>
                <c:pt idx="93">
                  <c:v>0.29524016720796875</c:v>
                </c:pt>
                <c:pt idx="94">
                  <c:v>0.29454087737564311</c:v>
                </c:pt>
                <c:pt idx="95">
                  <c:v>0.29391928641357556</c:v>
                </c:pt>
                <c:pt idx="96">
                  <c:v>0.29329769545150808</c:v>
                </c:pt>
                <c:pt idx="97">
                  <c:v>0.29275380335969914</c:v>
                </c:pt>
                <c:pt idx="98">
                  <c:v>0.29205451352737327</c:v>
                </c:pt>
                <c:pt idx="99">
                  <c:v>0.29135522369504741</c:v>
                </c:pt>
                <c:pt idx="100">
                  <c:v>0.29081133160323847</c:v>
                </c:pt>
                <c:pt idx="101">
                  <c:v>0.2901120417709126</c:v>
                </c:pt>
                <c:pt idx="102">
                  <c:v>0.28949045080884533</c:v>
                </c:pt>
                <c:pt idx="103">
                  <c:v>0.28886885984677779</c:v>
                </c:pt>
                <c:pt idx="104">
                  <c:v>0.28816957001445193</c:v>
                </c:pt>
                <c:pt idx="105">
                  <c:v>0.28754797905238466</c:v>
                </c:pt>
                <c:pt idx="106">
                  <c:v>0.2870817858308341</c:v>
                </c:pt>
                <c:pt idx="107">
                  <c:v>0.28638249599850824</c:v>
                </c:pt>
                <c:pt idx="108">
                  <c:v>0.28576090503644069</c:v>
                </c:pt>
                <c:pt idx="109">
                  <c:v>0.28513931407437343</c:v>
                </c:pt>
                <c:pt idx="110">
                  <c:v>0.28444002424204756</c:v>
                </c:pt>
                <c:pt idx="111">
                  <c:v>0.28389613215023862</c:v>
                </c:pt>
                <c:pt idx="112">
                  <c:v>0.28319684231791276</c:v>
                </c:pt>
                <c:pt idx="113">
                  <c:v>0.28265295022610382</c:v>
                </c:pt>
                <c:pt idx="114">
                  <c:v>0.28195366039377795</c:v>
                </c:pt>
                <c:pt idx="115">
                  <c:v>0.28125437056145208</c:v>
                </c:pt>
                <c:pt idx="116">
                  <c:v>0.2806327795993846</c:v>
                </c:pt>
                <c:pt idx="117">
                  <c:v>0.28001118863731728</c:v>
                </c:pt>
                <c:pt idx="118">
                  <c:v>0.27938959767524979</c:v>
                </c:pt>
                <c:pt idx="119">
                  <c:v>0.27876800671318253</c:v>
                </c:pt>
                <c:pt idx="120">
                  <c:v>0.27814641575111498</c:v>
                </c:pt>
                <c:pt idx="121">
                  <c:v>0.27760252365930604</c:v>
                </c:pt>
                <c:pt idx="122">
                  <c:v>0.27682553495672185</c:v>
                </c:pt>
                <c:pt idx="123">
                  <c:v>0.27620394399465431</c:v>
                </c:pt>
                <c:pt idx="124">
                  <c:v>0.27558235303258682</c:v>
                </c:pt>
                <c:pt idx="125">
                  <c:v>0.27488306320026118</c:v>
                </c:pt>
                <c:pt idx="126">
                  <c:v>0.27433917110845202</c:v>
                </c:pt>
                <c:pt idx="127">
                  <c:v>0.27363988127612615</c:v>
                </c:pt>
                <c:pt idx="128">
                  <c:v>0.27301829031405889</c:v>
                </c:pt>
                <c:pt idx="129">
                  <c:v>0.27239669935199134</c:v>
                </c:pt>
                <c:pt idx="130">
                  <c:v>0.27169740951966548</c:v>
                </c:pt>
                <c:pt idx="131">
                  <c:v>0.27107581855759821</c:v>
                </c:pt>
                <c:pt idx="132">
                  <c:v>0.27045422759553073</c:v>
                </c:pt>
                <c:pt idx="133">
                  <c:v>0.26983263663346341</c:v>
                </c:pt>
                <c:pt idx="134">
                  <c:v>0.26913334680113754</c:v>
                </c:pt>
                <c:pt idx="135">
                  <c:v>0.26851175583907005</c:v>
                </c:pt>
                <c:pt idx="136">
                  <c:v>0.26789016487700273</c:v>
                </c:pt>
                <c:pt idx="137">
                  <c:v>0.26719087504467687</c:v>
                </c:pt>
                <c:pt idx="138">
                  <c:v>0.26649158521235106</c:v>
                </c:pt>
                <c:pt idx="139">
                  <c:v>0.26579229538002519</c:v>
                </c:pt>
                <c:pt idx="140">
                  <c:v>0.26509300554769932</c:v>
                </c:pt>
                <c:pt idx="141">
                  <c:v>0.264471414585632</c:v>
                </c:pt>
                <c:pt idx="142">
                  <c:v>0.26369442588304759</c:v>
                </c:pt>
                <c:pt idx="143">
                  <c:v>0.26291743718046334</c:v>
                </c:pt>
                <c:pt idx="144">
                  <c:v>0.26221814734813748</c:v>
                </c:pt>
                <c:pt idx="145">
                  <c:v>0.26144115864555328</c:v>
                </c:pt>
                <c:pt idx="146">
                  <c:v>0.26074186881322742</c:v>
                </c:pt>
                <c:pt idx="147">
                  <c:v>0.26004257898090155</c:v>
                </c:pt>
                <c:pt idx="148">
                  <c:v>0.25934328914857591</c:v>
                </c:pt>
                <c:pt idx="149">
                  <c:v>0.25864399931625004</c:v>
                </c:pt>
                <c:pt idx="150">
                  <c:v>0.25786701061366557</c:v>
                </c:pt>
                <c:pt idx="151">
                  <c:v>0.25724541965159831</c:v>
                </c:pt>
                <c:pt idx="152">
                  <c:v>0.25646843094901406</c:v>
                </c:pt>
                <c:pt idx="153">
                  <c:v>0.25584683998694657</c:v>
                </c:pt>
                <c:pt idx="154">
                  <c:v>0.254992152414104</c:v>
                </c:pt>
                <c:pt idx="155">
                  <c:v>0.25429286258177813</c:v>
                </c:pt>
                <c:pt idx="156">
                  <c:v>0.25359357274945227</c:v>
                </c:pt>
                <c:pt idx="157">
                  <c:v>0.25297198178738478</c:v>
                </c:pt>
                <c:pt idx="158">
                  <c:v>0.25227269195505891</c:v>
                </c:pt>
                <c:pt idx="159">
                  <c:v>0.25157340212273327</c:v>
                </c:pt>
                <c:pt idx="160">
                  <c:v>0.25095181116066573</c:v>
                </c:pt>
                <c:pt idx="161">
                  <c:v>0.25025252132833986</c:v>
                </c:pt>
                <c:pt idx="162">
                  <c:v>0.24955323149601402</c:v>
                </c:pt>
                <c:pt idx="163">
                  <c:v>0.24893164053394673</c:v>
                </c:pt>
                <c:pt idx="164">
                  <c:v>0.24815465183136229</c:v>
                </c:pt>
                <c:pt idx="165">
                  <c:v>0.247533060869295</c:v>
                </c:pt>
                <c:pt idx="166">
                  <c:v>0.24683377103696913</c:v>
                </c:pt>
                <c:pt idx="167">
                  <c:v>0.24613448120464326</c:v>
                </c:pt>
                <c:pt idx="168">
                  <c:v>0.2454351913723174</c:v>
                </c:pt>
                <c:pt idx="169">
                  <c:v>0.24473590153999153</c:v>
                </c:pt>
                <c:pt idx="170">
                  <c:v>0.24403661170766588</c:v>
                </c:pt>
                <c:pt idx="171">
                  <c:v>0.2434150207455984</c:v>
                </c:pt>
                <c:pt idx="172">
                  <c:v>0.24271573091327253</c:v>
                </c:pt>
                <c:pt idx="173">
                  <c:v>0.24201644108094666</c:v>
                </c:pt>
                <c:pt idx="174">
                  <c:v>0.2413171512486208</c:v>
                </c:pt>
                <c:pt idx="175">
                  <c:v>0.24061786141629493</c:v>
                </c:pt>
                <c:pt idx="176">
                  <c:v>0.23991857158396929</c:v>
                </c:pt>
                <c:pt idx="177">
                  <c:v>0.23921928175164342</c:v>
                </c:pt>
                <c:pt idx="178">
                  <c:v>0.23844229304905898</c:v>
                </c:pt>
                <c:pt idx="179">
                  <c:v>0.23774300321673333</c:v>
                </c:pt>
                <c:pt idx="180">
                  <c:v>0.23704371338440747</c:v>
                </c:pt>
                <c:pt idx="181">
                  <c:v>0.2363444235520816</c:v>
                </c:pt>
                <c:pt idx="182">
                  <c:v>0.23556743484949738</c:v>
                </c:pt>
                <c:pt idx="183">
                  <c:v>0.23486814501717151</c:v>
                </c:pt>
                <c:pt idx="184">
                  <c:v>0.23416885518484565</c:v>
                </c:pt>
                <c:pt idx="185">
                  <c:v>0.23346956535251978</c:v>
                </c:pt>
                <c:pt idx="186">
                  <c:v>0.23269257664993556</c:v>
                </c:pt>
                <c:pt idx="187">
                  <c:v>0.2319932868176097</c:v>
                </c:pt>
                <c:pt idx="188">
                  <c:v>0.23129399698528386</c:v>
                </c:pt>
                <c:pt idx="189">
                  <c:v>0.23059470715295799</c:v>
                </c:pt>
                <c:pt idx="190">
                  <c:v>0.22989541732063212</c:v>
                </c:pt>
                <c:pt idx="191">
                  <c:v>0.22919612748830626</c:v>
                </c:pt>
                <c:pt idx="192">
                  <c:v>0.22841913878572204</c:v>
                </c:pt>
                <c:pt idx="193">
                  <c:v>0.22771984895339617</c:v>
                </c:pt>
                <c:pt idx="194">
                  <c:v>0.2270205591210703</c:v>
                </c:pt>
                <c:pt idx="195">
                  <c:v>0.22632126928874466</c:v>
                </c:pt>
                <c:pt idx="196">
                  <c:v>0.22562197945641879</c:v>
                </c:pt>
                <c:pt idx="197">
                  <c:v>0.22492268962409293</c:v>
                </c:pt>
                <c:pt idx="198">
                  <c:v>0.22422339979176706</c:v>
                </c:pt>
                <c:pt idx="199">
                  <c:v>0.22352410995944119</c:v>
                </c:pt>
                <c:pt idx="200">
                  <c:v>0.22282482012711533</c:v>
                </c:pt>
                <c:pt idx="201">
                  <c:v>0.22212553029478946</c:v>
                </c:pt>
                <c:pt idx="202">
                  <c:v>0.22142624046246359</c:v>
                </c:pt>
                <c:pt idx="203">
                  <c:v>0.22072695063013797</c:v>
                </c:pt>
                <c:pt idx="204">
                  <c:v>0.22002766079781211</c:v>
                </c:pt>
                <c:pt idx="205">
                  <c:v>0.21932837096548624</c:v>
                </c:pt>
                <c:pt idx="206">
                  <c:v>0.21870678000341873</c:v>
                </c:pt>
                <c:pt idx="207">
                  <c:v>0.21800749017109286</c:v>
                </c:pt>
                <c:pt idx="208">
                  <c:v>0.21730820033876699</c:v>
                </c:pt>
                <c:pt idx="209">
                  <c:v>0.21660891050644135</c:v>
                </c:pt>
                <c:pt idx="210">
                  <c:v>0.21590962067411548</c:v>
                </c:pt>
                <c:pt idx="211">
                  <c:v>0.21536572858230632</c:v>
                </c:pt>
                <c:pt idx="212">
                  <c:v>0.2145887398797221</c:v>
                </c:pt>
                <c:pt idx="213">
                  <c:v>0.21388945004739626</c:v>
                </c:pt>
                <c:pt idx="214">
                  <c:v>0.21326785908532897</c:v>
                </c:pt>
                <c:pt idx="215">
                  <c:v>0.2125685692530031</c:v>
                </c:pt>
                <c:pt idx="216">
                  <c:v>0.21194697829093559</c:v>
                </c:pt>
                <c:pt idx="217">
                  <c:v>0.21124768845860972</c:v>
                </c:pt>
                <c:pt idx="218">
                  <c:v>0.21054839862628408</c:v>
                </c:pt>
                <c:pt idx="219">
                  <c:v>0.20984910879395821</c:v>
                </c:pt>
                <c:pt idx="220">
                  <c:v>0.20914981896163234</c:v>
                </c:pt>
                <c:pt idx="221">
                  <c:v>0.20845052912930648</c:v>
                </c:pt>
                <c:pt idx="222">
                  <c:v>0.20775123929698061</c:v>
                </c:pt>
                <c:pt idx="223">
                  <c:v>0.20712964833491335</c:v>
                </c:pt>
                <c:pt idx="224">
                  <c:v>0.20650805737284583</c:v>
                </c:pt>
                <c:pt idx="225">
                  <c:v>0.20573106867026161</c:v>
                </c:pt>
                <c:pt idx="226">
                  <c:v>0.2051094777081941</c:v>
                </c:pt>
                <c:pt idx="227">
                  <c:v>0.20448788674612681</c:v>
                </c:pt>
                <c:pt idx="228">
                  <c:v>0.20378859691380094</c:v>
                </c:pt>
                <c:pt idx="229">
                  <c:v>0.20308930708147507</c:v>
                </c:pt>
                <c:pt idx="230">
                  <c:v>0.20239001724914921</c:v>
                </c:pt>
                <c:pt idx="231">
                  <c:v>0.20176842628708169</c:v>
                </c:pt>
                <c:pt idx="232">
                  <c:v>0.20106913645475608</c:v>
                </c:pt>
                <c:pt idx="233">
                  <c:v>0.20044754549268856</c:v>
                </c:pt>
                <c:pt idx="234">
                  <c:v>0.19974825566036269</c:v>
                </c:pt>
                <c:pt idx="235">
                  <c:v>0.19904896582803683</c:v>
                </c:pt>
                <c:pt idx="236">
                  <c:v>0.19842737486596954</c:v>
                </c:pt>
                <c:pt idx="237">
                  <c:v>0.19780578390390202</c:v>
                </c:pt>
                <c:pt idx="238">
                  <c:v>0.19710649407157615</c:v>
                </c:pt>
                <c:pt idx="239">
                  <c:v>0.19648490310950886</c:v>
                </c:pt>
                <c:pt idx="240">
                  <c:v>0.19586331214744138</c:v>
                </c:pt>
                <c:pt idx="241">
                  <c:v>0.19516402231511551</c:v>
                </c:pt>
                <c:pt idx="242">
                  <c:v>0.19446473248278964</c:v>
                </c:pt>
                <c:pt idx="243">
                  <c:v>0.19376544265046378</c:v>
                </c:pt>
                <c:pt idx="244">
                  <c:v>0.19314385168839648</c:v>
                </c:pt>
                <c:pt idx="245">
                  <c:v>0.19244456185607062</c:v>
                </c:pt>
                <c:pt idx="246">
                  <c:v>0.1918229708940031</c:v>
                </c:pt>
                <c:pt idx="247">
                  <c:v>0.19112368106167746</c:v>
                </c:pt>
                <c:pt idx="248">
                  <c:v>0.19050209009960997</c:v>
                </c:pt>
                <c:pt idx="249">
                  <c:v>0.18980280026728411</c:v>
                </c:pt>
                <c:pt idx="250">
                  <c:v>0.18918120930521681</c:v>
                </c:pt>
                <c:pt idx="251">
                  <c:v>0.18848191947289095</c:v>
                </c:pt>
                <c:pt idx="252">
                  <c:v>0.18786032851082343</c:v>
                </c:pt>
                <c:pt idx="253">
                  <c:v>0.18716103867849757</c:v>
                </c:pt>
                <c:pt idx="254">
                  <c:v>0.18653944771643027</c:v>
                </c:pt>
                <c:pt idx="255">
                  <c:v>0.18584015788410441</c:v>
                </c:pt>
                <c:pt idx="256">
                  <c:v>0.18521856692203692</c:v>
                </c:pt>
                <c:pt idx="257">
                  <c:v>0.18451927708971105</c:v>
                </c:pt>
                <c:pt idx="258">
                  <c:v>0.18389768612764376</c:v>
                </c:pt>
                <c:pt idx="259">
                  <c:v>0.18319839629531789</c:v>
                </c:pt>
                <c:pt idx="260">
                  <c:v>0.18265450420350895</c:v>
                </c:pt>
                <c:pt idx="261">
                  <c:v>0.18187751550092474</c:v>
                </c:pt>
                <c:pt idx="262">
                  <c:v>0.18125592453885722</c:v>
                </c:pt>
                <c:pt idx="263">
                  <c:v>0.18063433357678974</c:v>
                </c:pt>
                <c:pt idx="264">
                  <c:v>0.17993504374446409</c:v>
                </c:pt>
                <c:pt idx="265">
                  <c:v>0.17931345278239658</c:v>
                </c:pt>
                <c:pt idx="266">
                  <c:v>0.17861416295007071</c:v>
                </c:pt>
                <c:pt idx="267">
                  <c:v>0.17799257198800342</c:v>
                </c:pt>
                <c:pt idx="268">
                  <c:v>0.17729328215567755</c:v>
                </c:pt>
                <c:pt idx="269">
                  <c:v>0.17659399232335168</c:v>
                </c:pt>
                <c:pt idx="270">
                  <c:v>0.17589470249102582</c:v>
                </c:pt>
                <c:pt idx="271">
                  <c:v>0.17519541265869995</c:v>
                </c:pt>
                <c:pt idx="272">
                  <c:v>0.17449612282637408</c:v>
                </c:pt>
                <c:pt idx="273">
                  <c:v>0.17371913412378986</c:v>
                </c:pt>
                <c:pt idx="274">
                  <c:v>0.173019844291464</c:v>
                </c:pt>
                <c:pt idx="275">
                  <c:v>0.17224285558887978</c:v>
                </c:pt>
                <c:pt idx="276">
                  <c:v>0.17154356575655391</c:v>
                </c:pt>
                <c:pt idx="277">
                  <c:v>0.17076657705396969</c:v>
                </c:pt>
                <c:pt idx="278">
                  <c:v>0.17006728722164385</c:v>
                </c:pt>
                <c:pt idx="279">
                  <c:v>0.16929029851905961</c:v>
                </c:pt>
                <c:pt idx="280">
                  <c:v>0.16859100868673377</c:v>
                </c:pt>
                <c:pt idx="281">
                  <c:v>0.1678917188544079</c:v>
                </c:pt>
                <c:pt idx="282">
                  <c:v>0.16711473015182368</c:v>
                </c:pt>
                <c:pt idx="283">
                  <c:v>0.16649313918975617</c:v>
                </c:pt>
                <c:pt idx="284">
                  <c:v>0.16571615048717195</c:v>
                </c:pt>
                <c:pt idx="285">
                  <c:v>0.16501686065484608</c:v>
                </c:pt>
                <c:pt idx="286">
                  <c:v>0.16431757082252021</c:v>
                </c:pt>
                <c:pt idx="287">
                  <c:v>0.16361828099019435</c:v>
                </c:pt>
                <c:pt idx="288">
                  <c:v>0.16291899115786848</c:v>
                </c:pt>
                <c:pt idx="289">
                  <c:v>0.16221970132554284</c:v>
                </c:pt>
                <c:pt idx="290">
                  <c:v>0.16152041149321697</c:v>
                </c:pt>
                <c:pt idx="291">
                  <c:v>0.16089882053114946</c:v>
                </c:pt>
                <c:pt idx="292">
                  <c:v>0.16012183182856524</c:v>
                </c:pt>
                <c:pt idx="293">
                  <c:v>0.15942254199623937</c:v>
                </c:pt>
                <c:pt idx="294">
                  <c:v>0.15880095103417188</c:v>
                </c:pt>
                <c:pt idx="295">
                  <c:v>0.15810166120184624</c:v>
                </c:pt>
                <c:pt idx="296">
                  <c:v>0.15740237136952037</c:v>
                </c:pt>
                <c:pt idx="297">
                  <c:v>0.15678078040745286</c:v>
                </c:pt>
                <c:pt idx="298">
                  <c:v>0.15608149057512699</c:v>
                </c:pt>
                <c:pt idx="299">
                  <c:v>0.15538220074280112</c:v>
                </c:pt>
                <c:pt idx="300">
                  <c:v>0.15476060978073383</c:v>
                </c:pt>
                <c:pt idx="301">
                  <c:v>0.15406131994840797</c:v>
                </c:pt>
                <c:pt idx="302">
                  <c:v>0.15328433124582375</c:v>
                </c:pt>
                <c:pt idx="303">
                  <c:v>0.15266274028375626</c:v>
                </c:pt>
                <c:pt idx="304">
                  <c:v>0.15196345045143039</c:v>
                </c:pt>
                <c:pt idx="305">
                  <c:v>0.15126416061910453</c:v>
                </c:pt>
                <c:pt idx="306">
                  <c:v>0.15056487078677888</c:v>
                </c:pt>
                <c:pt idx="307">
                  <c:v>0.14986558095445301</c:v>
                </c:pt>
                <c:pt idx="308">
                  <c:v>0.14908859225186857</c:v>
                </c:pt>
                <c:pt idx="309">
                  <c:v>0.14846700128980128</c:v>
                </c:pt>
                <c:pt idx="310">
                  <c:v>0.14769001258721706</c:v>
                </c:pt>
                <c:pt idx="311">
                  <c:v>0.1469907227548912</c:v>
                </c:pt>
                <c:pt idx="312">
                  <c:v>0.14629143292256533</c:v>
                </c:pt>
                <c:pt idx="313">
                  <c:v>0.14559214309023946</c:v>
                </c:pt>
                <c:pt idx="314">
                  <c:v>0.14481515438765524</c:v>
                </c:pt>
                <c:pt idx="315">
                  <c:v>0.14411586455532938</c:v>
                </c:pt>
                <c:pt idx="316">
                  <c:v>0.14341657472300351</c:v>
                </c:pt>
                <c:pt idx="317">
                  <c:v>0.14271728489067764</c:v>
                </c:pt>
                <c:pt idx="318">
                  <c:v>0.14194029618809342</c:v>
                </c:pt>
                <c:pt idx="319">
                  <c:v>0.14124100635576756</c:v>
                </c:pt>
                <c:pt idx="320">
                  <c:v>0.14054171652344169</c:v>
                </c:pt>
                <c:pt idx="321">
                  <c:v>0.13976472782085747</c:v>
                </c:pt>
                <c:pt idx="322">
                  <c:v>0.13906543798853163</c:v>
                </c:pt>
                <c:pt idx="323">
                  <c:v>0.13836614815620576</c:v>
                </c:pt>
                <c:pt idx="324">
                  <c:v>0.1376668583238799</c:v>
                </c:pt>
                <c:pt idx="325">
                  <c:v>0.13696756849155425</c:v>
                </c:pt>
                <c:pt idx="326">
                  <c:v>0.13619057978896981</c:v>
                </c:pt>
                <c:pt idx="327">
                  <c:v>0.13549128995664395</c:v>
                </c:pt>
                <c:pt idx="328">
                  <c:v>0.1347920001243183</c:v>
                </c:pt>
                <c:pt idx="329">
                  <c:v>0.13401501142173386</c:v>
                </c:pt>
                <c:pt idx="330">
                  <c:v>0.13339342045966657</c:v>
                </c:pt>
                <c:pt idx="331">
                  <c:v>0.13261643175708235</c:v>
                </c:pt>
                <c:pt idx="332">
                  <c:v>0.13191714192475648</c:v>
                </c:pt>
                <c:pt idx="333">
                  <c:v>0.13121785209243061</c:v>
                </c:pt>
                <c:pt idx="334">
                  <c:v>0.13051856226010475</c:v>
                </c:pt>
                <c:pt idx="335">
                  <c:v>0.12981927242777888</c:v>
                </c:pt>
                <c:pt idx="336">
                  <c:v>0.12904228372519466</c:v>
                </c:pt>
                <c:pt idx="337">
                  <c:v>0.1283429938928688</c:v>
                </c:pt>
                <c:pt idx="338">
                  <c:v>0.12764370406054293</c:v>
                </c:pt>
                <c:pt idx="339">
                  <c:v>0.12694441422821709</c:v>
                </c:pt>
                <c:pt idx="340">
                  <c:v>0.12624512439589122</c:v>
                </c:pt>
                <c:pt idx="341">
                  <c:v>0.12554583456356558</c:v>
                </c:pt>
                <c:pt idx="342">
                  <c:v>0.1248465447312397</c:v>
                </c:pt>
                <c:pt idx="343">
                  <c:v>0.12414725489891384</c:v>
                </c:pt>
                <c:pt idx="344">
                  <c:v>0.12344796506658798</c:v>
                </c:pt>
                <c:pt idx="345">
                  <c:v>0.12267097636400376</c:v>
                </c:pt>
                <c:pt idx="346">
                  <c:v>0.12197168653167789</c:v>
                </c:pt>
                <c:pt idx="347">
                  <c:v>0.12127239669935203</c:v>
                </c:pt>
                <c:pt idx="348">
                  <c:v>0.12057310686702616</c:v>
                </c:pt>
                <c:pt idx="349">
                  <c:v>0.11987381703470029</c:v>
                </c:pt>
                <c:pt idx="350">
                  <c:v>0.11917452720237443</c:v>
                </c:pt>
                <c:pt idx="351">
                  <c:v>0.11847523737004857</c:v>
                </c:pt>
                <c:pt idx="352">
                  <c:v>0.11777594753772293</c:v>
                </c:pt>
                <c:pt idx="353">
                  <c:v>0.11707665770539706</c:v>
                </c:pt>
                <c:pt idx="354">
                  <c:v>0.11637736787307119</c:v>
                </c:pt>
                <c:pt idx="355">
                  <c:v>0.11567807804074533</c:v>
                </c:pt>
                <c:pt idx="356">
                  <c:v>0.11497878820841946</c:v>
                </c:pt>
                <c:pt idx="357">
                  <c:v>0.11427949837609359</c:v>
                </c:pt>
                <c:pt idx="358">
                  <c:v>0.11358020854376774</c:v>
                </c:pt>
                <c:pt idx="359">
                  <c:v>0.11288091871144187</c:v>
                </c:pt>
                <c:pt idx="360">
                  <c:v>0.11218162887911601</c:v>
                </c:pt>
                <c:pt idx="361">
                  <c:v>0.11148233904679036</c:v>
                </c:pt>
                <c:pt idx="362">
                  <c:v>0.11086074808472285</c:v>
                </c:pt>
                <c:pt idx="363">
                  <c:v>0.110161458252397</c:v>
                </c:pt>
                <c:pt idx="364">
                  <c:v>0.10946216842007113</c:v>
                </c:pt>
                <c:pt idx="365">
                  <c:v>0.10876287858774526</c:v>
                </c:pt>
                <c:pt idx="366">
                  <c:v>0.10814128762567797</c:v>
                </c:pt>
                <c:pt idx="367">
                  <c:v>0.10736429892309375</c:v>
                </c:pt>
                <c:pt idx="368">
                  <c:v>0.10674270796102625</c:v>
                </c:pt>
                <c:pt idx="369">
                  <c:v>0.10604341812870038</c:v>
                </c:pt>
                <c:pt idx="370">
                  <c:v>0.10534412829637452</c:v>
                </c:pt>
                <c:pt idx="371">
                  <c:v>0.10464483846404865</c:v>
                </c:pt>
                <c:pt idx="372">
                  <c:v>0.10394554863172301</c:v>
                </c:pt>
                <c:pt idx="373">
                  <c:v>0.10324625879939714</c:v>
                </c:pt>
                <c:pt idx="374">
                  <c:v>0.10262466783732964</c:v>
                </c:pt>
                <c:pt idx="375">
                  <c:v>0.10192537800500377</c:v>
                </c:pt>
                <c:pt idx="376">
                  <c:v>0.10122608817267791</c:v>
                </c:pt>
                <c:pt idx="377">
                  <c:v>0.10060449721061061</c:v>
                </c:pt>
                <c:pt idx="378">
                  <c:v>9.9905207378284747E-2</c:v>
                </c:pt>
                <c:pt idx="379">
                  <c:v>9.9205917545958894E-2</c:v>
                </c:pt>
                <c:pt idx="380">
                  <c:v>9.858432658389138E-2</c:v>
                </c:pt>
                <c:pt idx="381">
                  <c:v>9.7885036751565735E-2</c:v>
                </c:pt>
                <c:pt idx="382">
                  <c:v>9.7185746919239868E-2</c:v>
                </c:pt>
                <c:pt idx="383">
                  <c:v>9.6564155957172368E-2</c:v>
                </c:pt>
                <c:pt idx="384">
                  <c:v>9.5864866124846501E-2</c:v>
                </c:pt>
                <c:pt idx="385">
                  <c:v>9.5243275162779209E-2</c:v>
                </c:pt>
                <c:pt idx="386">
                  <c:v>9.4621684200711709E-2</c:v>
                </c:pt>
                <c:pt idx="387">
                  <c:v>9.3922394368385842E-2</c:v>
                </c:pt>
                <c:pt idx="388">
                  <c:v>9.330080340631855E-2</c:v>
                </c:pt>
                <c:pt idx="389">
                  <c:v>9.2601513573992683E-2</c:v>
                </c:pt>
                <c:pt idx="390">
                  <c:v>9.1979922611925183E-2</c:v>
                </c:pt>
                <c:pt idx="391">
                  <c:v>9.1358331649857891E-2</c:v>
                </c:pt>
                <c:pt idx="392">
                  <c:v>9.0659041817532024E-2</c:v>
                </c:pt>
                <c:pt idx="393">
                  <c:v>9.003745085546451E-2</c:v>
                </c:pt>
                <c:pt idx="394">
                  <c:v>8.9338161023138657E-2</c:v>
                </c:pt>
                <c:pt idx="395">
                  <c:v>8.8638871190813012E-2</c:v>
                </c:pt>
                <c:pt idx="396">
                  <c:v>8.8017280228745498E-2</c:v>
                </c:pt>
                <c:pt idx="397">
                  <c:v>8.7395689266677984E-2</c:v>
                </c:pt>
                <c:pt idx="398">
                  <c:v>8.6618700564093765E-2</c:v>
                </c:pt>
                <c:pt idx="399">
                  <c:v>8.5997109602026486E-2</c:v>
                </c:pt>
                <c:pt idx="400">
                  <c:v>8.5220120899442045E-2</c:v>
                </c:pt>
                <c:pt idx="401">
                  <c:v>8.45208310671164E-2</c:v>
                </c:pt>
                <c:pt idx="402">
                  <c:v>8.3821541234790534E-2</c:v>
                </c:pt>
                <c:pt idx="403">
                  <c:v>8.3122251402464667E-2</c:v>
                </c:pt>
                <c:pt idx="404">
                  <c:v>8.24229615701388E-2</c:v>
                </c:pt>
                <c:pt idx="405">
                  <c:v>8.1723671737812933E-2</c:v>
                </c:pt>
                <c:pt idx="406">
                  <c:v>8.1024381905487081E-2</c:v>
                </c:pt>
                <c:pt idx="407">
                  <c:v>8.0247393202902847E-2</c:v>
                </c:pt>
                <c:pt idx="408">
                  <c:v>7.9625802240835347E-2</c:v>
                </c:pt>
                <c:pt idx="409">
                  <c:v>7.8848813538251128E-2</c:v>
                </c:pt>
                <c:pt idx="410">
                  <c:v>7.8149523705925261E-2</c:v>
                </c:pt>
                <c:pt idx="411">
                  <c:v>7.7450233873599394E-2</c:v>
                </c:pt>
                <c:pt idx="412">
                  <c:v>7.675094404127375E-2</c:v>
                </c:pt>
                <c:pt idx="413">
                  <c:v>7.6129353079206249E-2</c:v>
                </c:pt>
                <c:pt idx="414">
                  <c:v>7.5430063246880383E-2</c:v>
                </c:pt>
                <c:pt idx="415">
                  <c:v>7.4808472284813091E-2</c:v>
                </c:pt>
                <c:pt idx="416">
                  <c:v>7.4109182452487224E-2</c:v>
                </c:pt>
                <c:pt idx="417">
                  <c:v>7.3487591490419724E-2</c:v>
                </c:pt>
                <c:pt idx="418">
                  <c:v>7.2866000528352431E-2</c:v>
                </c:pt>
                <c:pt idx="419">
                  <c:v>7.2244409566284917E-2</c:v>
                </c:pt>
                <c:pt idx="420">
                  <c:v>7.1622818604217417E-2</c:v>
                </c:pt>
                <c:pt idx="421">
                  <c:v>7.1001227642150125E-2</c:v>
                </c:pt>
                <c:pt idx="422">
                  <c:v>7.0379636680082611E-2</c:v>
                </c:pt>
                <c:pt idx="423">
                  <c:v>6.9758045718015332E-2</c:v>
                </c:pt>
                <c:pt idx="424">
                  <c:v>6.9136454755947818E-2</c:v>
                </c:pt>
                <c:pt idx="425">
                  <c:v>6.8592562664138892E-2</c:v>
                </c:pt>
                <c:pt idx="426">
                  <c:v>6.7970971702071378E-2</c:v>
                </c:pt>
                <c:pt idx="427">
                  <c:v>6.7427079610262453E-2</c:v>
                </c:pt>
                <c:pt idx="428">
                  <c:v>6.6883187518453513E-2</c:v>
                </c:pt>
                <c:pt idx="429">
                  <c:v>6.6261596556386013E-2</c:v>
                </c:pt>
                <c:pt idx="430">
                  <c:v>6.5640005594318721E-2</c:v>
                </c:pt>
                <c:pt idx="431">
                  <c:v>6.5018414632251206E-2</c:v>
                </c:pt>
                <c:pt idx="432">
                  <c:v>6.4474522540442281E-2</c:v>
                </c:pt>
                <c:pt idx="433">
                  <c:v>6.3930630448633341E-2</c:v>
                </c:pt>
                <c:pt idx="434">
                  <c:v>6.3309039486565841E-2</c:v>
                </c:pt>
                <c:pt idx="435">
                  <c:v>6.2687448524498549E-2</c:v>
                </c:pt>
                <c:pt idx="436">
                  <c:v>6.2143556432689394E-2</c:v>
                </c:pt>
                <c:pt idx="437">
                  <c:v>6.1521965470622109E-2</c:v>
                </c:pt>
                <c:pt idx="438">
                  <c:v>6.0900374508554601E-2</c:v>
                </c:pt>
                <c:pt idx="439">
                  <c:v>6.0356482416745669E-2</c:v>
                </c:pt>
                <c:pt idx="440">
                  <c:v>5.9812590324936736E-2</c:v>
                </c:pt>
                <c:pt idx="441">
                  <c:v>5.9190999362869229E-2</c:v>
                </c:pt>
                <c:pt idx="442">
                  <c:v>5.8569408400801937E-2</c:v>
                </c:pt>
                <c:pt idx="443">
                  <c:v>5.8025516308992782E-2</c:v>
                </c:pt>
                <c:pt idx="444">
                  <c:v>5.7403925346925497E-2</c:v>
                </c:pt>
                <c:pt idx="445">
                  <c:v>5.6860033255116564E-2</c:v>
                </c:pt>
                <c:pt idx="446">
                  <c:v>5.6316141163307409E-2</c:v>
                </c:pt>
                <c:pt idx="447">
                  <c:v>5.5772249071498477E-2</c:v>
                </c:pt>
                <c:pt idx="448">
                  <c:v>5.5150658109431192E-2</c:v>
                </c:pt>
                <c:pt idx="449">
                  <c:v>5.4606766017622037E-2</c:v>
                </c:pt>
                <c:pt idx="450">
                  <c:v>5.4062873925813104E-2</c:v>
                </c:pt>
                <c:pt idx="451">
                  <c:v>5.3518981834004178E-2</c:v>
                </c:pt>
                <c:pt idx="452">
                  <c:v>5.2975089742195246E-2</c:v>
                </c:pt>
                <c:pt idx="453">
                  <c:v>5.2508896520644666E-2</c:v>
                </c:pt>
                <c:pt idx="454">
                  <c:v>5.1965004428835511E-2</c:v>
                </c:pt>
                <c:pt idx="455">
                  <c:v>5.1421112337026578E-2</c:v>
                </c:pt>
                <c:pt idx="456">
                  <c:v>5.0954919115476005E-2</c:v>
                </c:pt>
                <c:pt idx="457">
                  <c:v>5.0488725893925432E-2</c:v>
                </c:pt>
                <c:pt idx="458">
                  <c:v>4.9944833802116499E-2</c:v>
                </c:pt>
                <c:pt idx="459">
                  <c:v>4.9478640580565919E-2</c:v>
                </c:pt>
                <c:pt idx="460">
                  <c:v>4.9012447359015346E-2</c:v>
                </c:pt>
                <c:pt idx="461">
                  <c:v>4.8546254137464766E-2</c:v>
                </c:pt>
                <c:pt idx="462">
                  <c:v>4.8080060915914193E-2</c:v>
                </c:pt>
                <c:pt idx="463">
                  <c:v>4.7613867694363834E-2</c:v>
                </c:pt>
                <c:pt idx="464">
                  <c:v>4.7147674472813261E-2</c:v>
                </c:pt>
                <c:pt idx="465">
                  <c:v>4.6681481251262681E-2</c:v>
                </c:pt>
                <c:pt idx="466">
                  <c:v>4.6292986899970461E-2</c:v>
                </c:pt>
                <c:pt idx="467">
                  <c:v>4.5826793678419887E-2</c:v>
                </c:pt>
                <c:pt idx="468">
                  <c:v>4.5360600456869307E-2</c:v>
                </c:pt>
                <c:pt idx="469">
                  <c:v>4.4894407235318734E-2</c:v>
                </c:pt>
                <c:pt idx="470">
                  <c:v>4.4505912884026735E-2</c:v>
                </c:pt>
                <c:pt idx="471">
                  <c:v>4.4117418532734515E-2</c:v>
                </c:pt>
                <c:pt idx="472">
                  <c:v>4.3651225311183935E-2</c:v>
                </c:pt>
                <c:pt idx="473">
                  <c:v>4.3262730959891936E-2</c:v>
                </c:pt>
                <c:pt idx="474">
                  <c:v>4.2874236608599715E-2</c:v>
                </c:pt>
                <c:pt idx="475">
                  <c:v>4.2408043387049142E-2</c:v>
                </c:pt>
                <c:pt idx="476">
                  <c:v>4.2019549035757144E-2</c:v>
                </c:pt>
                <c:pt idx="477">
                  <c:v>4.1631054684464923E-2</c:v>
                </c:pt>
                <c:pt idx="478">
                  <c:v>4.1242560333172702E-2</c:v>
                </c:pt>
                <c:pt idx="479">
                  <c:v>4.0854065981880697E-2</c:v>
                </c:pt>
                <c:pt idx="480">
                  <c:v>4.0465571630588476E-2</c:v>
                </c:pt>
                <c:pt idx="481">
                  <c:v>4.0154776149554837E-2</c:v>
                </c:pt>
                <c:pt idx="482">
                  <c:v>3.9688582928004257E-2</c:v>
                </c:pt>
                <c:pt idx="483">
                  <c:v>3.9300088576712036E-2</c:v>
                </c:pt>
                <c:pt idx="484">
                  <c:v>3.8911594225420038E-2</c:v>
                </c:pt>
                <c:pt idx="485">
                  <c:v>3.8600798744386176E-2</c:v>
                </c:pt>
                <c:pt idx="486">
                  <c:v>3.8367702133610883E-2</c:v>
                </c:pt>
                <c:pt idx="487">
                  <c:v>3.7901508912060532E-2</c:v>
                </c:pt>
                <c:pt idx="488">
                  <c:v>3.7590713431026664E-2</c:v>
                </c:pt>
                <c:pt idx="489">
                  <c:v>3.7202219079734665E-2</c:v>
                </c:pt>
                <c:pt idx="490">
                  <c:v>3.6891423598700804E-2</c:v>
                </c:pt>
                <c:pt idx="491">
                  <c:v>3.6502929247408798E-2</c:v>
                </c:pt>
                <c:pt idx="492">
                  <c:v>3.6192133766375159E-2</c:v>
                </c:pt>
                <c:pt idx="493">
                  <c:v>3.5803639415082938E-2</c:v>
                </c:pt>
                <c:pt idx="494">
                  <c:v>3.5492843934049292E-2</c:v>
                </c:pt>
                <c:pt idx="495">
                  <c:v>3.5182048453015431E-2</c:v>
                </c:pt>
                <c:pt idx="496">
                  <c:v>3.4871252971981785E-2</c:v>
                </c:pt>
                <c:pt idx="497">
                  <c:v>3.4482758620689564E-2</c:v>
                </c:pt>
                <c:pt idx="498">
                  <c:v>3.4249662009914493E-2</c:v>
                </c:pt>
                <c:pt idx="499">
                  <c:v>3.3938866528880632E-2</c:v>
                </c:pt>
                <c:pt idx="500">
                  <c:v>3.3628071047846986E-2</c:v>
                </c:pt>
                <c:pt idx="501">
                  <c:v>3.3317275566813347E-2</c:v>
                </c:pt>
                <c:pt idx="502">
                  <c:v>3.2928781215521126E-2</c:v>
                </c:pt>
                <c:pt idx="503">
                  <c:v>3.261798573448748E-2</c:v>
                </c:pt>
                <c:pt idx="504">
                  <c:v>3.2384889123712193E-2</c:v>
                </c:pt>
                <c:pt idx="505">
                  <c:v>3.2074093642678547E-2</c:v>
                </c:pt>
                <c:pt idx="506">
                  <c:v>3.1763298161644679E-2</c:v>
                </c:pt>
                <c:pt idx="507">
                  <c:v>3.145250268061104E-2</c:v>
                </c:pt>
                <c:pt idx="508">
                  <c:v>3.121940606983575E-2</c:v>
                </c:pt>
                <c:pt idx="509">
                  <c:v>3.0986309459060463E-2</c:v>
                </c:pt>
                <c:pt idx="510">
                  <c:v>3.0675513978026817E-2</c:v>
                </c:pt>
                <c:pt idx="511">
                  <c:v>3.0442417367251531E-2</c:v>
                </c:pt>
                <c:pt idx="512">
                  <c:v>3.0131621886217885E-2</c:v>
                </c:pt>
                <c:pt idx="513">
                  <c:v>2.9898525275442598E-2</c:v>
                </c:pt>
                <c:pt idx="514">
                  <c:v>2.9587729794408733E-2</c:v>
                </c:pt>
                <c:pt idx="515">
                  <c:v>2.9354633183633443E-2</c:v>
                </c:pt>
                <c:pt idx="516">
                  <c:v>2.9121536572858157E-2</c:v>
                </c:pt>
                <c:pt idx="517">
                  <c:v>2.888843996208287E-2</c:v>
                </c:pt>
                <c:pt idx="518">
                  <c:v>2.865534335130758E-2</c:v>
                </c:pt>
                <c:pt idx="519">
                  <c:v>2.8422246740532512E-2</c:v>
                </c:pt>
                <c:pt idx="520">
                  <c:v>2.8189150129757225E-2</c:v>
                </c:pt>
                <c:pt idx="521">
                  <c:v>2.7956053518981935E-2</c:v>
                </c:pt>
                <c:pt idx="522">
                  <c:v>2.7722956908206649E-2</c:v>
                </c:pt>
                <c:pt idx="523">
                  <c:v>2.7412161427172784E-2</c:v>
                </c:pt>
                <c:pt idx="524">
                  <c:v>2.7179064816397494E-2</c:v>
                </c:pt>
                <c:pt idx="525">
                  <c:v>2.7023667075880786E-2</c:v>
                </c:pt>
                <c:pt idx="526">
                  <c:v>2.6712871594846921E-2</c:v>
                </c:pt>
                <c:pt idx="527">
                  <c:v>2.6479774984071853E-2</c:v>
                </c:pt>
                <c:pt idx="528">
                  <c:v>2.6246678373296563E-2</c:v>
                </c:pt>
                <c:pt idx="529">
                  <c:v>2.6013581762521276E-2</c:v>
                </c:pt>
                <c:pt idx="530">
                  <c:v>2.5780485151745986E-2</c:v>
                </c:pt>
                <c:pt idx="531">
                  <c:v>2.5469689670712121E-2</c:v>
                </c:pt>
                <c:pt idx="532">
                  <c:v>2.5236593059936835E-2</c:v>
                </c:pt>
                <c:pt idx="533">
                  <c:v>2.5081195319420123E-2</c:v>
                </c:pt>
                <c:pt idx="534">
                  <c:v>2.4770399838386258E-2</c:v>
                </c:pt>
                <c:pt idx="535">
                  <c:v>2.4692700968127902E-2</c:v>
                </c:pt>
                <c:pt idx="536">
                  <c:v>2.4304206616835904E-2</c:v>
                </c:pt>
                <c:pt idx="537">
                  <c:v>2.4071110006060614E-2</c:v>
                </c:pt>
                <c:pt idx="538">
                  <c:v>2.3760314525026749E-2</c:v>
                </c:pt>
                <c:pt idx="539">
                  <c:v>2.3604916784510037E-2</c:v>
                </c:pt>
                <c:pt idx="540">
                  <c:v>2.337182017373475E-2</c:v>
                </c:pt>
                <c:pt idx="541">
                  <c:v>2.3138723562959464E-2</c:v>
                </c:pt>
                <c:pt idx="542">
                  <c:v>2.298332582244253E-2</c:v>
                </c:pt>
                <c:pt idx="543">
                  <c:v>2.2827928081925596E-2</c:v>
                </c:pt>
                <c:pt idx="544">
                  <c:v>2.2672530341408887E-2</c:v>
                </c:pt>
                <c:pt idx="545">
                  <c:v>2.2361734860375241E-2</c:v>
                </c:pt>
                <c:pt idx="546">
                  <c:v>2.2284035990116666E-2</c:v>
                </c:pt>
                <c:pt idx="547">
                  <c:v>2.197324050908302E-2</c:v>
                </c:pt>
                <c:pt idx="548">
                  <c:v>2.2284035990116666E-2</c:v>
                </c:pt>
                <c:pt idx="549">
                  <c:v>2.197324050908302E-2</c:v>
                </c:pt>
                <c:pt idx="550">
                  <c:v>2.181784276856609E-2</c:v>
                </c:pt>
                <c:pt idx="551">
                  <c:v>2.15847461577908E-2</c:v>
                </c:pt>
                <c:pt idx="552">
                  <c:v>2.15847461577908E-2</c:v>
                </c:pt>
                <c:pt idx="553">
                  <c:v>2.1040854065981867E-2</c:v>
                </c:pt>
                <c:pt idx="554">
                  <c:v>2.0885456325464936E-2</c:v>
                </c:pt>
                <c:pt idx="555">
                  <c:v>2.0730058584948224E-2</c:v>
                </c:pt>
                <c:pt idx="556">
                  <c:v>2.0496961974172938E-2</c:v>
                </c:pt>
                <c:pt idx="557">
                  <c:v>2.0419263103914582E-2</c:v>
                </c:pt>
                <c:pt idx="558">
                  <c:v>2.0574660844431294E-2</c:v>
                </c:pt>
                <c:pt idx="559">
                  <c:v>2.0496961974172938E-2</c:v>
                </c:pt>
                <c:pt idx="560">
                  <c:v>2.0419263103914582E-2</c:v>
                </c:pt>
                <c:pt idx="561">
                  <c:v>2.0186166493139292E-2</c:v>
                </c:pt>
                <c:pt idx="562">
                  <c:v>1.9875371012105427E-2</c:v>
                </c:pt>
                <c:pt idx="563">
                  <c:v>1.964227440133014E-2</c:v>
                </c:pt>
                <c:pt idx="564">
                  <c:v>1.9719973271588715E-2</c:v>
                </c:pt>
                <c:pt idx="565">
                  <c:v>1.9253780050038138E-2</c:v>
                </c:pt>
                <c:pt idx="566">
                  <c:v>1.940917779055485E-2</c:v>
                </c:pt>
                <c:pt idx="567">
                  <c:v>1.9098382309521208E-2</c:v>
                </c:pt>
                <c:pt idx="568">
                  <c:v>1.8865285698745918E-2</c:v>
                </c:pt>
                <c:pt idx="569">
                  <c:v>1.9176081179779564E-2</c:v>
                </c:pt>
                <c:pt idx="570">
                  <c:v>1.9020683439262852E-2</c:v>
                </c:pt>
                <c:pt idx="571">
                  <c:v>1.8554490217712275E-2</c:v>
                </c:pt>
                <c:pt idx="572">
                  <c:v>1.8632189087970631E-2</c:v>
                </c:pt>
                <c:pt idx="573">
                  <c:v>1.8787586828487565E-2</c:v>
                </c:pt>
                <c:pt idx="574">
                  <c:v>1.8632189087970631E-2</c:v>
                </c:pt>
                <c:pt idx="575">
                  <c:v>1.8399092477195345E-2</c:v>
                </c:pt>
                <c:pt idx="576">
                  <c:v>1.7777501515128056E-2</c:v>
                </c:pt>
                <c:pt idx="577">
                  <c:v>1.8088296996161699E-2</c:v>
                </c:pt>
                <c:pt idx="578">
                  <c:v>1.8010598125903342E-2</c:v>
                </c:pt>
                <c:pt idx="579">
                  <c:v>1.7932899255644768E-2</c:v>
                </c:pt>
                <c:pt idx="580">
                  <c:v>1.7777501515128056E-2</c:v>
                </c:pt>
                <c:pt idx="581">
                  <c:v>1.7544404904352766E-2</c:v>
                </c:pt>
                <c:pt idx="582">
                  <c:v>1.7622103774611122E-2</c:v>
                </c:pt>
                <c:pt idx="583">
                  <c:v>1.7233609423318901E-2</c:v>
                </c:pt>
                <c:pt idx="584">
                  <c:v>1.7078211682802189E-2</c:v>
                </c:pt>
                <c:pt idx="585">
                  <c:v>1.7233609423318901E-2</c:v>
                </c:pt>
                <c:pt idx="586">
                  <c:v>1.6922813942285259E-2</c:v>
                </c:pt>
                <c:pt idx="587">
                  <c:v>1.7078211682802189E-2</c:v>
                </c:pt>
                <c:pt idx="588">
                  <c:v>1.7078211682802189E-2</c:v>
                </c:pt>
                <c:pt idx="589">
                  <c:v>1.6845115072026903E-2</c:v>
                </c:pt>
                <c:pt idx="590">
                  <c:v>1.6612018461251616E-2</c:v>
                </c:pt>
                <c:pt idx="591">
                  <c:v>1.653431959099326E-2</c:v>
                </c:pt>
                <c:pt idx="592">
                  <c:v>1.6689717331509969E-2</c:v>
                </c:pt>
                <c:pt idx="593">
                  <c:v>1.6767416201768547E-2</c:v>
                </c:pt>
                <c:pt idx="594">
                  <c:v>1.6612018461251616E-2</c:v>
                </c:pt>
                <c:pt idx="595">
                  <c:v>1.6456620720734682E-2</c:v>
                </c:pt>
                <c:pt idx="596">
                  <c:v>1.6378921850476326E-2</c:v>
                </c:pt>
                <c:pt idx="597">
                  <c:v>1.5524234277633529E-2</c:v>
                </c:pt>
                <c:pt idx="598">
                  <c:v>1.6068126369442683E-2</c:v>
                </c:pt>
                <c:pt idx="599">
                  <c:v>1.6068126369442683E-2</c:v>
                </c:pt>
                <c:pt idx="600">
                  <c:v>1.5990427499184105E-2</c:v>
                </c:pt>
                <c:pt idx="601">
                  <c:v>1.5990427499184105E-2</c:v>
                </c:pt>
                <c:pt idx="602">
                  <c:v>1.5524234277633529E-2</c:v>
                </c:pt>
                <c:pt idx="603">
                  <c:v>1.5757330888408819E-2</c:v>
                </c:pt>
                <c:pt idx="604">
                  <c:v>1.5679632018150463E-2</c:v>
                </c:pt>
                <c:pt idx="605">
                  <c:v>1.5679632018150463E-2</c:v>
                </c:pt>
                <c:pt idx="606">
                  <c:v>1.513573992634153E-2</c:v>
                </c:pt>
                <c:pt idx="607">
                  <c:v>1.5524234277633529E-2</c:v>
                </c:pt>
                <c:pt idx="608">
                  <c:v>1.5446535407375173E-2</c:v>
                </c:pt>
                <c:pt idx="609">
                  <c:v>1.5446535407375173E-2</c:v>
                </c:pt>
                <c:pt idx="610">
                  <c:v>1.529113766685824E-2</c:v>
                </c:pt>
                <c:pt idx="611">
                  <c:v>1.5213438796599886E-2</c:v>
                </c:pt>
                <c:pt idx="612">
                  <c:v>1.529113766685824E-2</c:v>
                </c:pt>
                <c:pt idx="613">
                  <c:v>1.513573992634153E-2</c:v>
                </c:pt>
                <c:pt idx="614">
                  <c:v>1.513573992634153E-2</c:v>
                </c:pt>
                <c:pt idx="615">
                  <c:v>1.513573992634153E-2</c:v>
                </c:pt>
                <c:pt idx="616">
                  <c:v>1.4980342185824598E-2</c:v>
                </c:pt>
                <c:pt idx="617">
                  <c:v>1.4980342185824598E-2</c:v>
                </c:pt>
                <c:pt idx="618">
                  <c:v>1.4980342185824598E-2</c:v>
                </c:pt>
                <c:pt idx="619">
                  <c:v>1.4902643315566242E-2</c:v>
                </c:pt>
                <c:pt idx="620">
                  <c:v>1.4980342185824598E-2</c:v>
                </c:pt>
                <c:pt idx="621">
                  <c:v>1.4747245575049309E-2</c:v>
                </c:pt>
                <c:pt idx="622">
                  <c:v>1.4669546704790953E-2</c:v>
                </c:pt>
                <c:pt idx="623">
                  <c:v>1.4747245575049309E-2</c:v>
                </c:pt>
                <c:pt idx="624">
                  <c:v>1.4747245575049309E-2</c:v>
                </c:pt>
                <c:pt idx="625">
                  <c:v>1.4669546704790953E-2</c:v>
                </c:pt>
                <c:pt idx="626">
                  <c:v>1.4514148964274021E-2</c:v>
                </c:pt>
                <c:pt idx="627">
                  <c:v>1.4358751223757309E-2</c:v>
                </c:pt>
                <c:pt idx="628">
                  <c:v>1.4358751223757309E-2</c:v>
                </c:pt>
                <c:pt idx="629">
                  <c:v>1.4281052353498733E-2</c:v>
                </c:pt>
                <c:pt idx="630">
                  <c:v>1.4203353483240377E-2</c:v>
                </c:pt>
                <c:pt idx="631">
                  <c:v>1.4281052353498733E-2</c:v>
                </c:pt>
                <c:pt idx="632">
                  <c:v>1.4358751223757309E-2</c:v>
                </c:pt>
                <c:pt idx="633">
                  <c:v>1.4203353483240377E-2</c:v>
                </c:pt>
                <c:pt idx="634">
                  <c:v>1.4203353483240377E-2</c:v>
                </c:pt>
                <c:pt idx="635">
                  <c:v>1.4125654612982021E-2</c:v>
                </c:pt>
                <c:pt idx="636">
                  <c:v>1.4281052353498733E-2</c:v>
                </c:pt>
                <c:pt idx="637">
                  <c:v>1.4203353483240377E-2</c:v>
                </c:pt>
                <c:pt idx="638">
                  <c:v>1.4047955742723444E-2</c:v>
                </c:pt>
                <c:pt idx="639">
                  <c:v>1.4125654612982021E-2</c:v>
                </c:pt>
                <c:pt idx="640">
                  <c:v>1.4047955742723444E-2</c:v>
                </c:pt>
                <c:pt idx="641">
                  <c:v>1.3970256872465088E-2</c:v>
                </c:pt>
                <c:pt idx="642">
                  <c:v>1.3892558002206732E-2</c:v>
                </c:pt>
                <c:pt idx="643">
                  <c:v>1.4047955742723444E-2</c:v>
                </c:pt>
                <c:pt idx="644">
                  <c:v>1.3814859131948156E-2</c:v>
                </c:pt>
                <c:pt idx="645">
                  <c:v>1.3348665910397579E-2</c:v>
                </c:pt>
              </c:numCache>
            </c:numRef>
          </c:xVal>
          <c:yVal>
            <c:numRef>
              <c:f>'CRET V4D'!$C$2:$C$700</c:f>
              <c:numCache>
                <c:formatCode>0.000</c:formatCode>
                <c:ptCount val="699"/>
                <c:pt idx="0">
                  <c:v>0.77930189175477138</c:v>
                </c:pt>
                <c:pt idx="1">
                  <c:v>0.77861815720226435</c:v>
                </c:pt>
                <c:pt idx="2">
                  <c:v>0.78334504892630119</c:v>
                </c:pt>
                <c:pt idx="3">
                  <c:v>0.7824877176167665</c:v>
                </c:pt>
                <c:pt idx="4">
                  <c:v>0.78062055964793997</c:v>
                </c:pt>
                <c:pt idx="5">
                  <c:v>0.77993604342797407</c:v>
                </c:pt>
                <c:pt idx="6">
                  <c:v>0.77755949081831444</c:v>
                </c:pt>
                <c:pt idx="7">
                  <c:v>0.77757648427350834</c:v>
                </c:pt>
                <c:pt idx="8">
                  <c:v>0.77392544543352171</c:v>
                </c:pt>
                <c:pt idx="9">
                  <c:v>0.7732609917605523</c:v>
                </c:pt>
                <c:pt idx="10">
                  <c:v>0.77709748434510106</c:v>
                </c:pt>
                <c:pt idx="11">
                  <c:v>0.77520429588609874</c:v>
                </c:pt>
                <c:pt idx="12">
                  <c:v>0.7735000229302581</c:v>
                </c:pt>
                <c:pt idx="13">
                  <c:v>0.77210400216325348</c:v>
                </c:pt>
                <c:pt idx="14">
                  <c:v>0.77161069110142366</c:v>
                </c:pt>
                <c:pt idx="15">
                  <c:v>0.77218932233775428</c:v>
                </c:pt>
                <c:pt idx="16">
                  <c:v>0.77305724902020734</c:v>
                </c:pt>
                <c:pt idx="17">
                  <c:v>0.77014915447454924</c:v>
                </c:pt>
                <c:pt idx="18">
                  <c:v>0.76980970167147644</c:v>
                </c:pt>
                <c:pt idx="19">
                  <c:v>0.76923122035431069</c:v>
                </c:pt>
                <c:pt idx="20">
                  <c:v>0.76853635568791867</c:v>
                </c:pt>
                <c:pt idx="21">
                  <c:v>0.77251079598907957</c:v>
                </c:pt>
                <c:pt idx="22">
                  <c:v>0.76872252184307255</c:v>
                </c:pt>
                <c:pt idx="23">
                  <c:v>0.76740082414116595</c:v>
                </c:pt>
                <c:pt idx="24">
                  <c:v>0.77184723162387592</c:v>
                </c:pt>
                <c:pt idx="25">
                  <c:v>0.76658761263497244</c:v>
                </c:pt>
                <c:pt idx="26">
                  <c:v>0.76582463893307706</c:v>
                </c:pt>
                <c:pt idx="27">
                  <c:v>0.76631546011601903</c:v>
                </c:pt>
                <c:pt idx="28">
                  <c:v>0.76548664528924715</c:v>
                </c:pt>
                <c:pt idx="29">
                  <c:v>0.76626609145771074</c:v>
                </c:pt>
                <c:pt idx="30">
                  <c:v>0.76697566000952255</c:v>
                </c:pt>
                <c:pt idx="31">
                  <c:v>0.76448984255194752</c:v>
                </c:pt>
                <c:pt idx="32">
                  <c:v>0.76389689280549955</c:v>
                </c:pt>
                <c:pt idx="33">
                  <c:v>0.76355952668968241</c:v>
                </c:pt>
                <c:pt idx="34">
                  <c:v>0.76239566122426405</c:v>
                </c:pt>
                <c:pt idx="35">
                  <c:v>0.76205866044490145</c:v>
                </c:pt>
                <c:pt idx="36">
                  <c:v>0.76187381381087327</c:v>
                </c:pt>
                <c:pt idx="37">
                  <c:v>0.7610976154471244</c:v>
                </c:pt>
                <c:pt idx="38">
                  <c:v>0.76143430286375546</c:v>
                </c:pt>
                <c:pt idx="39">
                  <c:v>0.76010464824921742</c:v>
                </c:pt>
                <c:pt idx="40">
                  <c:v>0.75969775335562795</c:v>
                </c:pt>
                <c:pt idx="41">
                  <c:v>0.76205866044490145</c:v>
                </c:pt>
                <c:pt idx="42">
                  <c:v>0.7595505209936948</c:v>
                </c:pt>
                <c:pt idx="43">
                  <c:v>0.76234095288111581</c:v>
                </c:pt>
                <c:pt idx="44">
                  <c:v>0.76215639738525909</c:v>
                </c:pt>
                <c:pt idx="45">
                  <c:v>0.7585749859480182</c:v>
                </c:pt>
                <c:pt idx="46">
                  <c:v>0.75608710748729124</c:v>
                </c:pt>
                <c:pt idx="47">
                  <c:v>0.75526585624647369</c:v>
                </c:pt>
                <c:pt idx="48">
                  <c:v>0.75459646445205786</c:v>
                </c:pt>
                <c:pt idx="49">
                  <c:v>0.75481233514522428</c:v>
                </c:pt>
                <c:pt idx="50">
                  <c:v>0.75333948887567992</c:v>
                </c:pt>
                <c:pt idx="51">
                  <c:v>0.75337179132051912</c:v>
                </c:pt>
                <c:pt idx="52">
                  <c:v>0.75273563232462437</c:v>
                </c:pt>
                <c:pt idx="53">
                  <c:v>0.75200307576275494</c:v>
                </c:pt>
                <c:pt idx="54">
                  <c:v>0.75205173823507021</c:v>
                </c:pt>
                <c:pt idx="55">
                  <c:v>0.75105024779972929</c:v>
                </c:pt>
                <c:pt idx="56">
                  <c:v>0.74911495487697166</c:v>
                </c:pt>
                <c:pt idx="57">
                  <c:v>0.74944814692803308</c:v>
                </c:pt>
                <c:pt idx="58">
                  <c:v>0.7484650005332425</c:v>
                </c:pt>
                <c:pt idx="59">
                  <c:v>0.74864764513337223</c:v>
                </c:pt>
                <c:pt idx="60">
                  <c:v>0.74718283179497991</c:v>
                </c:pt>
                <c:pt idx="61">
                  <c:v>0.74580039126256237</c:v>
                </c:pt>
                <c:pt idx="62">
                  <c:v>0.74578441313209876</c:v>
                </c:pt>
                <c:pt idx="63">
                  <c:v>0.74712918302041831</c:v>
                </c:pt>
                <c:pt idx="64">
                  <c:v>0.74448898463871405</c:v>
                </c:pt>
                <c:pt idx="65">
                  <c:v>0.74500276186656622</c:v>
                </c:pt>
                <c:pt idx="66">
                  <c:v>0.74395924273152636</c:v>
                </c:pt>
                <c:pt idx="67">
                  <c:v>0.74269820148676124</c:v>
                </c:pt>
                <c:pt idx="68">
                  <c:v>0.7422176597277661</c:v>
                </c:pt>
                <c:pt idx="69">
                  <c:v>0.74220154705615815</c:v>
                </c:pt>
                <c:pt idx="70">
                  <c:v>0.74224989372707739</c:v>
                </c:pt>
                <c:pt idx="71">
                  <c:v>0.7441350654328317</c:v>
                </c:pt>
                <c:pt idx="72">
                  <c:v>0.74001544467867064</c:v>
                </c:pt>
                <c:pt idx="73">
                  <c:v>0.74087333624549734</c:v>
                </c:pt>
                <c:pt idx="74">
                  <c:v>0.73930120937912236</c:v>
                </c:pt>
                <c:pt idx="75">
                  <c:v>0.73859386335370625</c:v>
                </c:pt>
                <c:pt idx="76">
                  <c:v>0.73839667054738334</c:v>
                </c:pt>
                <c:pt idx="77">
                  <c:v>0.73794991306013213</c:v>
                </c:pt>
                <c:pt idx="78">
                  <c:v>0.73699330513945716</c:v>
                </c:pt>
                <c:pt idx="79">
                  <c:v>0.7371737735756535</c:v>
                </c:pt>
                <c:pt idx="80">
                  <c:v>0.73569195121421016</c:v>
                </c:pt>
                <c:pt idx="81">
                  <c:v>0.74177813953539895</c:v>
                </c:pt>
                <c:pt idx="82">
                  <c:v>0.73493369398948982</c:v>
                </c:pt>
                <c:pt idx="83">
                  <c:v>0.73411192599576736</c:v>
                </c:pt>
                <c:pt idx="84">
                  <c:v>0.734292168241647</c:v>
                </c:pt>
                <c:pt idx="85">
                  <c:v>0.734292168241647</c:v>
                </c:pt>
                <c:pt idx="86">
                  <c:v>0.73348676126364853</c:v>
                </c:pt>
                <c:pt idx="87">
                  <c:v>0.73898694773769236</c:v>
                </c:pt>
                <c:pt idx="88">
                  <c:v>0.73299399155470568</c:v>
                </c:pt>
                <c:pt idx="89">
                  <c:v>0.73236977406252957</c:v>
                </c:pt>
                <c:pt idx="90">
                  <c:v>0.7371898915955174</c:v>
                </c:pt>
                <c:pt idx="91">
                  <c:v>0.73143355937632115</c:v>
                </c:pt>
                <c:pt idx="92">
                  <c:v>0.73315189323193242</c:v>
                </c:pt>
                <c:pt idx="93">
                  <c:v>0.73187144568758722</c:v>
                </c:pt>
                <c:pt idx="94">
                  <c:v>0.72975884037762961</c:v>
                </c:pt>
                <c:pt idx="95">
                  <c:v>0.7324094885199578</c:v>
                </c:pt>
                <c:pt idx="96">
                  <c:v>0.73093559721142021</c:v>
                </c:pt>
                <c:pt idx="97">
                  <c:v>0.72843499519063371</c:v>
                </c:pt>
                <c:pt idx="98">
                  <c:v>0.73175417620427219</c:v>
                </c:pt>
                <c:pt idx="99">
                  <c:v>0.72910458270140333</c:v>
                </c:pt>
                <c:pt idx="100">
                  <c:v>0.72810809346291583</c:v>
                </c:pt>
                <c:pt idx="101">
                  <c:v>0.72861423074495135</c:v>
                </c:pt>
                <c:pt idx="102">
                  <c:v>0.7275020924636395</c:v>
                </c:pt>
                <c:pt idx="103">
                  <c:v>0.72730703562871857</c:v>
                </c:pt>
                <c:pt idx="104">
                  <c:v>0.72733893537242222</c:v>
                </c:pt>
                <c:pt idx="105">
                  <c:v>0.72668589590537702</c:v>
                </c:pt>
                <c:pt idx="106">
                  <c:v>0.72968868832404221</c:v>
                </c:pt>
                <c:pt idx="107">
                  <c:v>0.72887159719159722</c:v>
                </c:pt>
                <c:pt idx="108">
                  <c:v>0.72709099734325866</c:v>
                </c:pt>
                <c:pt idx="109">
                  <c:v>0.73175417620427219</c:v>
                </c:pt>
                <c:pt idx="110">
                  <c:v>0.7312630334301583</c:v>
                </c:pt>
                <c:pt idx="111">
                  <c:v>0.7259806422180245</c:v>
                </c:pt>
                <c:pt idx="112">
                  <c:v>0.72801486790442937</c:v>
                </c:pt>
                <c:pt idx="113">
                  <c:v>0.72501856942877596</c:v>
                </c:pt>
                <c:pt idx="114">
                  <c:v>0.72734680592922607</c:v>
                </c:pt>
                <c:pt idx="115">
                  <c:v>0.72643012492921188</c:v>
                </c:pt>
                <c:pt idx="116">
                  <c:v>0.72524370827017659</c:v>
                </c:pt>
                <c:pt idx="117">
                  <c:v>0.72674062438812148</c:v>
                </c:pt>
                <c:pt idx="118">
                  <c:v>0.73032734026631208</c:v>
                </c:pt>
                <c:pt idx="119">
                  <c:v>0.72459240380459233</c:v>
                </c:pt>
                <c:pt idx="120">
                  <c:v>0.72594122048207044</c:v>
                </c:pt>
                <c:pt idx="121">
                  <c:v>0.72444506175892032</c:v>
                </c:pt>
                <c:pt idx="122">
                  <c:v>0.72856026368254423</c:v>
                </c:pt>
                <c:pt idx="123">
                  <c:v>0.72462334904211567</c:v>
                </c:pt>
                <c:pt idx="124">
                  <c:v>0.72281870734138709</c:v>
                </c:pt>
                <c:pt idx="125">
                  <c:v>0.72332215046439097</c:v>
                </c:pt>
                <c:pt idx="126">
                  <c:v>0.72411958544214072</c:v>
                </c:pt>
                <c:pt idx="127">
                  <c:v>0.7226559949235476</c:v>
                </c:pt>
                <c:pt idx="128">
                  <c:v>0.72413529955734024</c:v>
                </c:pt>
                <c:pt idx="129">
                  <c:v>0.72332215046439097</c:v>
                </c:pt>
                <c:pt idx="130">
                  <c:v>0.72250916241634677</c:v>
                </c:pt>
                <c:pt idx="131">
                  <c:v>0.72431351721424075</c:v>
                </c:pt>
                <c:pt idx="132">
                  <c:v>0.72268734504037768</c:v>
                </c:pt>
                <c:pt idx="133">
                  <c:v>0.72219999759179876</c:v>
                </c:pt>
                <c:pt idx="134">
                  <c:v>0.7281165950089511</c:v>
                </c:pt>
                <c:pt idx="135">
                  <c:v>0.72203738787909466</c:v>
                </c:pt>
                <c:pt idx="136">
                  <c:v>0.72333759460638192</c:v>
                </c:pt>
                <c:pt idx="137">
                  <c:v>0.7230587175134584</c:v>
                </c:pt>
                <c:pt idx="138">
                  <c:v>0.72077001351608649</c:v>
                </c:pt>
                <c:pt idx="139">
                  <c:v>0.72320578128269941</c:v>
                </c:pt>
                <c:pt idx="140">
                  <c:v>0.72339919266613684</c:v>
                </c:pt>
                <c:pt idx="141">
                  <c:v>0.7271990803827344</c:v>
                </c:pt>
                <c:pt idx="142">
                  <c:v>0.72730071601293123</c:v>
                </c:pt>
                <c:pt idx="143">
                  <c:v>0.72556947022162732</c:v>
                </c:pt>
                <c:pt idx="144">
                  <c:v>0.72206851922757465</c:v>
                </c:pt>
                <c:pt idx="145">
                  <c:v>0.72370893564174288</c:v>
                </c:pt>
                <c:pt idx="146">
                  <c:v>0.72053833342968032</c:v>
                </c:pt>
                <c:pt idx="147">
                  <c:v>0.72289635650321815</c:v>
                </c:pt>
                <c:pt idx="148">
                  <c:v>0.72610426916766468</c:v>
                </c:pt>
                <c:pt idx="149">
                  <c:v>0.72081663146058983</c:v>
                </c:pt>
                <c:pt idx="150">
                  <c:v>0.72131876362622105</c:v>
                </c:pt>
                <c:pt idx="151">
                  <c:v>0.7257629681700507</c:v>
                </c:pt>
                <c:pt idx="152">
                  <c:v>0.72183613286503645</c:v>
                </c:pt>
                <c:pt idx="153">
                  <c:v>0.72378502148553547</c:v>
                </c:pt>
                <c:pt idx="154">
                  <c:v>0.72475535063312369</c:v>
                </c:pt>
                <c:pt idx="155">
                  <c:v>0.72276444407838014</c:v>
                </c:pt>
                <c:pt idx="156">
                  <c:v>0.72065455537673406</c:v>
                </c:pt>
                <c:pt idx="157">
                  <c:v>0.72050777544428102</c:v>
                </c:pt>
                <c:pt idx="158">
                  <c:v>0.72611926699891094</c:v>
                </c:pt>
                <c:pt idx="159">
                  <c:v>0.72530516996428429</c:v>
                </c:pt>
                <c:pt idx="160">
                  <c:v>0.72481699015778067</c:v>
                </c:pt>
                <c:pt idx="161">
                  <c:v>0.7254219294946499</c:v>
                </c:pt>
                <c:pt idx="162">
                  <c:v>0.72317515273703847</c:v>
                </c:pt>
                <c:pt idx="163">
                  <c:v>0.71989016656269544</c:v>
                </c:pt>
                <c:pt idx="164">
                  <c:v>0.72105559202741498</c:v>
                </c:pt>
                <c:pt idx="165">
                  <c:v>0.720599611486888</c:v>
                </c:pt>
                <c:pt idx="166">
                  <c:v>0.72070064206123452</c:v>
                </c:pt>
                <c:pt idx="167">
                  <c:v>0.72400332767749564</c:v>
                </c:pt>
                <c:pt idx="168">
                  <c:v>0.72535068779247858</c:v>
                </c:pt>
                <c:pt idx="169">
                  <c:v>0.72104025467566013</c:v>
                </c:pt>
                <c:pt idx="170">
                  <c:v>0.71927289478645084</c:v>
                </c:pt>
                <c:pt idx="171">
                  <c:v>0.72518808619720032</c:v>
                </c:pt>
                <c:pt idx="172">
                  <c:v>0.72403415429076745</c:v>
                </c:pt>
                <c:pt idx="173">
                  <c:v>0.72350005471777767</c:v>
                </c:pt>
                <c:pt idx="174">
                  <c:v>0.72486264159354519</c:v>
                </c:pt>
                <c:pt idx="175">
                  <c:v>0.7239022023327335</c:v>
                </c:pt>
                <c:pt idx="176">
                  <c:v>0.72486264159354519</c:v>
                </c:pt>
                <c:pt idx="177">
                  <c:v>0.71962767773234837</c:v>
                </c:pt>
                <c:pt idx="178">
                  <c:v>0.72342970431584053</c:v>
                </c:pt>
                <c:pt idx="179">
                  <c:v>0.72520312781451401</c:v>
                </c:pt>
                <c:pt idx="180">
                  <c:v>0.71964270992673851</c:v>
                </c:pt>
                <c:pt idx="181">
                  <c:v>0.7183323936690057</c:v>
                </c:pt>
                <c:pt idx="182">
                  <c:v>0.72536601072216944</c:v>
                </c:pt>
                <c:pt idx="183">
                  <c:v>0.71773155451288928</c:v>
                </c:pt>
                <c:pt idx="184">
                  <c:v>0.72375476093301128</c:v>
                </c:pt>
                <c:pt idx="185">
                  <c:v>0.72393252911980321</c:v>
                </c:pt>
                <c:pt idx="186">
                  <c:v>0.71792363230236633</c:v>
                </c:pt>
                <c:pt idx="187">
                  <c:v>0.71954133889566996</c:v>
                </c:pt>
                <c:pt idx="188">
                  <c:v>0.71855522967513574</c:v>
                </c:pt>
                <c:pt idx="189">
                  <c:v>0.71802422968124902</c:v>
                </c:pt>
                <c:pt idx="190">
                  <c:v>0.72017410722041286</c:v>
                </c:pt>
                <c:pt idx="191">
                  <c:v>0.72307414975868101</c:v>
                </c:pt>
                <c:pt idx="192">
                  <c:v>0.72427250623897943</c:v>
                </c:pt>
                <c:pt idx="193">
                  <c:v>0.72410979587304758</c:v>
                </c:pt>
                <c:pt idx="194">
                  <c:v>0.7178778920970692</c:v>
                </c:pt>
                <c:pt idx="195">
                  <c:v>0.72346002425983025</c:v>
                </c:pt>
                <c:pt idx="196">
                  <c:v>0.71931880917686131</c:v>
                </c:pt>
                <c:pt idx="197">
                  <c:v>0.72209945928660091</c:v>
                </c:pt>
                <c:pt idx="198">
                  <c:v>0.72396236830715499</c:v>
                </c:pt>
                <c:pt idx="199">
                  <c:v>0.72217589720822362</c:v>
                </c:pt>
                <c:pt idx="200">
                  <c:v>0.7183935893128468</c:v>
                </c:pt>
                <c:pt idx="201">
                  <c:v>0.71871718269672191</c:v>
                </c:pt>
                <c:pt idx="202">
                  <c:v>0.7183935893128468</c:v>
                </c:pt>
                <c:pt idx="203">
                  <c:v>0.72300273476571952</c:v>
                </c:pt>
                <c:pt idx="204">
                  <c:v>0.722677979405426</c:v>
                </c:pt>
                <c:pt idx="205">
                  <c:v>0.72269326659749111</c:v>
                </c:pt>
                <c:pt idx="206">
                  <c:v>0.72284049571690712</c:v>
                </c:pt>
                <c:pt idx="207">
                  <c:v>0.71630745230548332</c:v>
                </c:pt>
                <c:pt idx="208">
                  <c:v>0.72318023475258131</c:v>
                </c:pt>
                <c:pt idx="209">
                  <c:v>0.71810058438147717</c:v>
                </c:pt>
                <c:pt idx="210">
                  <c:v>0.71566178406607239</c:v>
                </c:pt>
                <c:pt idx="211">
                  <c:v>0.72318023475258131</c:v>
                </c:pt>
                <c:pt idx="212">
                  <c:v>0.72205903722538989</c:v>
                </c:pt>
                <c:pt idx="213">
                  <c:v>0.72239866229802419</c:v>
                </c:pt>
                <c:pt idx="214">
                  <c:v>0.71795393657604456</c:v>
                </c:pt>
                <c:pt idx="215">
                  <c:v>0.72079211036531821</c:v>
                </c:pt>
                <c:pt idx="216">
                  <c:v>0.71764564966533662</c:v>
                </c:pt>
                <c:pt idx="217">
                  <c:v>0.7171459138238202</c:v>
                </c:pt>
                <c:pt idx="218">
                  <c:v>0.72073127431583583</c:v>
                </c:pt>
                <c:pt idx="219">
                  <c:v>0.71730736433908726</c:v>
                </c:pt>
                <c:pt idx="220">
                  <c:v>0.72107073208384687</c:v>
                </c:pt>
                <c:pt idx="221">
                  <c:v>0.72127828897317015</c:v>
                </c:pt>
                <c:pt idx="222">
                  <c:v>0.72194185328824834</c:v>
                </c:pt>
                <c:pt idx="223">
                  <c:v>0.72079211036531821</c:v>
                </c:pt>
                <c:pt idx="224">
                  <c:v>0.72177981590349782</c:v>
                </c:pt>
                <c:pt idx="225">
                  <c:v>0.72176463149094294</c:v>
                </c:pt>
                <c:pt idx="226">
                  <c:v>0.71525394035027312</c:v>
                </c:pt>
                <c:pt idx="227">
                  <c:v>0.720984081616449</c:v>
                </c:pt>
                <c:pt idx="228">
                  <c:v>0.71660512279574717</c:v>
                </c:pt>
                <c:pt idx="229">
                  <c:v>0.71954133889566996</c:v>
                </c:pt>
                <c:pt idx="230">
                  <c:v>0.72052817282714343</c:v>
                </c:pt>
                <c:pt idx="231">
                  <c:v>0.71592959996178662</c:v>
                </c:pt>
                <c:pt idx="232">
                  <c:v>0.72067517055449581</c:v>
                </c:pt>
                <c:pt idx="233">
                  <c:v>0.72035116967929558</c:v>
                </c:pt>
                <c:pt idx="234">
                  <c:v>0.71939457243849836</c:v>
                </c:pt>
                <c:pt idx="235">
                  <c:v>0.72069002012356376</c:v>
                </c:pt>
                <c:pt idx="236">
                  <c:v>0.71923287067676112</c:v>
                </c:pt>
                <c:pt idx="237">
                  <c:v>0.71949604248671339</c:v>
                </c:pt>
                <c:pt idx="238">
                  <c:v>0.7203660489518765</c:v>
                </c:pt>
                <c:pt idx="239">
                  <c:v>0.71452344584902028</c:v>
                </c:pt>
                <c:pt idx="240">
                  <c:v>0.71644357295790451</c:v>
                </c:pt>
                <c:pt idx="241">
                  <c:v>0.71531440793752865</c:v>
                </c:pt>
                <c:pt idx="242">
                  <c:v>0.71434742857844347</c:v>
                </c:pt>
                <c:pt idx="243">
                  <c:v>0.71549073892820969</c:v>
                </c:pt>
                <c:pt idx="244">
                  <c:v>0.71796894258625565</c:v>
                </c:pt>
                <c:pt idx="245">
                  <c:v>0.71798404960483653</c:v>
                </c:pt>
                <c:pt idx="246">
                  <c:v>0.71910089392251131</c:v>
                </c:pt>
                <c:pt idx="247">
                  <c:v>0.71766078630492736</c:v>
                </c:pt>
                <c:pt idx="248">
                  <c:v>0.71469955239425098</c:v>
                </c:pt>
                <c:pt idx="249">
                  <c:v>0.71733759579402534</c:v>
                </c:pt>
                <c:pt idx="250">
                  <c:v>0.71148019210221014</c:v>
                </c:pt>
                <c:pt idx="251">
                  <c:v>0.71686810754308183</c:v>
                </c:pt>
                <c:pt idx="252">
                  <c:v>0.71358727714080183</c:v>
                </c:pt>
                <c:pt idx="253">
                  <c:v>0.71311942516015292</c:v>
                </c:pt>
                <c:pt idx="254">
                  <c:v>0.71817545351283663</c:v>
                </c:pt>
                <c:pt idx="255">
                  <c:v>0.71609112486030635</c:v>
                </c:pt>
                <c:pt idx="256">
                  <c:v>0.71395410316092933</c:v>
                </c:pt>
                <c:pt idx="257">
                  <c:v>0.71136514267030659</c:v>
                </c:pt>
                <c:pt idx="258">
                  <c:v>0.7112045593565649</c:v>
                </c:pt>
                <c:pt idx="259">
                  <c:v>0.71754419883074827</c:v>
                </c:pt>
                <c:pt idx="260">
                  <c:v>0.71546058067306717</c:v>
                </c:pt>
                <c:pt idx="261">
                  <c:v>0.71121962822079388</c:v>
                </c:pt>
                <c:pt idx="262">
                  <c:v>0.71271153196544967</c:v>
                </c:pt>
                <c:pt idx="263">
                  <c:v>0.71126498960414708</c:v>
                </c:pt>
                <c:pt idx="264">
                  <c:v>0.71208303770916925</c:v>
                </c:pt>
                <c:pt idx="265">
                  <c:v>0.7115562158773755</c:v>
                </c:pt>
                <c:pt idx="266">
                  <c:v>0.7097741578293465</c:v>
                </c:pt>
                <c:pt idx="267">
                  <c:v>0.7115562158773755</c:v>
                </c:pt>
                <c:pt idx="268">
                  <c:v>0.71203833321957011</c:v>
                </c:pt>
                <c:pt idx="269">
                  <c:v>0.71076797022618143</c:v>
                </c:pt>
                <c:pt idx="270">
                  <c:v>0.71111923201005622</c:v>
                </c:pt>
                <c:pt idx="271">
                  <c:v>0.709819916709027</c:v>
                </c:pt>
                <c:pt idx="272">
                  <c:v>0.71126498960414708</c:v>
                </c:pt>
                <c:pt idx="273">
                  <c:v>0.71130948512240222</c:v>
                </c:pt>
                <c:pt idx="274">
                  <c:v>0.70954393920120895</c:v>
                </c:pt>
                <c:pt idx="275">
                  <c:v>0.71148497814453371</c:v>
                </c:pt>
                <c:pt idx="276">
                  <c:v>0.71004027356654742</c:v>
                </c:pt>
                <c:pt idx="277">
                  <c:v>0.7103612245939217</c:v>
                </c:pt>
                <c:pt idx="278">
                  <c:v>0.70983478364793662</c:v>
                </c:pt>
                <c:pt idx="279">
                  <c:v>0.70922314002242326</c:v>
                </c:pt>
                <c:pt idx="280">
                  <c:v>0.71052158125058684</c:v>
                </c:pt>
                <c:pt idx="281">
                  <c:v>0.70922314002242326</c:v>
                </c:pt>
                <c:pt idx="282">
                  <c:v>0.70862701469199385</c:v>
                </c:pt>
                <c:pt idx="283">
                  <c:v>0.7100251279584644</c:v>
                </c:pt>
                <c:pt idx="284">
                  <c:v>0.70877226627894352</c:v>
                </c:pt>
                <c:pt idx="285">
                  <c:v>0.7095738349431715</c:v>
                </c:pt>
                <c:pt idx="286">
                  <c:v>0.70941330986186035</c:v>
                </c:pt>
                <c:pt idx="287">
                  <c:v>0.70894758044550998</c:v>
                </c:pt>
                <c:pt idx="288">
                  <c:v>0.70973408627084689</c:v>
                </c:pt>
                <c:pt idx="289">
                  <c:v>0.70830652143018535</c:v>
                </c:pt>
                <c:pt idx="290">
                  <c:v>0.70896239450430598</c:v>
                </c:pt>
                <c:pt idx="291">
                  <c:v>0.70896239450430598</c:v>
                </c:pt>
                <c:pt idx="292">
                  <c:v>0.70702527330003284</c:v>
                </c:pt>
                <c:pt idx="293">
                  <c:v>0.70721556375898864</c:v>
                </c:pt>
                <c:pt idx="294">
                  <c:v>0.70881690018266574</c:v>
                </c:pt>
                <c:pt idx="295">
                  <c:v>0.70752069783052229</c:v>
                </c:pt>
                <c:pt idx="296">
                  <c:v>0.70753545307560739</c:v>
                </c:pt>
                <c:pt idx="297">
                  <c:v>0.70785570615940929</c:v>
                </c:pt>
                <c:pt idx="298">
                  <c:v>0.70739036572430147</c:v>
                </c:pt>
                <c:pt idx="299">
                  <c:v>0.70838070561085054</c:v>
                </c:pt>
                <c:pt idx="300">
                  <c:v>0.70694019181919054</c:v>
                </c:pt>
                <c:pt idx="301">
                  <c:v>0.70663533286922675</c:v>
                </c:pt>
                <c:pt idx="302">
                  <c:v>0.70776971940345368</c:v>
                </c:pt>
                <c:pt idx="303">
                  <c:v>0.70515137320498311</c:v>
                </c:pt>
                <c:pt idx="304">
                  <c:v>0.70707054200424535</c:v>
                </c:pt>
                <c:pt idx="305">
                  <c:v>0.7058506798547769</c:v>
                </c:pt>
                <c:pt idx="306">
                  <c:v>0.70615544614418657</c:v>
                </c:pt>
                <c:pt idx="307">
                  <c:v>0.70646044338766101</c:v>
                </c:pt>
                <c:pt idx="308">
                  <c:v>0.70441303718825965</c:v>
                </c:pt>
                <c:pt idx="309">
                  <c:v>0.70538621986682937</c:v>
                </c:pt>
                <c:pt idx="310">
                  <c:v>0.70524139499186544</c:v>
                </c:pt>
                <c:pt idx="311">
                  <c:v>0.70423840100540136</c:v>
                </c:pt>
                <c:pt idx="312">
                  <c:v>0.70537110894272292</c:v>
                </c:pt>
                <c:pt idx="313">
                  <c:v>0.70492196346028235</c:v>
                </c:pt>
                <c:pt idx="314">
                  <c:v>0.70428331747091222</c:v>
                </c:pt>
                <c:pt idx="315">
                  <c:v>0.70463230129370935</c:v>
                </c:pt>
                <c:pt idx="316">
                  <c:v>0.70415363170269196</c:v>
                </c:pt>
                <c:pt idx="317">
                  <c:v>0.70458775803693274</c:v>
                </c:pt>
                <c:pt idx="318">
                  <c:v>0.70413854586170943</c:v>
                </c:pt>
                <c:pt idx="319">
                  <c:v>0.7022250280021386</c:v>
                </c:pt>
                <c:pt idx="320">
                  <c:v>0.70381939702125262</c:v>
                </c:pt>
                <c:pt idx="321">
                  <c:v>0.70273304568777351</c:v>
                </c:pt>
                <c:pt idx="322">
                  <c:v>0.70305188260818852</c:v>
                </c:pt>
                <c:pt idx="323">
                  <c:v>0.70308158878743821</c:v>
                </c:pt>
                <c:pt idx="324">
                  <c:v>0.70242943330143504</c:v>
                </c:pt>
                <c:pt idx="325">
                  <c:v>0.70340043917972961</c:v>
                </c:pt>
                <c:pt idx="326">
                  <c:v>0.70325584379899586</c:v>
                </c:pt>
                <c:pt idx="327">
                  <c:v>0.70150356633344757</c:v>
                </c:pt>
                <c:pt idx="328">
                  <c:v>0.70245887221604431</c:v>
                </c:pt>
                <c:pt idx="329">
                  <c:v>0.70185168258690533</c:v>
                </c:pt>
                <c:pt idx="330">
                  <c:v>0.70228492401264964</c:v>
                </c:pt>
                <c:pt idx="331">
                  <c:v>0.70151837444430087</c:v>
                </c:pt>
                <c:pt idx="332">
                  <c:v>0.70072275961152553</c:v>
                </c:pt>
                <c:pt idx="333">
                  <c:v>0.70167772542883766</c:v>
                </c:pt>
                <c:pt idx="334">
                  <c:v>0.70156280722964048</c:v>
                </c:pt>
                <c:pt idx="335">
                  <c:v>0.70125918519421626</c:v>
                </c:pt>
                <c:pt idx="336">
                  <c:v>0.70140351848460425</c:v>
                </c:pt>
                <c:pt idx="337">
                  <c:v>0.69962439338288562</c:v>
                </c:pt>
                <c:pt idx="338">
                  <c:v>0.70137396351652948</c:v>
                </c:pt>
                <c:pt idx="339">
                  <c:v>0.70026040053188765</c:v>
                </c:pt>
                <c:pt idx="340">
                  <c:v>0.69948048545249109</c:v>
                </c:pt>
                <c:pt idx="341">
                  <c:v>0.70075252700246127</c:v>
                </c:pt>
                <c:pt idx="342">
                  <c:v>0.69919252682589805</c:v>
                </c:pt>
                <c:pt idx="343">
                  <c:v>0.69951029800485232</c:v>
                </c:pt>
                <c:pt idx="344">
                  <c:v>0.70019017089693147</c:v>
                </c:pt>
                <c:pt idx="345">
                  <c:v>0.6987606602689107</c:v>
                </c:pt>
                <c:pt idx="346">
                  <c:v>0.70019017089693147</c:v>
                </c:pt>
                <c:pt idx="347">
                  <c:v>0.69955458825786576</c:v>
                </c:pt>
                <c:pt idx="348">
                  <c:v>0.69811092756803639</c:v>
                </c:pt>
                <c:pt idx="349">
                  <c:v>0.69891958318522207</c:v>
                </c:pt>
                <c:pt idx="350">
                  <c:v>0.69798194974501548</c:v>
                </c:pt>
                <c:pt idx="351">
                  <c:v>0.69893426183770302</c:v>
                </c:pt>
                <c:pt idx="352">
                  <c:v>0.69925184347184766</c:v>
                </c:pt>
                <c:pt idx="353">
                  <c:v>0.69767955141683902</c:v>
                </c:pt>
                <c:pt idx="354">
                  <c:v>0.69847270164231767</c:v>
                </c:pt>
                <c:pt idx="355">
                  <c:v>0.69753580690100203</c:v>
                </c:pt>
                <c:pt idx="356">
                  <c:v>0.69704524025072412</c:v>
                </c:pt>
                <c:pt idx="357">
                  <c:v>0.69831415106328998</c:v>
                </c:pt>
                <c:pt idx="358">
                  <c:v>0.69656984040214043</c:v>
                </c:pt>
                <c:pt idx="359">
                  <c:v>0.69767955141683902</c:v>
                </c:pt>
                <c:pt idx="360">
                  <c:v>0.69706028875007298</c:v>
                </c:pt>
                <c:pt idx="361">
                  <c:v>0.69656984040214043</c:v>
                </c:pt>
                <c:pt idx="362">
                  <c:v>0.69742129031328715</c:v>
                </c:pt>
                <c:pt idx="363">
                  <c:v>0.69564912117376765</c:v>
                </c:pt>
                <c:pt idx="364">
                  <c:v>0.69647049999363519</c:v>
                </c:pt>
                <c:pt idx="365">
                  <c:v>0.69613915038667029</c:v>
                </c:pt>
                <c:pt idx="366">
                  <c:v>0.69503100820295105</c:v>
                </c:pt>
                <c:pt idx="367">
                  <c:v>0.69550573587881481</c:v>
                </c:pt>
                <c:pt idx="368">
                  <c:v>0.6951891367381251</c:v>
                </c:pt>
                <c:pt idx="369">
                  <c:v>0.6951891367381251</c:v>
                </c:pt>
                <c:pt idx="370">
                  <c:v>0.69645596575383595</c:v>
                </c:pt>
                <c:pt idx="371">
                  <c:v>0.69504567453061039</c:v>
                </c:pt>
                <c:pt idx="372">
                  <c:v>0.69506072374813943</c:v>
                </c:pt>
                <c:pt idx="373">
                  <c:v>0.69504567453061039</c:v>
                </c:pt>
                <c:pt idx="374">
                  <c:v>0.69471451714270804</c:v>
                </c:pt>
                <c:pt idx="375">
                  <c:v>0.69491722884538221</c:v>
                </c:pt>
                <c:pt idx="376">
                  <c:v>0.69445757420166609</c:v>
                </c:pt>
                <c:pt idx="377">
                  <c:v>0.69352386627172946</c:v>
                </c:pt>
                <c:pt idx="378">
                  <c:v>0.69494654431658121</c:v>
                </c:pt>
                <c:pt idx="379">
                  <c:v>0.69322277502071661</c:v>
                </c:pt>
                <c:pt idx="380">
                  <c:v>0.69368202939326451</c:v>
                </c:pt>
                <c:pt idx="381">
                  <c:v>0.69414134426176577</c:v>
                </c:pt>
                <c:pt idx="382">
                  <c:v>0.69317824429608488</c:v>
                </c:pt>
                <c:pt idx="383">
                  <c:v>0.69333611306170329</c:v>
                </c:pt>
                <c:pt idx="384">
                  <c:v>0.69192975113119848</c:v>
                </c:pt>
                <c:pt idx="385">
                  <c:v>0.69323747567513871</c:v>
                </c:pt>
                <c:pt idx="386">
                  <c:v>0.69274912056558224</c:v>
                </c:pt>
                <c:pt idx="387">
                  <c:v>0.69241837864088662</c:v>
                </c:pt>
                <c:pt idx="388">
                  <c:v>0.69274912056558224</c:v>
                </c:pt>
                <c:pt idx="389">
                  <c:v>0.69227534071705032</c:v>
                </c:pt>
                <c:pt idx="390">
                  <c:v>0.69233464361455155</c:v>
                </c:pt>
                <c:pt idx="391">
                  <c:v>0.69236394074881358</c:v>
                </c:pt>
                <c:pt idx="392">
                  <c:v>0.6903296526920204</c:v>
                </c:pt>
                <c:pt idx="393">
                  <c:v>0.69154604543268428</c:v>
                </c:pt>
                <c:pt idx="394">
                  <c:v>0.69095957283780052</c:v>
                </c:pt>
                <c:pt idx="395">
                  <c:v>0.69024019711847573</c:v>
                </c:pt>
                <c:pt idx="396">
                  <c:v>0.69071294442017039</c:v>
                </c:pt>
                <c:pt idx="397">
                  <c:v>0.69022493238852045</c:v>
                </c:pt>
                <c:pt idx="398">
                  <c:v>0.69025512795233057</c:v>
                </c:pt>
                <c:pt idx="399">
                  <c:v>0.68993998653592126</c:v>
                </c:pt>
                <c:pt idx="400">
                  <c:v>0.6888226397209628</c:v>
                </c:pt>
                <c:pt idx="401">
                  <c:v>0.6896249170760872</c:v>
                </c:pt>
                <c:pt idx="402">
                  <c:v>0.68916772207252042</c:v>
                </c:pt>
                <c:pt idx="403">
                  <c:v>0.68775155941203814</c:v>
                </c:pt>
                <c:pt idx="404">
                  <c:v>0.68916772207252042</c:v>
                </c:pt>
                <c:pt idx="405">
                  <c:v>0.68792376656446319</c:v>
                </c:pt>
                <c:pt idx="406">
                  <c:v>0.68762440503334976</c:v>
                </c:pt>
                <c:pt idx="407">
                  <c:v>0.68762440503334976</c:v>
                </c:pt>
                <c:pt idx="408">
                  <c:v>0.68496959875903951</c:v>
                </c:pt>
                <c:pt idx="409">
                  <c:v>0.68685363856298265</c:v>
                </c:pt>
                <c:pt idx="410">
                  <c:v>0.68671168565744278</c:v>
                </c:pt>
                <c:pt idx="411">
                  <c:v>0.68482803523037616</c:v>
                </c:pt>
                <c:pt idx="412">
                  <c:v>0.68576939421959304</c:v>
                </c:pt>
                <c:pt idx="413">
                  <c:v>0.68514184491273122</c:v>
                </c:pt>
                <c:pt idx="414">
                  <c:v>0.68547068507951714</c:v>
                </c:pt>
                <c:pt idx="415">
                  <c:v>0.68515683256199611</c:v>
                </c:pt>
                <c:pt idx="416">
                  <c:v>0.68327551182684054</c:v>
                </c:pt>
                <c:pt idx="417">
                  <c:v>0.68485844761334513</c:v>
                </c:pt>
                <c:pt idx="418">
                  <c:v>0.68344759657130016</c:v>
                </c:pt>
                <c:pt idx="419">
                  <c:v>0.68407423998994032</c:v>
                </c:pt>
                <c:pt idx="420">
                  <c:v>0.68438781205877841</c:v>
                </c:pt>
                <c:pt idx="421">
                  <c:v>0.68330611972219035</c:v>
                </c:pt>
                <c:pt idx="422">
                  <c:v>0.68408952065491035</c:v>
                </c:pt>
                <c:pt idx="423">
                  <c:v>0.6830233062388853</c:v>
                </c:pt>
                <c:pt idx="424">
                  <c:v>0.68222531783115248</c:v>
                </c:pt>
                <c:pt idx="425">
                  <c:v>0.68317977167934441</c:v>
                </c:pt>
                <c:pt idx="426">
                  <c:v>0.68145821410738461</c:v>
                </c:pt>
                <c:pt idx="427">
                  <c:v>0.68209921873524015</c:v>
                </c:pt>
                <c:pt idx="428">
                  <c:v>0.68225584691747687</c:v>
                </c:pt>
                <c:pt idx="429">
                  <c:v>0.68163001140247081</c:v>
                </c:pt>
                <c:pt idx="430">
                  <c:v>0.68164519114762112</c:v>
                </c:pt>
                <c:pt idx="431">
                  <c:v>0.681019985069511</c:v>
                </c:pt>
                <c:pt idx="432">
                  <c:v>0.68117618856170636</c:v>
                </c:pt>
                <c:pt idx="433">
                  <c:v>0.68055091324554007</c:v>
                </c:pt>
                <c:pt idx="434">
                  <c:v>0.68025379072217973</c:v>
                </c:pt>
                <c:pt idx="435">
                  <c:v>0.68105046426925042</c:v>
                </c:pt>
                <c:pt idx="436">
                  <c:v>0.67978531567392186</c:v>
                </c:pt>
                <c:pt idx="437">
                  <c:v>0.68026900681570901</c:v>
                </c:pt>
                <c:pt idx="438">
                  <c:v>0.67981578765071693</c:v>
                </c:pt>
                <c:pt idx="439">
                  <c:v>0.67931671787326597</c:v>
                </c:pt>
                <c:pt idx="440">
                  <c:v>0.68012812348339891</c:v>
                </c:pt>
                <c:pt idx="441">
                  <c:v>0.67855183375052652</c:v>
                </c:pt>
                <c:pt idx="442">
                  <c:v>0.67934756043694611</c:v>
                </c:pt>
                <c:pt idx="443">
                  <c:v>0.67903540390563044</c:v>
                </c:pt>
                <c:pt idx="444">
                  <c:v>0.67873873032888121</c:v>
                </c:pt>
                <c:pt idx="445">
                  <c:v>0.67828618601817903</c:v>
                </c:pt>
                <c:pt idx="446">
                  <c:v>0.67811483352586477</c:v>
                </c:pt>
                <c:pt idx="447">
                  <c:v>0.67844199495570601</c:v>
                </c:pt>
                <c:pt idx="448">
                  <c:v>0.67811483352586477</c:v>
                </c:pt>
                <c:pt idx="449">
                  <c:v>0.67780299270244715</c:v>
                </c:pt>
                <c:pt idx="450">
                  <c:v>0.67766256188514551</c:v>
                </c:pt>
                <c:pt idx="451">
                  <c:v>0.67703922456758414</c:v>
                </c:pt>
                <c:pt idx="452">
                  <c:v>0.677677696745278</c:v>
                </c:pt>
                <c:pt idx="453">
                  <c:v>0.67643170759213822</c:v>
                </c:pt>
                <c:pt idx="454">
                  <c:v>0.67750684247960136</c:v>
                </c:pt>
                <c:pt idx="455">
                  <c:v>0.67643170759213822</c:v>
                </c:pt>
                <c:pt idx="456">
                  <c:v>0.67674316825492575</c:v>
                </c:pt>
                <c:pt idx="457">
                  <c:v>0.6770547006067078</c:v>
                </c:pt>
                <c:pt idx="458">
                  <c:v>0.67612031861834465</c:v>
                </c:pt>
                <c:pt idx="459">
                  <c:v>0.67647773961447044</c:v>
                </c:pt>
                <c:pt idx="460">
                  <c:v>0.67537328517638284</c:v>
                </c:pt>
                <c:pt idx="461">
                  <c:v>0.67674316825492575</c:v>
                </c:pt>
                <c:pt idx="462">
                  <c:v>0.67583989900870678</c:v>
                </c:pt>
                <c:pt idx="463">
                  <c:v>0.67585520582318448</c:v>
                </c:pt>
                <c:pt idx="464">
                  <c:v>0.67583989900870678</c:v>
                </c:pt>
                <c:pt idx="465">
                  <c:v>0.67492222543592428</c:v>
                </c:pt>
                <c:pt idx="466">
                  <c:v>0.67571503329263205</c:v>
                </c:pt>
                <c:pt idx="467">
                  <c:v>0.67506220446612208</c:v>
                </c:pt>
                <c:pt idx="468">
                  <c:v>0.6756841543901575</c:v>
                </c:pt>
                <c:pt idx="469">
                  <c:v>0.6743313129903491</c:v>
                </c:pt>
                <c:pt idx="470">
                  <c:v>0.67495301563920551</c:v>
                </c:pt>
                <c:pt idx="471">
                  <c:v>0.67587074916899537</c:v>
                </c:pt>
                <c:pt idx="472">
                  <c:v>0.67431581175512634</c:v>
                </c:pt>
                <c:pt idx="473">
                  <c:v>0.67493757183204461</c:v>
                </c:pt>
                <c:pt idx="474">
                  <c:v>0.67447136633467841</c:v>
                </c:pt>
                <c:pt idx="475">
                  <c:v>0.67495301563920551</c:v>
                </c:pt>
                <c:pt idx="476">
                  <c:v>0.67448657038873627</c:v>
                </c:pt>
                <c:pt idx="477">
                  <c:v>0.67448657038873627</c:v>
                </c:pt>
                <c:pt idx="478">
                  <c:v>0.67479742168058265</c:v>
                </c:pt>
                <c:pt idx="479">
                  <c:v>0.67402056908792496</c:v>
                </c:pt>
                <c:pt idx="480">
                  <c:v>0.67510834458709823</c:v>
                </c:pt>
                <c:pt idx="481">
                  <c:v>0.6741913984501271</c:v>
                </c:pt>
                <c:pt idx="482">
                  <c:v>0.67434662363472386</c:v>
                </c:pt>
                <c:pt idx="483">
                  <c:v>0.67389588739651907</c:v>
                </c:pt>
                <c:pt idx="484">
                  <c:v>0.67388071902281976</c:v>
                </c:pt>
                <c:pt idx="485">
                  <c:v>0.67403590844008632</c:v>
                </c:pt>
                <c:pt idx="486">
                  <c:v>0.6737252648452593</c:v>
                </c:pt>
                <c:pt idx="487">
                  <c:v>0.67464212850744265</c:v>
                </c:pt>
                <c:pt idx="488">
                  <c:v>0.67388071902281976</c:v>
                </c:pt>
                <c:pt idx="489">
                  <c:v>0.67374073021757075</c:v>
                </c:pt>
                <c:pt idx="490">
                  <c:v>0.67420653804464614</c:v>
                </c:pt>
                <c:pt idx="491">
                  <c:v>0.67358530833332864</c:v>
                </c:pt>
                <c:pt idx="492">
                  <c:v>0.67436203157896113</c:v>
                </c:pt>
                <c:pt idx="493">
                  <c:v>0.67279404609187587</c:v>
                </c:pt>
                <c:pt idx="494">
                  <c:v>0.67403590844008632</c:v>
                </c:pt>
                <c:pt idx="495">
                  <c:v>0.67344549052953639</c:v>
                </c:pt>
                <c:pt idx="496">
                  <c:v>0.67389588739651907</c:v>
                </c:pt>
                <c:pt idx="497">
                  <c:v>0.67361612285357364</c:v>
                </c:pt>
                <c:pt idx="498">
                  <c:v>0.67357011119532284</c:v>
                </c:pt>
                <c:pt idx="499">
                  <c:v>0.67403590844008632</c:v>
                </c:pt>
                <c:pt idx="500">
                  <c:v>0.67297999403647768</c:v>
                </c:pt>
                <c:pt idx="501">
                  <c:v>0.67329040130943296</c:v>
                </c:pt>
                <c:pt idx="502">
                  <c:v>0.67405134510579767</c:v>
                </c:pt>
                <c:pt idx="503">
                  <c:v>0.67343018691428036</c:v>
                </c:pt>
                <c:pt idx="504">
                  <c:v>0.67374073021757075</c:v>
                </c:pt>
                <c:pt idx="505">
                  <c:v>0.67218872955048292</c:v>
                </c:pt>
                <c:pt idx="506">
                  <c:v>0.67344549052953639</c:v>
                </c:pt>
                <c:pt idx="507">
                  <c:v>0.67266965833359982</c:v>
                </c:pt>
                <c:pt idx="508">
                  <c:v>0.67391143056557556</c:v>
                </c:pt>
                <c:pt idx="509">
                  <c:v>0.67329040130943296</c:v>
                </c:pt>
                <c:pt idx="510">
                  <c:v>0.67297999403647768</c:v>
                </c:pt>
                <c:pt idx="511">
                  <c:v>0.67391143056557556</c:v>
                </c:pt>
                <c:pt idx="512">
                  <c:v>0.67266965833359982</c:v>
                </c:pt>
                <c:pt idx="513">
                  <c:v>0.67392664453662132</c:v>
                </c:pt>
                <c:pt idx="514">
                  <c:v>0.67344549052953639</c:v>
                </c:pt>
                <c:pt idx="515">
                  <c:v>0.67391143056557556</c:v>
                </c:pt>
                <c:pt idx="516">
                  <c:v>0.67391143056557556</c:v>
                </c:pt>
                <c:pt idx="517">
                  <c:v>0.67313532994930214</c:v>
                </c:pt>
                <c:pt idx="518">
                  <c:v>0.67434662363472386</c:v>
                </c:pt>
                <c:pt idx="519">
                  <c:v>0.67299557653969155</c:v>
                </c:pt>
                <c:pt idx="520">
                  <c:v>0.67398732158559338</c:v>
                </c:pt>
                <c:pt idx="521">
                  <c:v>0.67290135234665194</c:v>
                </c:pt>
                <c:pt idx="522">
                  <c:v>0.6742372377748872</c:v>
                </c:pt>
                <c:pt idx="523">
                  <c:v>0.67291643395202083</c:v>
                </c:pt>
                <c:pt idx="524">
                  <c:v>0.67322663309442854</c:v>
                </c:pt>
                <c:pt idx="525">
                  <c:v>0.67347610181000617</c:v>
                </c:pt>
                <c:pt idx="526">
                  <c:v>0.67284027287702908</c:v>
                </c:pt>
                <c:pt idx="527">
                  <c:v>0.67406659129063373</c:v>
                </c:pt>
                <c:pt idx="528">
                  <c:v>0.67315061570458556</c:v>
                </c:pt>
                <c:pt idx="529">
                  <c:v>0.67315061570458556</c:v>
                </c:pt>
                <c:pt idx="530">
                  <c:v>0.67270041310531925</c:v>
                </c:pt>
                <c:pt idx="531">
                  <c:v>0.67297999403647768</c:v>
                </c:pt>
                <c:pt idx="532">
                  <c:v>0.67392664453662132</c:v>
                </c:pt>
                <c:pt idx="533">
                  <c:v>0.67268526945718954</c:v>
                </c:pt>
                <c:pt idx="534">
                  <c:v>0.67361612285357364</c:v>
                </c:pt>
                <c:pt idx="535">
                  <c:v>0.67330567272574438</c:v>
                </c:pt>
                <c:pt idx="536">
                  <c:v>0.67378655894654349</c:v>
                </c:pt>
                <c:pt idx="537">
                  <c:v>0.67229653220312768</c:v>
                </c:pt>
                <c:pt idx="538">
                  <c:v>0.67260630629050688</c:v>
                </c:pt>
                <c:pt idx="539">
                  <c:v>0.67260630629050688</c:v>
                </c:pt>
                <c:pt idx="540">
                  <c:v>0.67167663415448342</c:v>
                </c:pt>
                <c:pt idx="541">
                  <c:v>0.67215664014926157</c:v>
                </c:pt>
                <c:pt idx="542">
                  <c:v>0.67245141032795852</c:v>
                </c:pt>
                <c:pt idx="543">
                  <c:v>0.67276150228154674</c:v>
                </c:pt>
                <c:pt idx="544">
                  <c:v>0.67270041310531925</c:v>
                </c:pt>
                <c:pt idx="545">
                  <c:v>0.67239020632744007</c:v>
                </c:pt>
                <c:pt idx="546">
                  <c:v>0.67271593107621486</c:v>
                </c:pt>
                <c:pt idx="547">
                  <c:v>0.67183144086346247</c:v>
                </c:pt>
                <c:pt idx="548">
                  <c:v>0.67330567272574438</c:v>
                </c:pt>
                <c:pt idx="549">
                  <c:v>0.67211089286962244</c:v>
                </c:pt>
                <c:pt idx="550">
                  <c:v>0.67302589841002158</c:v>
                </c:pt>
                <c:pt idx="551">
                  <c:v>0.67257617766660438</c:v>
                </c:pt>
                <c:pt idx="552">
                  <c:v>0.67268526945718954</c:v>
                </c:pt>
                <c:pt idx="553">
                  <c:v>0.67273112021384851</c:v>
                </c:pt>
                <c:pt idx="554">
                  <c:v>0.67211089286962244</c:v>
                </c:pt>
                <c:pt idx="555">
                  <c:v>0.67260630629050688</c:v>
                </c:pt>
                <c:pt idx="556">
                  <c:v>0.67198654743835884</c:v>
                </c:pt>
                <c:pt idx="557">
                  <c:v>0.67215664014926157</c:v>
                </c:pt>
                <c:pt idx="558">
                  <c:v>0.67175477754099333</c:v>
                </c:pt>
                <c:pt idx="559">
                  <c:v>0.67221980188757102</c:v>
                </c:pt>
                <c:pt idx="560">
                  <c:v>0.6725300016046909</c:v>
                </c:pt>
                <c:pt idx="561">
                  <c:v>0.67237503392990583</c:v>
                </c:pt>
                <c:pt idx="562">
                  <c:v>0.67270041310531925</c:v>
                </c:pt>
                <c:pt idx="563">
                  <c:v>0.67153687108954863</c:v>
                </c:pt>
                <c:pt idx="564">
                  <c:v>0.67268526945718954</c:v>
                </c:pt>
                <c:pt idx="565">
                  <c:v>0.67152156335255464</c:v>
                </c:pt>
                <c:pt idx="566">
                  <c:v>0.67239020632744007</c:v>
                </c:pt>
                <c:pt idx="567">
                  <c:v>0.67239020632744007</c:v>
                </c:pt>
                <c:pt idx="568">
                  <c:v>0.67136679235150143</c:v>
                </c:pt>
                <c:pt idx="569">
                  <c:v>0.67209564631645335</c:v>
                </c:pt>
                <c:pt idx="570">
                  <c:v>0.67113480737295428</c:v>
                </c:pt>
                <c:pt idx="571">
                  <c:v>0.67214138985526373</c:v>
                </c:pt>
                <c:pt idx="572">
                  <c:v>0.67183144086346247</c:v>
                </c:pt>
                <c:pt idx="573">
                  <c:v>0.6720800710899052</c:v>
                </c:pt>
                <c:pt idx="574">
                  <c:v>0.67239020632744007</c:v>
                </c:pt>
                <c:pt idx="575">
                  <c:v>0.67128991409600769</c:v>
                </c:pt>
                <c:pt idx="576">
                  <c:v>0.67144475667936465</c:v>
                </c:pt>
                <c:pt idx="577">
                  <c:v>0.67150635249176116</c:v>
                </c:pt>
                <c:pt idx="578">
                  <c:v>0.67228111101471222</c:v>
                </c:pt>
                <c:pt idx="579">
                  <c:v>0.67166115566578288</c:v>
                </c:pt>
                <c:pt idx="580">
                  <c:v>0.67166115566578288</c:v>
                </c:pt>
                <c:pt idx="581">
                  <c:v>0.67153687108954863</c:v>
                </c:pt>
                <c:pt idx="582">
                  <c:v>0.67161514340549466</c:v>
                </c:pt>
                <c:pt idx="583">
                  <c:v>0.67136679235150143</c:v>
                </c:pt>
                <c:pt idx="584">
                  <c:v>0.67060775349512691</c:v>
                </c:pt>
                <c:pt idx="585">
                  <c:v>0.67149095156790173</c:v>
                </c:pt>
                <c:pt idx="586">
                  <c:v>0.67104148629986393</c:v>
                </c:pt>
                <c:pt idx="587">
                  <c:v>0.67194047877667695</c:v>
                </c:pt>
                <c:pt idx="588">
                  <c:v>0.67161514340549466</c:v>
                </c:pt>
                <c:pt idx="589">
                  <c:v>0.67136679235150143</c:v>
                </c:pt>
                <c:pt idx="590">
                  <c:v>0.67107209098958587</c:v>
                </c:pt>
                <c:pt idx="591">
                  <c:v>0.67119651777627398</c:v>
                </c:pt>
                <c:pt idx="592">
                  <c:v>0.67177000739271497</c:v>
                </c:pt>
                <c:pt idx="593">
                  <c:v>0.67118108818298117</c:v>
                </c:pt>
                <c:pt idx="594">
                  <c:v>0.67175477754099333</c:v>
                </c:pt>
                <c:pt idx="595">
                  <c:v>0.67053074984706973</c:v>
                </c:pt>
                <c:pt idx="596">
                  <c:v>0.67161514340549466</c:v>
                </c:pt>
                <c:pt idx="597">
                  <c:v>0.67144475667936465</c:v>
                </c:pt>
                <c:pt idx="598">
                  <c:v>0.67045310393395663</c:v>
                </c:pt>
                <c:pt idx="599">
                  <c:v>0.67180088646344882</c:v>
                </c:pt>
                <c:pt idx="600">
                  <c:v>0.67084052744797795</c:v>
                </c:pt>
                <c:pt idx="601">
                  <c:v>0.67122709375872158</c:v>
                </c:pt>
                <c:pt idx="602">
                  <c:v>0.67057706283255736</c:v>
                </c:pt>
                <c:pt idx="603">
                  <c:v>0.67152156335255464</c:v>
                </c:pt>
                <c:pt idx="604">
                  <c:v>0.67087157816141774</c:v>
                </c:pt>
                <c:pt idx="605">
                  <c:v>0.67161514340549466</c:v>
                </c:pt>
                <c:pt idx="606">
                  <c:v>0.67087157816141774</c:v>
                </c:pt>
                <c:pt idx="607">
                  <c:v>0.67082492962176232</c:v>
                </c:pt>
                <c:pt idx="608">
                  <c:v>0.67175477754099333</c:v>
                </c:pt>
                <c:pt idx="609">
                  <c:v>0.67054618611304506</c:v>
                </c:pt>
                <c:pt idx="610">
                  <c:v>0.6714600152358694</c:v>
                </c:pt>
                <c:pt idx="611">
                  <c:v>0.67076242089030269</c:v>
                </c:pt>
                <c:pt idx="612">
                  <c:v>0.67175477754099333</c:v>
                </c:pt>
                <c:pt idx="613">
                  <c:v>0.67022104378650638</c:v>
                </c:pt>
                <c:pt idx="614">
                  <c:v>0.67159961711898641</c:v>
                </c:pt>
                <c:pt idx="615">
                  <c:v>0.67053074984706973</c:v>
                </c:pt>
                <c:pt idx="616">
                  <c:v>0.67068548876886425</c:v>
                </c:pt>
                <c:pt idx="617">
                  <c:v>0.67130518698627328</c:v>
                </c:pt>
                <c:pt idx="618">
                  <c:v>0.67099530210739644</c:v>
                </c:pt>
                <c:pt idx="619">
                  <c:v>0.67163047948030841</c:v>
                </c:pt>
                <c:pt idx="620">
                  <c:v>0.67054618611304506</c:v>
                </c:pt>
                <c:pt idx="621">
                  <c:v>0.67099530210739644</c:v>
                </c:pt>
                <c:pt idx="622">
                  <c:v>0.67070119259032945</c:v>
                </c:pt>
                <c:pt idx="623">
                  <c:v>0.67159961711898641</c:v>
                </c:pt>
                <c:pt idx="624">
                  <c:v>0.67144475667936465</c:v>
                </c:pt>
                <c:pt idx="625">
                  <c:v>0.67159961711898641</c:v>
                </c:pt>
                <c:pt idx="626">
                  <c:v>0.67158418804768594</c:v>
                </c:pt>
                <c:pt idx="627">
                  <c:v>0.67085593510275576</c:v>
                </c:pt>
                <c:pt idx="628">
                  <c:v>0.6720800710899052</c:v>
                </c:pt>
                <c:pt idx="629">
                  <c:v>0.67067015852851408</c:v>
                </c:pt>
                <c:pt idx="630">
                  <c:v>0.67144475667936465</c:v>
                </c:pt>
                <c:pt idx="631">
                  <c:v>0.67042238464600701</c:v>
                </c:pt>
                <c:pt idx="632">
                  <c:v>0.67178561122480085</c:v>
                </c:pt>
                <c:pt idx="633">
                  <c:v>0.67080942904476371</c:v>
                </c:pt>
                <c:pt idx="634">
                  <c:v>0.67132055170942506</c:v>
                </c:pt>
                <c:pt idx="635">
                  <c:v>0.67107209098958587</c:v>
                </c:pt>
                <c:pt idx="636">
                  <c:v>0.67091738789391431</c:v>
                </c:pt>
                <c:pt idx="637">
                  <c:v>0.67121175732254035</c:v>
                </c:pt>
                <c:pt idx="638">
                  <c:v>0.67091738789391431</c:v>
                </c:pt>
                <c:pt idx="639">
                  <c:v>0.671165755617952</c:v>
                </c:pt>
                <c:pt idx="640">
                  <c:v>0.67087157816141774</c:v>
                </c:pt>
                <c:pt idx="641">
                  <c:v>0.67133615191177287</c:v>
                </c:pt>
                <c:pt idx="642">
                  <c:v>0.67098000053465168</c:v>
                </c:pt>
                <c:pt idx="643">
                  <c:v>0.67076242089030269</c:v>
                </c:pt>
                <c:pt idx="644">
                  <c:v>0.67107209098958587</c:v>
                </c:pt>
                <c:pt idx="645">
                  <c:v>0.671165755617952</c:v>
                </c:pt>
              </c:numCache>
            </c:numRef>
          </c:yVal>
          <c:smooth val="0"/>
        </c:ser>
        <c:ser>
          <c:idx val="2"/>
          <c:order val="1"/>
          <c:tx>
            <c:v>Vmod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'CRET V4D'!$B$2:$B$700</c:f>
              <c:numCache>
                <c:formatCode>0.000</c:formatCode>
                <c:ptCount val="699"/>
                <c:pt idx="0">
                  <c:v>0.35903093969013689</c:v>
                </c:pt>
                <c:pt idx="1">
                  <c:v>0.35786545663626046</c:v>
                </c:pt>
                <c:pt idx="2">
                  <c:v>0.35708846793367621</c:v>
                </c:pt>
                <c:pt idx="3">
                  <c:v>0.35638917810135035</c:v>
                </c:pt>
                <c:pt idx="4">
                  <c:v>0.35576758713928308</c:v>
                </c:pt>
                <c:pt idx="5">
                  <c:v>0.35506829730695721</c:v>
                </c:pt>
                <c:pt idx="6">
                  <c:v>0.35436900747463135</c:v>
                </c:pt>
                <c:pt idx="7">
                  <c:v>0.35374741651256386</c:v>
                </c:pt>
                <c:pt idx="8">
                  <c:v>0.35312582555049654</c:v>
                </c:pt>
                <c:pt idx="9">
                  <c:v>0.35234883684791235</c:v>
                </c:pt>
                <c:pt idx="10">
                  <c:v>0.35164954701558648</c:v>
                </c:pt>
                <c:pt idx="11">
                  <c:v>0.35087255831300224</c:v>
                </c:pt>
                <c:pt idx="12">
                  <c:v>0.35017326848067637</c:v>
                </c:pt>
                <c:pt idx="13">
                  <c:v>0.3494739786483505</c:v>
                </c:pt>
                <c:pt idx="14">
                  <c:v>0.34877468881602464</c:v>
                </c:pt>
                <c:pt idx="15">
                  <c:v>0.34799770011344044</c:v>
                </c:pt>
                <c:pt idx="16">
                  <c:v>0.34737610915137296</c:v>
                </c:pt>
                <c:pt idx="17">
                  <c:v>0.34675451818930564</c:v>
                </c:pt>
                <c:pt idx="18">
                  <c:v>0.34589983061646284</c:v>
                </c:pt>
                <c:pt idx="19">
                  <c:v>0.34520054078413698</c:v>
                </c:pt>
                <c:pt idx="20">
                  <c:v>0.34450125095181111</c:v>
                </c:pt>
                <c:pt idx="21">
                  <c:v>0.34387965998974385</c:v>
                </c:pt>
                <c:pt idx="22">
                  <c:v>0.34318037015741798</c:v>
                </c:pt>
                <c:pt idx="23">
                  <c:v>0.34240338145483373</c:v>
                </c:pt>
                <c:pt idx="24">
                  <c:v>0.34170409162250787</c:v>
                </c:pt>
                <c:pt idx="25">
                  <c:v>0.34108250066044038</c:v>
                </c:pt>
                <c:pt idx="26">
                  <c:v>0.34046090969837306</c:v>
                </c:pt>
                <c:pt idx="27">
                  <c:v>0.33968392099578865</c:v>
                </c:pt>
                <c:pt idx="28">
                  <c:v>0.33906233003372138</c:v>
                </c:pt>
                <c:pt idx="29">
                  <c:v>0.33828534133113713</c:v>
                </c:pt>
                <c:pt idx="30">
                  <c:v>0.33766375036906965</c:v>
                </c:pt>
                <c:pt idx="31">
                  <c:v>0.33696446053674378</c:v>
                </c:pt>
                <c:pt idx="32">
                  <c:v>0.33634286957467646</c:v>
                </c:pt>
                <c:pt idx="33">
                  <c:v>0.3357989774828673</c:v>
                </c:pt>
                <c:pt idx="34">
                  <c:v>0.33502198878028311</c:v>
                </c:pt>
                <c:pt idx="35">
                  <c:v>0.33432269894795724</c:v>
                </c:pt>
                <c:pt idx="36">
                  <c:v>0.33362340911563138</c:v>
                </c:pt>
                <c:pt idx="37">
                  <c:v>0.33300181815356411</c:v>
                </c:pt>
                <c:pt idx="38">
                  <c:v>0.33230252832123824</c:v>
                </c:pt>
                <c:pt idx="39">
                  <c:v>0.3316809373591707</c:v>
                </c:pt>
                <c:pt idx="40">
                  <c:v>0.33098164752684506</c:v>
                </c:pt>
                <c:pt idx="41">
                  <c:v>0.33036005656477757</c:v>
                </c:pt>
                <c:pt idx="42">
                  <c:v>0.32973846560271003</c:v>
                </c:pt>
                <c:pt idx="43">
                  <c:v>0.32903917577038438</c:v>
                </c:pt>
                <c:pt idx="44">
                  <c:v>0.32833988593805852</c:v>
                </c:pt>
                <c:pt idx="45">
                  <c:v>0.32764059610573265</c:v>
                </c:pt>
                <c:pt idx="46">
                  <c:v>0.32701900514366516</c:v>
                </c:pt>
                <c:pt idx="47">
                  <c:v>0.3263974141815979</c:v>
                </c:pt>
                <c:pt idx="48">
                  <c:v>0.32562042547901365</c:v>
                </c:pt>
                <c:pt idx="49">
                  <c:v>0.32492113564668779</c:v>
                </c:pt>
                <c:pt idx="50">
                  <c:v>0.32437724355487862</c:v>
                </c:pt>
                <c:pt idx="51">
                  <c:v>0.32360025485229443</c:v>
                </c:pt>
                <c:pt idx="52">
                  <c:v>0.32290096501996857</c:v>
                </c:pt>
                <c:pt idx="53">
                  <c:v>0.3222016751876427</c:v>
                </c:pt>
                <c:pt idx="54">
                  <c:v>0.32150238535531706</c:v>
                </c:pt>
                <c:pt idx="55">
                  <c:v>0.32080309552299119</c:v>
                </c:pt>
                <c:pt idx="56">
                  <c:v>0.32010380569066532</c:v>
                </c:pt>
                <c:pt idx="57">
                  <c:v>0.31940451585833946</c:v>
                </c:pt>
                <c:pt idx="58">
                  <c:v>0.31870522602601359</c:v>
                </c:pt>
                <c:pt idx="59">
                  <c:v>0.31800593619368772</c:v>
                </c:pt>
                <c:pt idx="60">
                  <c:v>0.31730664636136185</c:v>
                </c:pt>
                <c:pt idx="61">
                  <c:v>0.31660735652903599</c:v>
                </c:pt>
                <c:pt idx="62">
                  <c:v>0.31590806669671034</c:v>
                </c:pt>
                <c:pt idx="63">
                  <c:v>0.31528647573464286</c:v>
                </c:pt>
                <c:pt idx="64">
                  <c:v>0.31450948703205861</c:v>
                </c:pt>
                <c:pt idx="65">
                  <c:v>0.31388789606999112</c:v>
                </c:pt>
                <c:pt idx="66">
                  <c:v>0.31318860623766526</c:v>
                </c:pt>
                <c:pt idx="67">
                  <c:v>0.31248931640533939</c:v>
                </c:pt>
                <c:pt idx="68">
                  <c:v>0.31186772544327213</c:v>
                </c:pt>
                <c:pt idx="69">
                  <c:v>0.31109073674068788</c:v>
                </c:pt>
                <c:pt idx="70">
                  <c:v>0.31046914577862039</c:v>
                </c:pt>
                <c:pt idx="71">
                  <c:v>0.30976985594629453</c:v>
                </c:pt>
                <c:pt idx="72">
                  <c:v>0.30907056611396866</c:v>
                </c:pt>
                <c:pt idx="73">
                  <c:v>0.30844897515190134</c:v>
                </c:pt>
                <c:pt idx="74">
                  <c:v>0.30774968531957547</c:v>
                </c:pt>
                <c:pt idx="75">
                  <c:v>0.30712809435750799</c:v>
                </c:pt>
                <c:pt idx="76">
                  <c:v>0.30642880452518212</c:v>
                </c:pt>
                <c:pt idx="77">
                  <c:v>0.30572951469285647</c:v>
                </c:pt>
                <c:pt idx="78">
                  <c:v>0.30510792373078899</c:v>
                </c:pt>
                <c:pt idx="79">
                  <c:v>0.30448633276872145</c:v>
                </c:pt>
                <c:pt idx="80">
                  <c:v>0.3037870429363958</c:v>
                </c:pt>
                <c:pt idx="81">
                  <c:v>0.30308775310406993</c:v>
                </c:pt>
                <c:pt idx="82">
                  <c:v>0.30238846327174407</c:v>
                </c:pt>
                <c:pt idx="83">
                  <c:v>0.30176687230967658</c:v>
                </c:pt>
                <c:pt idx="84">
                  <c:v>0.30114528134760926</c:v>
                </c:pt>
                <c:pt idx="85">
                  <c:v>0.30044599151528339</c:v>
                </c:pt>
                <c:pt idx="86">
                  <c:v>0.29974670168295758</c:v>
                </c:pt>
                <c:pt idx="87">
                  <c:v>0.29912511072089004</c:v>
                </c:pt>
                <c:pt idx="88">
                  <c:v>0.29850351975882278</c:v>
                </c:pt>
                <c:pt idx="89">
                  <c:v>0.29780422992649691</c:v>
                </c:pt>
                <c:pt idx="90">
                  <c:v>0.29718263896442937</c:v>
                </c:pt>
                <c:pt idx="91">
                  <c:v>0.2965610480023621</c:v>
                </c:pt>
                <c:pt idx="92">
                  <c:v>0.29586175817003624</c:v>
                </c:pt>
                <c:pt idx="93">
                  <c:v>0.29524016720796875</c:v>
                </c:pt>
                <c:pt idx="94">
                  <c:v>0.29454087737564311</c:v>
                </c:pt>
                <c:pt idx="95">
                  <c:v>0.29391928641357556</c:v>
                </c:pt>
                <c:pt idx="96">
                  <c:v>0.29329769545150808</c:v>
                </c:pt>
                <c:pt idx="97">
                  <c:v>0.29275380335969914</c:v>
                </c:pt>
                <c:pt idx="98">
                  <c:v>0.29205451352737327</c:v>
                </c:pt>
                <c:pt idx="99">
                  <c:v>0.29135522369504741</c:v>
                </c:pt>
                <c:pt idx="100">
                  <c:v>0.29081133160323847</c:v>
                </c:pt>
                <c:pt idx="101">
                  <c:v>0.2901120417709126</c:v>
                </c:pt>
                <c:pt idx="102">
                  <c:v>0.28949045080884533</c:v>
                </c:pt>
                <c:pt idx="103">
                  <c:v>0.28886885984677779</c:v>
                </c:pt>
                <c:pt idx="104">
                  <c:v>0.28816957001445193</c:v>
                </c:pt>
                <c:pt idx="105">
                  <c:v>0.28754797905238466</c:v>
                </c:pt>
                <c:pt idx="106">
                  <c:v>0.2870817858308341</c:v>
                </c:pt>
                <c:pt idx="107">
                  <c:v>0.28638249599850824</c:v>
                </c:pt>
                <c:pt idx="108">
                  <c:v>0.28576090503644069</c:v>
                </c:pt>
                <c:pt idx="109">
                  <c:v>0.28513931407437343</c:v>
                </c:pt>
                <c:pt idx="110">
                  <c:v>0.28444002424204756</c:v>
                </c:pt>
                <c:pt idx="111">
                  <c:v>0.28389613215023862</c:v>
                </c:pt>
                <c:pt idx="112">
                  <c:v>0.28319684231791276</c:v>
                </c:pt>
                <c:pt idx="113">
                  <c:v>0.28265295022610382</c:v>
                </c:pt>
                <c:pt idx="114">
                  <c:v>0.28195366039377795</c:v>
                </c:pt>
                <c:pt idx="115">
                  <c:v>0.28125437056145208</c:v>
                </c:pt>
                <c:pt idx="116">
                  <c:v>0.2806327795993846</c:v>
                </c:pt>
                <c:pt idx="117">
                  <c:v>0.28001118863731728</c:v>
                </c:pt>
                <c:pt idx="118">
                  <c:v>0.27938959767524979</c:v>
                </c:pt>
                <c:pt idx="119">
                  <c:v>0.27876800671318253</c:v>
                </c:pt>
                <c:pt idx="120">
                  <c:v>0.27814641575111498</c:v>
                </c:pt>
                <c:pt idx="121">
                  <c:v>0.27760252365930604</c:v>
                </c:pt>
                <c:pt idx="122">
                  <c:v>0.27682553495672185</c:v>
                </c:pt>
                <c:pt idx="123">
                  <c:v>0.27620394399465431</c:v>
                </c:pt>
                <c:pt idx="124">
                  <c:v>0.27558235303258682</c:v>
                </c:pt>
                <c:pt idx="125">
                  <c:v>0.27488306320026118</c:v>
                </c:pt>
                <c:pt idx="126">
                  <c:v>0.27433917110845202</c:v>
                </c:pt>
                <c:pt idx="127">
                  <c:v>0.27363988127612615</c:v>
                </c:pt>
                <c:pt idx="128">
                  <c:v>0.27301829031405889</c:v>
                </c:pt>
                <c:pt idx="129">
                  <c:v>0.27239669935199134</c:v>
                </c:pt>
                <c:pt idx="130">
                  <c:v>0.27169740951966548</c:v>
                </c:pt>
                <c:pt idx="131">
                  <c:v>0.27107581855759821</c:v>
                </c:pt>
                <c:pt idx="132">
                  <c:v>0.27045422759553073</c:v>
                </c:pt>
                <c:pt idx="133">
                  <c:v>0.26983263663346341</c:v>
                </c:pt>
                <c:pt idx="134">
                  <c:v>0.26913334680113754</c:v>
                </c:pt>
                <c:pt idx="135">
                  <c:v>0.26851175583907005</c:v>
                </c:pt>
                <c:pt idx="136">
                  <c:v>0.26789016487700273</c:v>
                </c:pt>
                <c:pt idx="137">
                  <c:v>0.26719087504467687</c:v>
                </c:pt>
                <c:pt idx="138">
                  <c:v>0.26649158521235106</c:v>
                </c:pt>
                <c:pt idx="139">
                  <c:v>0.26579229538002519</c:v>
                </c:pt>
                <c:pt idx="140">
                  <c:v>0.26509300554769932</c:v>
                </c:pt>
                <c:pt idx="141">
                  <c:v>0.264471414585632</c:v>
                </c:pt>
                <c:pt idx="142">
                  <c:v>0.26369442588304759</c:v>
                </c:pt>
                <c:pt idx="143">
                  <c:v>0.26291743718046334</c:v>
                </c:pt>
                <c:pt idx="144">
                  <c:v>0.26221814734813748</c:v>
                </c:pt>
                <c:pt idx="145">
                  <c:v>0.26144115864555328</c:v>
                </c:pt>
                <c:pt idx="146">
                  <c:v>0.26074186881322742</c:v>
                </c:pt>
                <c:pt idx="147">
                  <c:v>0.26004257898090155</c:v>
                </c:pt>
                <c:pt idx="148">
                  <c:v>0.25934328914857591</c:v>
                </c:pt>
                <c:pt idx="149">
                  <c:v>0.25864399931625004</c:v>
                </c:pt>
                <c:pt idx="150">
                  <c:v>0.25786701061366557</c:v>
                </c:pt>
                <c:pt idx="151">
                  <c:v>0.25724541965159831</c:v>
                </c:pt>
                <c:pt idx="152">
                  <c:v>0.25646843094901406</c:v>
                </c:pt>
                <c:pt idx="153">
                  <c:v>0.25584683998694657</c:v>
                </c:pt>
                <c:pt idx="154">
                  <c:v>0.254992152414104</c:v>
                </c:pt>
                <c:pt idx="155">
                  <c:v>0.25429286258177813</c:v>
                </c:pt>
                <c:pt idx="156">
                  <c:v>0.25359357274945227</c:v>
                </c:pt>
                <c:pt idx="157">
                  <c:v>0.25297198178738478</c:v>
                </c:pt>
                <c:pt idx="158">
                  <c:v>0.25227269195505891</c:v>
                </c:pt>
                <c:pt idx="159">
                  <c:v>0.25157340212273327</c:v>
                </c:pt>
                <c:pt idx="160">
                  <c:v>0.25095181116066573</c:v>
                </c:pt>
                <c:pt idx="161">
                  <c:v>0.25025252132833986</c:v>
                </c:pt>
                <c:pt idx="162">
                  <c:v>0.24955323149601402</c:v>
                </c:pt>
                <c:pt idx="163">
                  <c:v>0.24893164053394673</c:v>
                </c:pt>
                <c:pt idx="164">
                  <c:v>0.24815465183136229</c:v>
                </c:pt>
                <c:pt idx="165">
                  <c:v>0.247533060869295</c:v>
                </c:pt>
                <c:pt idx="166">
                  <c:v>0.24683377103696913</c:v>
                </c:pt>
                <c:pt idx="167">
                  <c:v>0.24613448120464326</c:v>
                </c:pt>
                <c:pt idx="168">
                  <c:v>0.2454351913723174</c:v>
                </c:pt>
                <c:pt idx="169">
                  <c:v>0.24473590153999153</c:v>
                </c:pt>
                <c:pt idx="170">
                  <c:v>0.24403661170766588</c:v>
                </c:pt>
                <c:pt idx="171">
                  <c:v>0.2434150207455984</c:v>
                </c:pt>
                <c:pt idx="172">
                  <c:v>0.24271573091327253</c:v>
                </c:pt>
                <c:pt idx="173">
                  <c:v>0.24201644108094666</c:v>
                </c:pt>
                <c:pt idx="174">
                  <c:v>0.2413171512486208</c:v>
                </c:pt>
                <c:pt idx="175">
                  <c:v>0.24061786141629493</c:v>
                </c:pt>
                <c:pt idx="176">
                  <c:v>0.23991857158396929</c:v>
                </c:pt>
                <c:pt idx="177">
                  <c:v>0.23921928175164342</c:v>
                </c:pt>
                <c:pt idx="178">
                  <c:v>0.23844229304905898</c:v>
                </c:pt>
                <c:pt idx="179">
                  <c:v>0.23774300321673333</c:v>
                </c:pt>
                <c:pt idx="180">
                  <c:v>0.23704371338440747</c:v>
                </c:pt>
                <c:pt idx="181">
                  <c:v>0.2363444235520816</c:v>
                </c:pt>
                <c:pt idx="182">
                  <c:v>0.23556743484949738</c:v>
                </c:pt>
                <c:pt idx="183">
                  <c:v>0.23486814501717151</c:v>
                </c:pt>
                <c:pt idx="184">
                  <c:v>0.23416885518484565</c:v>
                </c:pt>
                <c:pt idx="185">
                  <c:v>0.23346956535251978</c:v>
                </c:pt>
                <c:pt idx="186">
                  <c:v>0.23269257664993556</c:v>
                </c:pt>
                <c:pt idx="187">
                  <c:v>0.2319932868176097</c:v>
                </c:pt>
                <c:pt idx="188">
                  <c:v>0.23129399698528386</c:v>
                </c:pt>
                <c:pt idx="189">
                  <c:v>0.23059470715295799</c:v>
                </c:pt>
                <c:pt idx="190">
                  <c:v>0.22989541732063212</c:v>
                </c:pt>
                <c:pt idx="191">
                  <c:v>0.22919612748830626</c:v>
                </c:pt>
                <c:pt idx="192">
                  <c:v>0.22841913878572204</c:v>
                </c:pt>
                <c:pt idx="193">
                  <c:v>0.22771984895339617</c:v>
                </c:pt>
                <c:pt idx="194">
                  <c:v>0.2270205591210703</c:v>
                </c:pt>
                <c:pt idx="195">
                  <c:v>0.22632126928874466</c:v>
                </c:pt>
                <c:pt idx="196">
                  <c:v>0.22562197945641879</c:v>
                </c:pt>
                <c:pt idx="197">
                  <c:v>0.22492268962409293</c:v>
                </c:pt>
                <c:pt idx="198">
                  <c:v>0.22422339979176706</c:v>
                </c:pt>
                <c:pt idx="199">
                  <c:v>0.22352410995944119</c:v>
                </c:pt>
                <c:pt idx="200">
                  <c:v>0.22282482012711533</c:v>
                </c:pt>
                <c:pt idx="201">
                  <c:v>0.22212553029478946</c:v>
                </c:pt>
                <c:pt idx="202">
                  <c:v>0.22142624046246359</c:v>
                </c:pt>
                <c:pt idx="203">
                  <c:v>0.22072695063013797</c:v>
                </c:pt>
                <c:pt idx="204">
                  <c:v>0.22002766079781211</c:v>
                </c:pt>
                <c:pt idx="205">
                  <c:v>0.21932837096548624</c:v>
                </c:pt>
                <c:pt idx="206">
                  <c:v>0.21870678000341873</c:v>
                </c:pt>
                <c:pt idx="207">
                  <c:v>0.21800749017109286</c:v>
                </c:pt>
                <c:pt idx="208">
                  <c:v>0.21730820033876699</c:v>
                </c:pt>
                <c:pt idx="209">
                  <c:v>0.21660891050644135</c:v>
                </c:pt>
                <c:pt idx="210">
                  <c:v>0.21590962067411548</c:v>
                </c:pt>
                <c:pt idx="211">
                  <c:v>0.21536572858230632</c:v>
                </c:pt>
                <c:pt idx="212">
                  <c:v>0.2145887398797221</c:v>
                </c:pt>
                <c:pt idx="213">
                  <c:v>0.21388945004739626</c:v>
                </c:pt>
                <c:pt idx="214">
                  <c:v>0.21326785908532897</c:v>
                </c:pt>
                <c:pt idx="215">
                  <c:v>0.2125685692530031</c:v>
                </c:pt>
                <c:pt idx="216">
                  <c:v>0.21194697829093559</c:v>
                </c:pt>
                <c:pt idx="217">
                  <c:v>0.21124768845860972</c:v>
                </c:pt>
                <c:pt idx="218">
                  <c:v>0.21054839862628408</c:v>
                </c:pt>
                <c:pt idx="219">
                  <c:v>0.20984910879395821</c:v>
                </c:pt>
                <c:pt idx="220">
                  <c:v>0.20914981896163234</c:v>
                </c:pt>
                <c:pt idx="221">
                  <c:v>0.20845052912930648</c:v>
                </c:pt>
                <c:pt idx="222">
                  <c:v>0.20775123929698061</c:v>
                </c:pt>
                <c:pt idx="223">
                  <c:v>0.20712964833491335</c:v>
                </c:pt>
                <c:pt idx="224">
                  <c:v>0.20650805737284583</c:v>
                </c:pt>
                <c:pt idx="225">
                  <c:v>0.20573106867026161</c:v>
                </c:pt>
                <c:pt idx="226">
                  <c:v>0.2051094777081941</c:v>
                </c:pt>
                <c:pt idx="227">
                  <c:v>0.20448788674612681</c:v>
                </c:pt>
                <c:pt idx="228">
                  <c:v>0.20378859691380094</c:v>
                </c:pt>
                <c:pt idx="229">
                  <c:v>0.20308930708147507</c:v>
                </c:pt>
                <c:pt idx="230">
                  <c:v>0.20239001724914921</c:v>
                </c:pt>
                <c:pt idx="231">
                  <c:v>0.20176842628708169</c:v>
                </c:pt>
                <c:pt idx="232">
                  <c:v>0.20106913645475608</c:v>
                </c:pt>
                <c:pt idx="233">
                  <c:v>0.20044754549268856</c:v>
                </c:pt>
                <c:pt idx="234">
                  <c:v>0.19974825566036269</c:v>
                </c:pt>
                <c:pt idx="235">
                  <c:v>0.19904896582803683</c:v>
                </c:pt>
                <c:pt idx="236">
                  <c:v>0.19842737486596954</c:v>
                </c:pt>
                <c:pt idx="237">
                  <c:v>0.19780578390390202</c:v>
                </c:pt>
                <c:pt idx="238">
                  <c:v>0.19710649407157615</c:v>
                </c:pt>
                <c:pt idx="239">
                  <c:v>0.19648490310950886</c:v>
                </c:pt>
                <c:pt idx="240">
                  <c:v>0.19586331214744138</c:v>
                </c:pt>
                <c:pt idx="241">
                  <c:v>0.19516402231511551</c:v>
                </c:pt>
                <c:pt idx="242">
                  <c:v>0.19446473248278964</c:v>
                </c:pt>
                <c:pt idx="243">
                  <c:v>0.19376544265046378</c:v>
                </c:pt>
                <c:pt idx="244">
                  <c:v>0.19314385168839648</c:v>
                </c:pt>
                <c:pt idx="245">
                  <c:v>0.19244456185607062</c:v>
                </c:pt>
                <c:pt idx="246">
                  <c:v>0.1918229708940031</c:v>
                </c:pt>
                <c:pt idx="247">
                  <c:v>0.19112368106167746</c:v>
                </c:pt>
                <c:pt idx="248">
                  <c:v>0.19050209009960997</c:v>
                </c:pt>
                <c:pt idx="249">
                  <c:v>0.18980280026728411</c:v>
                </c:pt>
                <c:pt idx="250">
                  <c:v>0.18918120930521681</c:v>
                </c:pt>
                <c:pt idx="251">
                  <c:v>0.18848191947289095</c:v>
                </c:pt>
                <c:pt idx="252">
                  <c:v>0.18786032851082343</c:v>
                </c:pt>
                <c:pt idx="253">
                  <c:v>0.18716103867849757</c:v>
                </c:pt>
                <c:pt idx="254">
                  <c:v>0.18653944771643027</c:v>
                </c:pt>
                <c:pt idx="255">
                  <c:v>0.18584015788410441</c:v>
                </c:pt>
                <c:pt idx="256">
                  <c:v>0.18521856692203692</c:v>
                </c:pt>
                <c:pt idx="257">
                  <c:v>0.18451927708971105</c:v>
                </c:pt>
                <c:pt idx="258">
                  <c:v>0.18389768612764376</c:v>
                </c:pt>
                <c:pt idx="259">
                  <c:v>0.18319839629531789</c:v>
                </c:pt>
                <c:pt idx="260">
                  <c:v>0.18265450420350895</c:v>
                </c:pt>
                <c:pt idx="261">
                  <c:v>0.18187751550092474</c:v>
                </c:pt>
                <c:pt idx="262">
                  <c:v>0.18125592453885722</c:v>
                </c:pt>
                <c:pt idx="263">
                  <c:v>0.18063433357678974</c:v>
                </c:pt>
                <c:pt idx="264">
                  <c:v>0.17993504374446409</c:v>
                </c:pt>
                <c:pt idx="265">
                  <c:v>0.17931345278239658</c:v>
                </c:pt>
                <c:pt idx="266">
                  <c:v>0.17861416295007071</c:v>
                </c:pt>
                <c:pt idx="267">
                  <c:v>0.17799257198800342</c:v>
                </c:pt>
                <c:pt idx="268">
                  <c:v>0.17729328215567755</c:v>
                </c:pt>
                <c:pt idx="269">
                  <c:v>0.17659399232335168</c:v>
                </c:pt>
                <c:pt idx="270">
                  <c:v>0.17589470249102582</c:v>
                </c:pt>
                <c:pt idx="271">
                  <c:v>0.17519541265869995</c:v>
                </c:pt>
                <c:pt idx="272">
                  <c:v>0.17449612282637408</c:v>
                </c:pt>
                <c:pt idx="273">
                  <c:v>0.17371913412378986</c:v>
                </c:pt>
                <c:pt idx="274">
                  <c:v>0.173019844291464</c:v>
                </c:pt>
                <c:pt idx="275">
                  <c:v>0.17224285558887978</c:v>
                </c:pt>
                <c:pt idx="276">
                  <c:v>0.17154356575655391</c:v>
                </c:pt>
                <c:pt idx="277">
                  <c:v>0.17076657705396969</c:v>
                </c:pt>
                <c:pt idx="278">
                  <c:v>0.17006728722164385</c:v>
                </c:pt>
                <c:pt idx="279">
                  <c:v>0.16929029851905961</c:v>
                </c:pt>
                <c:pt idx="280">
                  <c:v>0.16859100868673377</c:v>
                </c:pt>
                <c:pt idx="281">
                  <c:v>0.1678917188544079</c:v>
                </c:pt>
                <c:pt idx="282">
                  <c:v>0.16711473015182368</c:v>
                </c:pt>
                <c:pt idx="283">
                  <c:v>0.16649313918975617</c:v>
                </c:pt>
                <c:pt idx="284">
                  <c:v>0.16571615048717195</c:v>
                </c:pt>
                <c:pt idx="285">
                  <c:v>0.16501686065484608</c:v>
                </c:pt>
                <c:pt idx="286">
                  <c:v>0.16431757082252021</c:v>
                </c:pt>
                <c:pt idx="287">
                  <c:v>0.16361828099019435</c:v>
                </c:pt>
                <c:pt idx="288">
                  <c:v>0.16291899115786848</c:v>
                </c:pt>
                <c:pt idx="289">
                  <c:v>0.16221970132554284</c:v>
                </c:pt>
                <c:pt idx="290">
                  <c:v>0.16152041149321697</c:v>
                </c:pt>
                <c:pt idx="291">
                  <c:v>0.16089882053114946</c:v>
                </c:pt>
                <c:pt idx="292">
                  <c:v>0.16012183182856524</c:v>
                </c:pt>
                <c:pt idx="293">
                  <c:v>0.15942254199623937</c:v>
                </c:pt>
                <c:pt idx="294">
                  <c:v>0.15880095103417188</c:v>
                </c:pt>
                <c:pt idx="295">
                  <c:v>0.15810166120184624</c:v>
                </c:pt>
                <c:pt idx="296">
                  <c:v>0.15740237136952037</c:v>
                </c:pt>
                <c:pt idx="297">
                  <c:v>0.15678078040745286</c:v>
                </c:pt>
                <c:pt idx="298">
                  <c:v>0.15608149057512699</c:v>
                </c:pt>
                <c:pt idx="299">
                  <c:v>0.15538220074280112</c:v>
                </c:pt>
                <c:pt idx="300">
                  <c:v>0.15476060978073383</c:v>
                </c:pt>
                <c:pt idx="301">
                  <c:v>0.15406131994840797</c:v>
                </c:pt>
                <c:pt idx="302">
                  <c:v>0.15328433124582375</c:v>
                </c:pt>
                <c:pt idx="303">
                  <c:v>0.15266274028375626</c:v>
                </c:pt>
                <c:pt idx="304">
                  <c:v>0.15196345045143039</c:v>
                </c:pt>
                <c:pt idx="305">
                  <c:v>0.15126416061910453</c:v>
                </c:pt>
                <c:pt idx="306">
                  <c:v>0.15056487078677888</c:v>
                </c:pt>
                <c:pt idx="307">
                  <c:v>0.14986558095445301</c:v>
                </c:pt>
                <c:pt idx="308">
                  <c:v>0.14908859225186857</c:v>
                </c:pt>
                <c:pt idx="309">
                  <c:v>0.14846700128980128</c:v>
                </c:pt>
                <c:pt idx="310">
                  <c:v>0.14769001258721706</c:v>
                </c:pt>
                <c:pt idx="311">
                  <c:v>0.1469907227548912</c:v>
                </c:pt>
                <c:pt idx="312">
                  <c:v>0.14629143292256533</c:v>
                </c:pt>
                <c:pt idx="313">
                  <c:v>0.14559214309023946</c:v>
                </c:pt>
                <c:pt idx="314">
                  <c:v>0.14481515438765524</c:v>
                </c:pt>
                <c:pt idx="315">
                  <c:v>0.14411586455532938</c:v>
                </c:pt>
                <c:pt idx="316">
                  <c:v>0.14341657472300351</c:v>
                </c:pt>
                <c:pt idx="317">
                  <c:v>0.14271728489067764</c:v>
                </c:pt>
                <c:pt idx="318">
                  <c:v>0.14194029618809342</c:v>
                </c:pt>
                <c:pt idx="319">
                  <c:v>0.14124100635576756</c:v>
                </c:pt>
                <c:pt idx="320">
                  <c:v>0.14054171652344169</c:v>
                </c:pt>
                <c:pt idx="321">
                  <c:v>0.13976472782085747</c:v>
                </c:pt>
                <c:pt idx="322">
                  <c:v>0.13906543798853163</c:v>
                </c:pt>
                <c:pt idx="323">
                  <c:v>0.13836614815620576</c:v>
                </c:pt>
                <c:pt idx="324">
                  <c:v>0.1376668583238799</c:v>
                </c:pt>
                <c:pt idx="325">
                  <c:v>0.13696756849155425</c:v>
                </c:pt>
                <c:pt idx="326">
                  <c:v>0.13619057978896981</c:v>
                </c:pt>
                <c:pt idx="327">
                  <c:v>0.13549128995664395</c:v>
                </c:pt>
                <c:pt idx="328">
                  <c:v>0.1347920001243183</c:v>
                </c:pt>
                <c:pt idx="329">
                  <c:v>0.13401501142173386</c:v>
                </c:pt>
                <c:pt idx="330">
                  <c:v>0.13339342045966657</c:v>
                </c:pt>
                <c:pt idx="331">
                  <c:v>0.13261643175708235</c:v>
                </c:pt>
                <c:pt idx="332">
                  <c:v>0.13191714192475648</c:v>
                </c:pt>
                <c:pt idx="333">
                  <c:v>0.13121785209243061</c:v>
                </c:pt>
                <c:pt idx="334">
                  <c:v>0.13051856226010475</c:v>
                </c:pt>
                <c:pt idx="335">
                  <c:v>0.12981927242777888</c:v>
                </c:pt>
                <c:pt idx="336">
                  <c:v>0.12904228372519466</c:v>
                </c:pt>
                <c:pt idx="337">
                  <c:v>0.1283429938928688</c:v>
                </c:pt>
                <c:pt idx="338">
                  <c:v>0.12764370406054293</c:v>
                </c:pt>
                <c:pt idx="339">
                  <c:v>0.12694441422821709</c:v>
                </c:pt>
                <c:pt idx="340">
                  <c:v>0.12624512439589122</c:v>
                </c:pt>
                <c:pt idx="341">
                  <c:v>0.12554583456356558</c:v>
                </c:pt>
                <c:pt idx="342">
                  <c:v>0.1248465447312397</c:v>
                </c:pt>
                <c:pt idx="343">
                  <c:v>0.12414725489891384</c:v>
                </c:pt>
                <c:pt idx="344">
                  <c:v>0.12344796506658798</c:v>
                </c:pt>
                <c:pt idx="345">
                  <c:v>0.12267097636400376</c:v>
                </c:pt>
                <c:pt idx="346">
                  <c:v>0.12197168653167789</c:v>
                </c:pt>
                <c:pt idx="347">
                  <c:v>0.12127239669935203</c:v>
                </c:pt>
                <c:pt idx="348">
                  <c:v>0.12057310686702616</c:v>
                </c:pt>
                <c:pt idx="349">
                  <c:v>0.11987381703470029</c:v>
                </c:pt>
                <c:pt idx="350">
                  <c:v>0.11917452720237443</c:v>
                </c:pt>
                <c:pt idx="351">
                  <c:v>0.11847523737004857</c:v>
                </c:pt>
                <c:pt idx="352">
                  <c:v>0.11777594753772293</c:v>
                </c:pt>
                <c:pt idx="353">
                  <c:v>0.11707665770539706</c:v>
                </c:pt>
                <c:pt idx="354">
                  <c:v>0.11637736787307119</c:v>
                </c:pt>
                <c:pt idx="355">
                  <c:v>0.11567807804074533</c:v>
                </c:pt>
                <c:pt idx="356">
                  <c:v>0.11497878820841946</c:v>
                </c:pt>
                <c:pt idx="357">
                  <c:v>0.11427949837609359</c:v>
                </c:pt>
                <c:pt idx="358">
                  <c:v>0.11358020854376774</c:v>
                </c:pt>
                <c:pt idx="359">
                  <c:v>0.11288091871144187</c:v>
                </c:pt>
                <c:pt idx="360">
                  <c:v>0.11218162887911601</c:v>
                </c:pt>
                <c:pt idx="361">
                  <c:v>0.11148233904679036</c:v>
                </c:pt>
                <c:pt idx="362">
                  <c:v>0.11086074808472285</c:v>
                </c:pt>
                <c:pt idx="363">
                  <c:v>0.110161458252397</c:v>
                </c:pt>
                <c:pt idx="364">
                  <c:v>0.10946216842007113</c:v>
                </c:pt>
                <c:pt idx="365">
                  <c:v>0.10876287858774526</c:v>
                </c:pt>
                <c:pt idx="366">
                  <c:v>0.10814128762567797</c:v>
                </c:pt>
                <c:pt idx="367">
                  <c:v>0.10736429892309375</c:v>
                </c:pt>
                <c:pt idx="368">
                  <c:v>0.10674270796102625</c:v>
                </c:pt>
                <c:pt idx="369">
                  <c:v>0.10604341812870038</c:v>
                </c:pt>
                <c:pt idx="370">
                  <c:v>0.10534412829637452</c:v>
                </c:pt>
                <c:pt idx="371">
                  <c:v>0.10464483846404865</c:v>
                </c:pt>
                <c:pt idx="372">
                  <c:v>0.10394554863172301</c:v>
                </c:pt>
                <c:pt idx="373">
                  <c:v>0.10324625879939714</c:v>
                </c:pt>
                <c:pt idx="374">
                  <c:v>0.10262466783732964</c:v>
                </c:pt>
                <c:pt idx="375">
                  <c:v>0.10192537800500377</c:v>
                </c:pt>
                <c:pt idx="376">
                  <c:v>0.10122608817267791</c:v>
                </c:pt>
                <c:pt idx="377">
                  <c:v>0.10060449721061061</c:v>
                </c:pt>
                <c:pt idx="378">
                  <c:v>9.9905207378284747E-2</c:v>
                </c:pt>
                <c:pt idx="379">
                  <c:v>9.9205917545958894E-2</c:v>
                </c:pt>
                <c:pt idx="380">
                  <c:v>9.858432658389138E-2</c:v>
                </c:pt>
                <c:pt idx="381">
                  <c:v>9.7885036751565735E-2</c:v>
                </c:pt>
                <c:pt idx="382">
                  <c:v>9.7185746919239868E-2</c:v>
                </c:pt>
                <c:pt idx="383">
                  <c:v>9.6564155957172368E-2</c:v>
                </c:pt>
                <c:pt idx="384">
                  <c:v>9.5864866124846501E-2</c:v>
                </c:pt>
                <c:pt idx="385">
                  <c:v>9.5243275162779209E-2</c:v>
                </c:pt>
                <c:pt idx="386">
                  <c:v>9.4621684200711709E-2</c:v>
                </c:pt>
                <c:pt idx="387">
                  <c:v>9.3922394368385842E-2</c:v>
                </c:pt>
                <c:pt idx="388">
                  <c:v>9.330080340631855E-2</c:v>
                </c:pt>
                <c:pt idx="389">
                  <c:v>9.2601513573992683E-2</c:v>
                </c:pt>
                <c:pt idx="390">
                  <c:v>9.1979922611925183E-2</c:v>
                </c:pt>
                <c:pt idx="391">
                  <c:v>9.1358331649857891E-2</c:v>
                </c:pt>
                <c:pt idx="392">
                  <c:v>9.0659041817532024E-2</c:v>
                </c:pt>
                <c:pt idx="393">
                  <c:v>9.003745085546451E-2</c:v>
                </c:pt>
                <c:pt idx="394">
                  <c:v>8.9338161023138657E-2</c:v>
                </c:pt>
                <c:pt idx="395">
                  <c:v>8.8638871190813012E-2</c:v>
                </c:pt>
                <c:pt idx="396">
                  <c:v>8.8017280228745498E-2</c:v>
                </c:pt>
                <c:pt idx="397">
                  <c:v>8.7395689266677984E-2</c:v>
                </c:pt>
                <c:pt idx="398">
                  <c:v>8.6618700564093765E-2</c:v>
                </c:pt>
                <c:pt idx="399">
                  <c:v>8.5997109602026486E-2</c:v>
                </c:pt>
                <c:pt idx="400">
                  <c:v>8.5220120899442045E-2</c:v>
                </c:pt>
                <c:pt idx="401">
                  <c:v>8.45208310671164E-2</c:v>
                </c:pt>
                <c:pt idx="402">
                  <c:v>8.3821541234790534E-2</c:v>
                </c:pt>
                <c:pt idx="403">
                  <c:v>8.3122251402464667E-2</c:v>
                </c:pt>
                <c:pt idx="404">
                  <c:v>8.24229615701388E-2</c:v>
                </c:pt>
                <c:pt idx="405">
                  <c:v>8.1723671737812933E-2</c:v>
                </c:pt>
                <c:pt idx="406">
                  <c:v>8.1024381905487081E-2</c:v>
                </c:pt>
                <c:pt idx="407">
                  <c:v>8.0247393202902847E-2</c:v>
                </c:pt>
                <c:pt idx="408">
                  <c:v>7.9625802240835347E-2</c:v>
                </c:pt>
                <c:pt idx="409">
                  <c:v>7.8848813538251128E-2</c:v>
                </c:pt>
                <c:pt idx="410">
                  <c:v>7.8149523705925261E-2</c:v>
                </c:pt>
                <c:pt idx="411">
                  <c:v>7.7450233873599394E-2</c:v>
                </c:pt>
                <c:pt idx="412">
                  <c:v>7.675094404127375E-2</c:v>
                </c:pt>
                <c:pt idx="413">
                  <c:v>7.6129353079206249E-2</c:v>
                </c:pt>
                <c:pt idx="414">
                  <c:v>7.5430063246880383E-2</c:v>
                </c:pt>
                <c:pt idx="415">
                  <c:v>7.4808472284813091E-2</c:v>
                </c:pt>
                <c:pt idx="416">
                  <c:v>7.4109182452487224E-2</c:v>
                </c:pt>
                <c:pt idx="417">
                  <c:v>7.3487591490419724E-2</c:v>
                </c:pt>
                <c:pt idx="418">
                  <c:v>7.2866000528352431E-2</c:v>
                </c:pt>
                <c:pt idx="419">
                  <c:v>7.2244409566284917E-2</c:v>
                </c:pt>
                <c:pt idx="420">
                  <c:v>7.1622818604217417E-2</c:v>
                </c:pt>
                <c:pt idx="421">
                  <c:v>7.1001227642150125E-2</c:v>
                </c:pt>
                <c:pt idx="422">
                  <c:v>7.0379636680082611E-2</c:v>
                </c:pt>
                <c:pt idx="423">
                  <c:v>6.9758045718015332E-2</c:v>
                </c:pt>
                <c:pt idx="424">
                  <c:v>6.9136454755947818E-2</c:v>
                </c:pt>
                <c:pt idx="425">
                  <c:v>6.8592562664138892E-2</c:v>
                </c:pt>
                <c:pt idx="426">
                  <c:v>6.7970971702071378E-2</c:v>
                </c:pt>
                <c:pt idx="427">
                  <c:v>6.7427079610262453E-2</c:v>
                </c:pt>
                <c:pt idx="428">
                  <c:v>6.6883187518453513E-2</c:v>
                </c:pt>
                <c:pt idx="429">
                  <c:v>6.6261596556386013E-2</c:v>
                </c:pt>
                <c:pt idx="430">
                  <c:v>6.5640005594318721E-2</c:v>
                </c:pt>
                <c:pt idx="431">
                  <c:v>6.5018414632251206E-2</c:v>
                </c:pt>
                <c:pt idx="432">
                  <c:v>6.4474522540442281E-2</c:v>
                </c:pt>
                <c:pt idx="433">
                  <c:v>6.3930630448633341E-2</c:v>
                </c:pt>
                <c:pt idx="434">
                  <c:v>6.3309039486565841E-2</c:v>
                </c:pt>
                <c:pt idx="435">
                  <c:v>6.2687448524498549E-2</c:v>
                </c:pt>
                <c:pt idx="436">
                  <c:v>6.2143556432689394E-2</c:v>
                </c:pt>
                <c:pt idx="437">
                  <c:v>6.1521965470622109E-2</c:v>
                </c:pt>
                <c:pt idx="438">
                  <c:v>6.0900374508554601E-2</c:v>
                </c:pt>
                <c:pt idx="439">
                  <c:v>6.0356482416745669E-2</c:v>
                </c:pt>
                <c:pt idx="440">
                  <c:v>5.9812590324936736E-2</c:v>
                </c:pt>
                <c:pt idx="441">
                  <c:v>5.9190999362869229E-2</c:v>
                </c:pt>
                <c:pt idx="442">
                  <c:v>5.8569408400801937E-2</c:v>
                </c:pt>
                <c:pt idx="443">
                  <c:v>5.8025516308992782E-2</c:v>
                </c:pt>
                <c:pt idx="444">
                  <c:v>5.7403925346925497E-2</c:v>
                </c:pt>
                <c:pt idx="445">
                  <c:v>5.6860033255116564E-2</c:v>
                </c:pt>
                <c:pt idx="446">
                  <c:v>5.6316141163307409E-2</c:v>
                </c:pt>
                <c:pt idx="447">
                  <c:v>5.5772249071498477E-2</c:v>
                </c:pt>
                <c:pt idx="448">
                  <c:v>5.5150658109431192E-2</c:v>
                </c:pt>
                <c:pt idx="449">
                  <c:v>5.4606766017622037E-2</c:v>
                </c:pt>
                <c:pt idx="450">
                  <c:v>5.4062873925813104E-2</c:v>
                </c:pt>
                <c:pt idx="451">
                  <c:v>5.3518981834004178E-2</c:v>
                </c:pt>
                <c:pt idx="452">
                  <c:v>5.2975089742195246E-2</c:v>
                </c:pt>
                <c:pt idx="453">
                  <c:v>5.2508896520644666E-2</c:v>
                </c:pt>
                <c:pt idx="454">
                  <c:v>5.1965004428835511E-2</c:v>
                </c:pt>
                <c:pt idx="455">
                  <c:v>5.1421112337026578E-2</c:v>
                </c:pt>
                <c:pt idx="456">
                  <c:v>5.0954919115476005E-2</c:v>
                </c:pt>
                <c:pt idx="457">
                  <c:v>5.0488725893925432E-2</c:v>
                </c:pt>
                <c:pt idx="458">
                  <c:v>4.9944833802116499E-2</c:v>
                </c:pt>
                <c:pt idx="459">
                  <c:v>4.9478640580565919E-2</c:v>
                </c:pt>
                <c:pt idx="460">
                  <c:v>4.9012447359015346E-2</c:v>
                </c:pt>
                <c:pt idx="461">
                  <c:v>4.8546254137464766E-2</c:v>
                </c:pt>
                <c:pt idx="462">
                  <c:v>4.8080060915914193E-2</c:v>
                </c:pt>
                <c:pt idx="463">
                  <c:v>4.7613867694363834E-2</c:v>
                </c:pt>
                <c:pt idx="464">
                  <c:v>4.7147674472813261E-2</c:v>
                </c:pt>
                <c:pt idx="465">
                  <c:v>4.6681481251262681E-2</c:v>
                </c:pt>
                <c:pt idx="466">
                  <c:v>4.6292986899970461E-2</c:v>
                </c:pt>
                <c:pt idx="467">
                  <c:v>4.5826793678419887E-2</c:v>
                </c:pt>
                <c:pt idx="468">
                  <c:v>4.5360600456869307E-2</c:v>
                </c:pt>
                <c:pt idx="469">
                  <c:v>4.4894407235318734E-2</c:v>
                </c:pt>
                <c:pt idx="470">
                  <c:v>4.4505912884026735E-2</c:v>
                </c:pt>
                <c:pt idx="471">
                  <c:v>4.4117418532734515E-2</c:v>
                </c:pt>
                <c:pt idx="472">
                  <c:v>4.3651225311183935E-2</c:v>
                </c:pt>
                <c:pt idx="473">
                  <c:v>4.3262730959891936E-2</c:v>
                </c:pt>
                <c:pt idx="474">
                  <c:v>4.2874236608599715E-2</c:v>
                </c:pt>
                <c:pt idx="475">
                  <c:v>4.2408043387049142E-2</c:v>
                </c:pt>
                <c:pt idx="476">
                  <c:v>4.2019549035757144E-2</c:v>
                </c:pt>
                <c:pt idx="477">
                  <c:v>4.1631054684464923E-2</c:v>
                </c:pt>
                <c:pt idx="478">
                  <c:v>4.1242560333172702E-2</c:v>
                </c:pt>
                <c:pt idx="479">
                  <c:v>4.0854065981880697E-2</c:v>
                </c:pt>
                <c:pt idx="480">
                  <c:v>4.0465571630588476E-2</c:v>
                </c:pt>
                <c:pt idx="481">
                  <c:v>4.0154776149554837E-2</c:v>
                </c:pt>
                <c:pt idx="482">
                  <c:v>3.9688582928004257E-2</c:v>
                </c:pt>
                <c:pt idx="483">
                  <c:v>3.9300088576712036E-2</c:v>
                </c:pt>
                <c:pt idx="484">
                  <c:v>3.8911594225420038E-2</c:v>
                </c:pt>
                <c:pt idx="485">
                  <c:v>3.8600798744386176E-2</c:v>
                </c:pt>
                <c:pt idx="486">
                  <c:v>3.8367702133610883E-2</c:v>
                </c:pt>
                <c:pt idx="487">
                  <c:v>3.7901508912060532E-2</c:v>
                </c:pt>
                <c:pt idx="488">
                  <c:v>3.7590713431026664E-2</c:v>
                </c:pt>
                <c:pt idx="489">
                  <c:v>3.7202219079734665E-2</c:v>
                </c:pt>
                <c:pt idx="490">
                  <c:v>3.6891423598700804E-2</c:v>
                </c:pt>
                <c:pt idx="491">
                  <c:v>3.6502929247408798E-2</c:v>
                </c:pt>
                <c:pt idx="492">
                  <c:v>3.6192133766375159E-2</c:v>
                </c:pt>
                <c:pt idx="493">
                  <c:v>3.5803639415082938E-2</c:v>
                </c:pt>
                <c:pt idx="494">
                  <c:v>3.5492843934049292E-2</c:v>
                </c:pt>
                <c:pt idx="495">
                  <c:v>3.5182048453015431E-2</c:v>
                </c:pt>
                <c:pt idx="496">
                  <c:v>3.4871252971981785E-2</c:v>
                </c:pt>
                <c:pt idx="497">
                  <c:v>3.4482758620689564E-2</c:v>
                </c:pt>
                <c:pt idx="498">
                  <c:v>3.4249662009914493E-2</c:v>
                </c:pt>
                <c:pt idx="499">
                  <c:v>3.3938866528880632E-2</c:v>
                </c:pt>
                <c:pt idx="500">
                  <c:v>3.3628071047846986E-2</c:v>
                </c:pt>
                <c:pt idx="501">
                  <c:v>3.3317275566813347E-2</c:v>
                </c:pt>
                <c:pt idx="502">
                  <c:v>3.2928781215521126E-2</c:v>
                </c:pt>
                <c:pt idx="503">
                  <c:v>3.261798573448748E-2</c:v>
                </c:pt>
                <c:pt idx="504">
                  <c:v>3.2384889123712193E-2</c:v>
                </c:pt>
                <c:pt idx="505">
                  <c:v>3.2074093642678547E-2</c:v>
                </c:pt>
                <c:pt idx="506">
                  <c:v>3.1763298161644679E-2</c:v>
                </c:pt>
                <c:pt idx="507">
                  <c:v>3.145250268061104E-2</c:v>
                </c:pt>
                <c:pt idx="508">
                  <c:v>3.121940606983575E-2</c:v>
                </c:pt>
                <c:pt idx="509">
                  <c:v>3.0986309459060463E-2</c:v>
                </c:pt>
                <c:pt idx="510">
                  <c:v>3.0675513978026817E-2</c:v>
                </c:pt>
                <c:pt idx="511">
                  <c:v>3.0442417367251531E-2</c:v>
                </c:pt>
                <c:pt idx="512">
                  <c:v>3.0131621886217885E-2</c:v>
                </c:pt>
                <c:pt idx="513">
                  <c:v>2.9898525275442598E-2</c:v>
                </c:pt>
                <c:pt idx="514">
                  <c:v>2.9587729794408733E-2</c:v>
                </c:pt>
                <c:pt idx="515">
                  <c:v>2.9354633183633443E-2</c:v>
                </c:pt>
                <c:pt idx="516">
                  <c:v>2.9121536572858157E-2</c:v>
                </c:pt>
                <c:pt idx="517">
                  <c:v>2.888843996208287E-2</c:v>
                </c:pt>
                <c:pt idx="518">
                  <c:v>2.865534335130758E-2</c:v>
                </c:pt>
                <c:pt idx="519">
                  <c:v>2.8422246740532512E-2</c:v>
                </c:pt>
                <c:pt idx="520">
                  <c:v>2.8189150129757225E-2</c:v>
                </c:pt>
                <c:pt idx="521">
                  <c:v>2.7956053518981935E-2</c:v>
                </c:pt>
                <c:pt idx="522">
                  <c:v>2.7722956908206649E-2</c:v>
                </c:pt>
                <c:pt idx="523">
                  <c:v>2.7412161427172784E-2</c:v>
                </c:pt>
                <c:pt idx="524">
                  <c:v>2.7179064816397494E-2</c:v>
                </c:pt>
                <c:pt idx="525">
                  <c:v>2.7023667075880786E-2</c:v>
                </c:pt>
                <c:pt idx="526">
                  <c:v>2.6712871594846921E-2</c:v>
                </c:pt>
                <c:pt idx="527">
                  <c:v>2.6479774984071853E-2</c:v>
                </c:pt>
                <c:pt idx="528">
                  <c:v>2.6246678373296563E-2</c:v>
                </c:pt>
                <c:pt idx="529">
                  <c:v>2.6013581762521276E-2</c:v>
                </c:pt>
                <c:pt idx="530">
                  <c:v>2.5780485151745986E-2</c:v>
                </c:pt>
                <c:pt idx="531">
                  <c:v>2.5469689670712121E-2</c:v>
                </c:pt>
                <c:pt idx="532">
                  <c:v>2.5236593059936835E-2</c:v>
                </c:pt>
                <c:pt idx="533">
                  <c:v>2.5081195319420123E-2</c:v>
                </c:pt>
                <c:pt idx="534">
                  <c:v>2.4770399838386258E-2</c:v>
                </c:pt>
                <c:pt idx="535">
                  <c:v>2.4692700968127902E-2</c:v>
                </c:pt>
                <c:pt idx="536">
                  <c:v>2.4304206616835904E-2</c:v>
                </c:pt>
                <c:pt idx="537">
                  <c:v>2.4071110006060614E-2</c:v>
                </c:pt>
                <c:pt idx="538">
                  <c:v>2.3760314525026749E-2</c:v>
                </c:pt>
                <c:pt idx="539">
                  <c:v>2.3604916784510037E-2</c:v>
                </c:pt>
                <c:pt idx="540">
                  <c:v>2.337182017373475E-2</c:v>
                </c:pt>
                <c:pt idx="541">
                  <c:v>2.3138723562959464E-2</c:v>
                </c:pt>
                <c:pt idx="542">
                  <c:v>2.298332582244253E-2</c:v>
                </c:pt>
                <c:pt idx="543">
                  <c:v>2.2827928081925596E-2</c:v>
                </c:pt>
                <c:pt idx="544">
                  <c:v>2.2672530341408887E-2</c:v>
                </c:pt>
                <c:pt idx="545">
                  <c:v>2.2361734860375241E-2</c:v>
                </c:pt>
                <c:pt idx="546">
                  <c:v>2.2284035990116666E-2</c:v>
                </c:pt>
                <c:pt idx="547">
                  <c:v>2.197324050908302E-2</c:v>
                </c:pt>
                <c:pt idx="548">
                  <c:v>2.2284035990116666E-2</c:v>
                </c:pt>
                <c:pt idx="549">
                  <c:v>2.197324050908302E-2</c:v>
                </c:pt>
                <c:pt idx="550">
                  <c:v>2.181784276856609E-2</c:v>
                </c:pt>
                <c:pt idx="551">
                  <c:v>2.15847461577908E-2</c:v>
                </c:pt>
                <c:pt idx="552">
                  <c:v>2.15847461577908E-2</c:v>
                </c:pt>
                <c:pt idx="553">
                  <c:v>2.1040854065981867E-2</c:v>
                </c:pt>
                <c:pt idx="554">
                  <c:v>2.0885456325464936E-2</c:v>
                </c:pt>
                <c:pt idx="555">
                  <c:v>2.0730058584948224E-2</c:v>
                </c:pt>
                <c:pt idx="556">
                  <c:v>2.0496961974172938E-2</c:v>
                </c:pt>
                <c:pt idx="557">
                  <c:v>2.0419263103914582E-2</c:v>
                </c:pt>
                <c:pt idx="558">
                  <c:v>2.0574660844431294E-2</c:v>
                </c:pt>
                <c:pt idx="559">
                  <c:v>2.0496961974172938E-2</c:v>
                </c:pt>
                <c:pt idx="560">
                  <c:v>2.0419263103914582E-2</c:v>
                </c:pt>
                <c:pt idx="561">
                  <c:v>2.0186166493139292E-2</c:v>
                </c:pt>
                <c:pt idx="562">
                  <c:v>1.9875371012105427E-2</c:v>
                </c:pt>
                <c:pt idx="563">
                  <c:v>1.964227440133014E-2</c:v>
                </c:pt>
                <c:pt idx="564">
                  <c:v>1.9719973271588715E-2</c:v>
                </c:pt>
                <c:pt idx="565">
                  <c:v>1.9253780050038138E-2</c:v>
                </c:pt>
                <c:pt idx="566">
                  <c:v>1.940917779055485E-2</c:v>
                </c:pt>
                <c:pt idx="567">
                  <c:v>1.9098382309521208E-2</c:v>
                </c:pt>
                <c:pt idx="568">
                  <c:v>1.8865285698745918E-2</c:v>
                </c:pt>
                <c:pt idx="569">
                  <c:v>1.9176081179779564E-2</c:v>
                </c:pt>
                <c:pt idx="570">
                  <c:v>1.9020683439262852E-2</c:v>
                </c:pt>
                <c:pt idx="571">
                  <c:v>1.8554490217712275E-2</c:v>
                </c:pt>
                <c:pt idx="572">
                  <c:v>1.8632189087970631E-2</c:v>
                </c:pt>
                <c:pt idx="573">
                  <c:v>1.8787586828487565E-2</c:v>
                </c:pt>
                <c:pt idx="574">
                  <c:v>1.8632189087970631E-2</c:v>
                </c:pt>
                <c:pt idx="575">
                  <c:v>1.8399092477195345E-2</c:v>
                </c:pt>
                <c:pt idx="576">
                  <c:v>1.7777501515128056E-2</c:v>
                </c:pt>
                <c:pt idx="577">
                  <c:v>1.8088296996161699E-2</c:v>
                </c:pt>
                <c:pt idx="578">
                  <c:v>1.8010598125903342E-2</c:v>
                </c:pt>
                <c:pt idx="579">
                  <c:v>1.7932899255644768E-2</c:v>
                </c:pt>
                <c:pt idx="580">
                  <c:v>1.7777501515128056E-2</c:v>
                </c:pt>
                <c:pt idx="581">
                  <c:v>1.7544404904352766E-2</c:v>
                </c:pt>
                <c:pt idx="582">
                  <c:v>1.7622103774611122E-2</c:v>
                </c:pt>
                <c:pt idx="583">
                  <c:v>1.7233609423318901E-2</c:v>
                </c:pt>
                <c:pt idx="584">
                  <c:v>1.7078211682802189E-2</c:v>
                </c:pt>
                <c:pt idx="585">
                  <c:v>1.7233609423318901E-2</c:v>
                </c:pt>
                <c:pt idx="586">
                  <c:v>1.6922813942285259E-2</c:v>
                </c:pt>
                <c:pt idx="587">
                  <c:v>1.7078211682802189E-2</c:v>
                </c:pt>
                <c:pt idx="588">
                  <c:v>1.7078211682802189E-2</c:v>
                </c:pt>
                <c:pt idx="589">
                  <c:v>1.6845115072026903E-2</c:v>
                </c:pt>
                <c:pt idx="590">
                  <c:v>1.6612018461251616E-2</c:v>
                </c:pt>
                <c:pt idx="591">
                  <c:v>1.653431959099326E-2</c:v>
                </c:pt>
                <c:pt idx="592">
                  <c:v>1.6689717331509969E-2</c:v>
                </c:pt>
                <c:pt idx="593">
                  <c:v>1.6767416201768547E-2</c:v>
                </c:pt>
                <c:pt idx="594">
                  <c:v>1.6612018461251616E-2</c:v>
                </c:pt>
                <c:pt idx="595">
                  <c:v>1.6456620720734682E-2</c:v>
                </c:pt>
                <c:pt idx="596">
                  <c:v>1.6378921850476326E-2</c:v>
                </c:pt>
                <c:pt idx="597">
                  <c:v>1.5524234277633529E-2</c:v>
                </c:pt>
                <c:pt idx="598">
                  <c:v>1.6068126369442683E-2</c:v>
                </c:pt>
                <c:pt idx="599">
                  <c:v>1.6068126369442683E-2</c:v>
                </c:pt>
                <c:pt idx="600">
                  <c:v>1.5990427499184105E-2</c:v>
                </c:pt>
                <c:pt idx="601">
                  <c:v>1.5990427499184105E-2</c:v>
                </c:pt>
                <c:pt idx="602">
                  <c:v>1.5524234277633529E-2</c:v>
                </c:pt>
                <c:pt idx="603">
                  <c:v>1.5757330888408819E-2</c:v>
                </c:pt>
                <c:pt idx="604">
                  <c:v>1.5679632018150463E-2</c:v>
                </c:pt>
                <c:pt idx="605">
                  <c:v>1.5679632018150463E-2</c:v>
                </c:pt>
                <c:pt idx="606">
                  <c:v>1.513573992634153E-2</c:v>
                </c:pt>
                <c:pt idx="607">
                  <c:v>1.5524234277633529E-2</c:v>
                </c:pt>
                <c:pt idx="608">
                  <c:v>1.5446535407375173E-2</c:v>
                </c:pt>
                <c:pt idx="609">
                  <c:v>1.5446535407375173E-2</c:v>
                </c:pt>
                <c:pt idx="610">
                  <c:v>1.529113766685824E-2</c:v>
                </c:pt>
                <c:pt idx="611">
                  <c:v>1.5213438796599886E-2</c:v>
                </c:pt>
                <c:pt idx="612">
                  <c:v>1.529113766685824E-2</c:v>
                </c:pt>
                <c:pt idx="613">
                  <c:v>1.513573992634153E-2</c:v>
                </c:pt>
                <c:pt idx="614">
                  <c:v>1.513573992634153E-2</c:v>
                </c:pt>
                <c:pt idx="615">
                  <c:v>1.513573992634153E-2</c:v>
                </c:pt>
                <c:pt idx="616">
                  <c:v>1.4980342185824598E-2</c:v>
                </c:pt>
                <c:pt idx="617">
                  <c:v>1.4980342185824598E-2</c:v>
                </c:pt>
                <c:pt idx="618">
                  <c:v>1.4980342185824598E-2</c:v>
                </c:pt>
                <c:pt idx="619">
                  <c:v>1.4902643315566242E-2</c:v>
                </c:pt>
                <c:pt idx="620">
                  <c:v>1.4980342185824598E-2</c:v>
                </c:pt>
                <c:pt idx="621">
                  <c:v>1.4747245575049309E-2</c:v>
                </c:pt>
                <c:pt idx="622">
                  <c:v>1.4669546704790953E-2</c:v>
                </c:pt>
                <c:pt idx="623">
                  <c:v>1.4747245575049309E-2</c:v>
                </c:pt>
                <c:pt idx="624">
                  <c:v>1.4747245575049309E-2</c:v>
                </c:pt>
                <c:pt idx="625">
                  <c:v>1.4669546704790953E-2</c:v>
                </c:pt>
                <c:pt idx="626">
                  <c:v>1.4514148964274021E-2</c:v>
                </c:pt>
                <c:pt idx="627">
                  <c:v>1.4358751223757309E-2</c:v>
                </c:pt>
                <c:pt idx="628">
                  <c:v>1.4358751223757309E-2</c:v>
                </c:pt>
                <c:pt idx="629">
                  <c:v>1.4281052353498733E-2</c:v>
                </c:pt>
                <c:pt idx="630">
                  <c:v>1.4203353483240377E-2</c:v>
                </c:pt>
                <c:pt idx="631">
                  <c:v>1.4281052353498733E-2</c:v>
                </c:pt>
                <c:pt idx="632">
                  <c:v>1.4358751223757309E-2</c:v>
                </c:pt>
                <c:pt idx="633">
                  <c:v>1.4203353483240377E-2</c:v>
                </c:pt>
                <c:pt idx="634">
                  <c:v>1.4203353483240377E-2</c:v>
                </c:pt>
                <c:pt idx="635">
                  <c:v>1.4125654612982021E-2</c:v>
                </c:pt>
                <c:pt idx="636">
                  <c:v>1.4281052353498733E-2</c:v>
                </c:pt>
                <c:pt idx="637">
                  <c:v>1.4203353483240377E-2</c:v>
                </c:pt>
                <c:pt idx="638">
                  <c:v>1.4047955742723444E-2</c:v>
                </c:pt>
                <c:pt idx="639">
                  <c:v>1.4125654612982021E-2</c:v>
                </c:pt>
                <c:pt idx="640">
                  <c:v>1.4047955742723444E-2</c:v>
                </c:pt>
                <c:pt idx="641">
                  <c:v>1.3970256872465088E-2</c:v>
                </c:pt>
                <c:pt idx="642">
                  <c:v>1.3892558002206732E-2</c:v>
                </c:pt>
                <c:pt idx="643">
                  <c:v>1.4047955742723444E-2</c:v>
                </c:pt>
                <c:pt idx="644">
                  <c:v>1.3814859131948156E-2</c:v>
                </c:pt>
                <c:pt idx="645">
                  <c:v>1.3348665910397579E-2</c:v>
                </c:pt>
              </c:numCache>
            </c:numRef>
          </c:xVal>
          <c:yVal>
            <c:numRef>
              <c:f>'CRET V4D'!$L$2:$L$700</c:f>
              <c:numCache>
                <c:formatCode>0.000</c:formatCode>
                <c:ptCount val="699"/>
                <c:pt idx="0">
                  <c:v>0.77938186420894562</c:v>
                </c:pt>
                <c:pt idx="1">
                  <c:v>0.77861941198874973</c:v>
                </c:pt>
                <c:pt idx="2">
                  <c:v>0.77809479234335166</c:v>
                </c:pt>
                <c:pt idx="3">
                  <c:v>0.77761184801768257</c:v>
                </c:pt>
                <c:pt idx="4">
                  <c:v>0.77717423793900653</c:v>
                </c:pt>
                <c:pt idx="5">
                  <c:v>0.77667284580009543</c:v>
                </c:pt>
                <c:pt idx="6">
                  <c:v>0.77616215274046663</c:v>
                </c:pt>
                <c:pt idx="7">
                  <c:v>0.77570066631833057</c:v>
                </c:pt>
                <c:pt idx="8">
                  <c:v>0.77523233712776762</c:v>
                </c:pt>
                <c:pt idx="9">
                  <c:v>0.77463767638518521</c:v>
                </c:pt>
                <c:pt idx="10">
                  <c:v>0.77409406785642021</c:v>
                </c:pt>
                <c:pt idx="11">
                  <c:v>0.7734811583350667</c:v>
                </c:pt>
                <c:pt idx="12">
                  <c:v>0.77292192106007018</c:v>
                </c:pt>
                <c:pt idx="13">
                  <c:v>0.7723558365918276</c:v>
                </c:pt>
                <c:pt idx="14">
                  <c:v>0.77178326072714099</c:v>
                </c:pt>
                <c:pt idx="15">
                  <c:v>0.7711398814691145</c:v>
                </c:pt>
                <c:pt idx="16">
                  <c:v>0.77062004422907193</c:v>
                </c:pt>
                <c:pt idx="17">
                  <c:v>0.77009590641368197</c:v>
                </c:pt>
                <c:pt idx="18">
                  <c:v>0.76936863397052135</c:v>
                </c:pt>
                <c:pt idx="19">
                  <c:v>0.76876830920432504</c:v>
                </c:pt>
                <c:pt idx="20">
                  <c:v>0.76816358231689286</c:v>
                </c:pt>
                <c:pt idx="21">
                  <c:v>0.76762261243143748</c:v>
                </c:pt>
                <c:pt idx="22">
                  <c:v>0.76701044483755465</c:v>
                </c:pt>
                <c:pt idx="23">
                  <c:v>0.76632618090705262</c:v>
                </c:pt>
                <c:pt idx="24">
                  <c:v>0.76570700594481511</c:v>
                </c:pt>
                <c:pt idx="25">
                  <c:v>0.76515422370638486</c:v>
                </c:pt>
                <c:pt idx="26">
                  <c:v>0.76459939188157855</c:v>
                </c:pt>
                <c:pt idx="27">
                  <c:v>0.76390327612629383</c:v>
                </c:pt>
                <c:pt idx="28">
                  <c:v>0.76334456338456302</c:v>
                </c:pt>
                <c:pt idx="29">
                  <c:v>0.76264421543182115</c:v>
                </c:pt>
                <c:pt idx="30">
                  <c:v>0.76208260383259696</c:v>
                </c:pt>
                <c:pt idx="31">
                  <c:v>0.76144962679995698</c:v>
                </c:pt>
                <c:pt idx="32">
                  <c:v>0.76088615098623935</c:v>
                </c:pt>
                <c:pt idx="33">
                  <c:v>0.76039261953385817</c:v>
                </c:pt>
                <c:pt idx="34">
                  <c:v>0.75968703214792299</c:v>
                </c:pt>
                <c:pt idx="35">
                  <c:v>0.75905171836804919</c:v>
                </c:pt>
                <c:pt idx="36">
                  <c:v>0.75841639853366327</c:v>
                </c:pt>
                <c:pt idx="37">
                  <c:v>0.75785186961089679</c:v>
                </c:pt>
                <c:pt idx="38">
                  <c:v>0.75721722932260782</c:v>
                </c:pt>
                <c:pt idx="39">
                  <c:v>0.75665370529614517</c:v>
                </c:pt>
                <c:pt idx="40">
                  <c:v>0.75602064669976488</c:v>
                </c:pt>
                <c:pt idx="41">
                  <c:v>0.75545893057866165</c:v>
                </c:pt>
                <c:pt idx="42">
                  <c:v>0.75489834473563333</c:v>
                </c:pt>
                <c:pt idx="43">
                  <c:v>0.75426926120955085</c:v>
                </c:pt>
                <c:pt idx="44">
                  <c:v>0.75364209509420721</c:v>
                </c:pt>
                <c:pt idx="45">
                  <c:v>0.75301710761802942</c:v>
                </c:pt>
                <c:pt idx="46">
                  <c:v>0.75246360561310122</c:v>
                </c:pt>
                <c:pt idx="47">
                  <c:v>0.75191222123024359</c:v>
                </c:pt>
                <c:pt idx="48">
                  <c:v>0.75122625791330633</c:v>
                </c:pt>
                <c:pt idx="49">
                  <c:v>0.75061228381154177</c:v>
                </c:pt>
                <c:pt idx="50">
                  <c:v>0.75013715532691239</c:v>
                </c:pt>
                <c:pt idx="51">
                  <c:v>0.74946233792347494</c:v>
                </c:pt>
                <c:pt idx="52">
                  <c:v>0.74885925265935238</c:v>
                </c:pt>
                <c:pt idx="53">
                  <c:v>0.74826049340271794</c:v>
                </c:pt>
                <c:pt idx="54">
                  <c:v>0.74766635247522528</c:v>
                </c:pt>
                <c:pt idx="55">
                  <c:v>0.74707712553817029</c:v>
                </c:pt>
                <c:pt idx="56">
                  <c:v>0.74649311124225226</c:v>
                </c:pt>
                <c:pt idx="57">
                  <c:v>0.74591461077722399</c:v>
                </c:pt>
                <c:pt idx="58">
                  <c:v>0.74534192731813853</c:v>
                </c:pt>
                <c:pt idx="59">
                  <c:v>0.74477536536588107</c:v>
                </c:pt>
                <c:pt idx="60">
                  <c:v>0.744215229980839</c:v>
                </c:pt>
                <c:pt idx="61">
                  <c:v>0.74366182590992891</c:v>
                </c:pt>
                <c:pt idx="62">
                  <c:v>0.74311545660874723</c:v>
                </c:pt>
                <c:pt idx="63">
                  <c:v>0.74263594421494261</c:v>
                </c:pt>
                <c:pt idx="64">
                  <c:v>0.74204502310996523</c:v>
                </c:pt>
                <c:pt idx="65">
                  <c:v>0.74157931256704213</c:v>
                </c:pt>
                <c:pt idx="66">
                  <c:v>0.74106312488747383</c:v>
                </c:pt>
                <c:pt idx="67">
                  <c:v>0.74055539833966644</c:v>
                </c:pt>
                <c:pt idx="68">
                  <c:v>0.74011140838142531</c:v>
                </c:pt>
                <c:pt idx="69">
                  <c:v>0.7395664025316665</c:v>
                </c:pt>
                <c:pt idx="70">
                  <c:v>0.7391385967180919</c:v>
                </c:pt>
                <c:pt idx="71">
                  <c:v>0.73866624992138141</c:v>
                </c:pt>
                <c:pt idx="72">
                  <c:v>0.738203577037296</c:v>
                </c:pt>
                <c:pt idx="73">
                  <c:v>0.73780060049038765</c:v>
                </c:pt>
                <c:pt idx="74">
                  <c:v>0.73735674839941057</c:v>
                </c:pt>
                <c:pt idx="75">
                  <c:v>0.73697078794570892</c:v>
                </c:pt>
                <c:pt idx="76">
                  <c:v>0.73654636785643135</c:v>
                </c:pt>
                <c:pt idx="77">
                  <c:v>0.73613243603369993</c:v>
                </c:pt>
                <c:pt idx="78">
                  <c:v>0.73577339155983135</c:v>
                </c:pt>
                <c:pt idx="79">
                  <c:v>0.73542278439358</c:v>
                </c:pt>
                <c:pt idx="80">
                  <c:v>0.7350384955585747</c:v>
                </c:pt>
                <c:pt idx="81">
                  <c:v>0.73466499082148717</c:v>
                </c:pt>
                <c:pt idx="82">
                  <c:v>0.73430229136546432</c:v>
                </c:pt>
                <c:pt idx="83">
                  <c:v>0.73398896087591314</c:v>
                </c:pt>
                <c:pt idx="84">
                  <c:v>0.73368414722970154</c:v>
                </c:pt>
                <c:pt idx="85">
                  <c:v>0.73335136988286742</c:v>
                </c:pt>
                <c:pt idx="86">
                  <c:v>0.7330292587917161</c:v>
                </c:pt>
                <c:pt idx="87">
                  <c:v>0.73275181740528439</c:v>
                </c:pt>
                <c:pt idx="88">
                  <c:v>0.73248265014007452</c:v>
                </c:pt>
                <c:pt idx="89">
                  <c:v>0.73218961006395855</c:v>
                </c:pt>
                <c:pt idx="90">
                  <c:v>0.73193769861188929</c:v>
                </c:pt>
                <c:pt idx="91">
                  <c:v>0.73169372721765424</c:v>
                </c:pt>
                <c:pt idx="92">
                  <c:v>0.73142858654117948</c:v>
                </c:pt>
                <c:pt idx="93">
                  <c:v>0.73120103934633018</c:v>
                </c:pt>
                <c:pt idx="94">
                  <c:v>0.73095400160045187</c:v>
                </c:pt>
                <c:pt idx="95">
                  <c:v>0.73074219188992773</c:v>
                </c:pt>
                <c:pt idx="96">
                  <c:v>0.73053752755025492</c:v>
                </c:pt>
                <c:pt idx="97">
                  <c:v>0.73036416923308345</c:v>
                </c:pt>
                <c:pt idx="98">
                  <c:v>0.7301489239127732</c:v>
                </c:pt>
                <c:pt idx="99">
                  <c:v>0.7299420314287387</c:v>
                </c:pt>
                <c:pt idx="100">
                  <c:v>0.72978671566697695</c:v>
                </c:pt>
                <c:pt idx="101">
                  <c:v>0.72959399684840553</c:v>
                </c:pt>
                <c:pt idx="102">
                  <c:v>0.72942906754002934</c:v>
                </c:pt>
                <c:pt idx="103">
                  <c:v>0.7292699328010136</c:v>
                </c:pt>
                <c:pt idx="104">
                  <c:v>0.72909758451934581</c:v>
                </c:pt>
                <c:pt idx="105">
                  <c:v>0.72895010182906328</c:v>
                </c:pt>
                <c:pt idx="106">
                  <c:v>0.72884289523818513</c:v>
                </c:pt>
                <c:pt idx="107">
                  <c:v>0.72868735885143987</c:v>
                </c:pt>
                <c:pt idx="108">
                  <c:v>0.72855421762161943</c:v>
                </c:pt>
                <c:pt idx="109">
                  <c:v>0.72842568743105696</c:v>
                </c:pt>
                <c:pt idx="110">
                  <c:v>0.72828636535096047</c:v>
                </c:pt>
                <c:pt idx="111">
                  <c:v>0.72818170075914845</c:v>
                </c:pt>
                <c:pt idx="112">
                  <c:v>0.72805166999201709</c:v>
                </c:pt>
                <c:pt idx="113">
                  <c:v>0.72795391364842632</c:v>
                </c:pt>
                <c:pt idx="114">
                  <c:v>0.72783236497127024</c:v>
                </c:pt>
                <c:pt idx="115">
                  <c:v>0.72771524596161286</c:v>
                </c:pt>
                <c:pt idx="116">
                  <c:v>0.72761466730605273</c:v>
                </c:pt>
                <c:pt idx="117">
                  <c:v>0.72751724010923735</c:v>
                </c:pt>
                <c:pt idx="118">
                  <c:v>0.72742280787357605</c:v>
                </c:pt>
                <c:pt idx="119">
                  <c:v>0.72733121900019848</c:v>
                </c:pt>
                <c:pt idx="120">
                  <c:v>0.72724232683807488</c:v>
                </c:pt>
                <c:pt idx="121">
                  <c:v>0.72716664684025345</c:v>
                </c:pt>
                <c:pt idx="122">
                  <c:v>0.72706174446470406</c:v>
                </c:pt>
                <c:pt idx="123">
                  <c:v>0.72698038900555906</c:v>
                </c:pt>
                <c:pt idx="124">
                  <c:v>0.72690117772339424</c:v>
                </c:pt>
                <c:pt idx="125">
                  <c:v>0.72681447700187585</c:v>
                </c:pt>
                <c:pt idx="126">
                  <c:v>0.72674870678930303</c:v>
                </c:pt>
                <c:pt idx="127">
                  <c:v>0.72666615321662209</c:v>
                </c:pt>
                <c:pt idx="128">
                  <c:v>0.72659455515884175</c:v>
                </c:pt>
                <c:pt idx="129">
                  <c:v>0.72652452831925363</c:v>
                </c:pt>
                <c:pt idx="130">
                  <c:v>0.72644750429669391</c:v>
                </c:pt>
                <c:pt idx="131">
                  <c:v>0.7263804959655692</c:v>
                </c:pt>
                <c:pt idx="132">
                  <c:v>0.72631476626581493</c:v>
                </c:pt>
                <c:pt idx="133">
                  <c:v>0.72625022988709342</c:v>
                </c:pt>
                <c:pt idx="134">
                  <c:v>0.7261789515171837</c:v>
                </c:pt>
                <c:pt idx="135">
                  <c:v>0.72611668490446257</c:v>
                </c:pt>
                <c:pt idx="136">
                  <c:v>0.72605536895375478</c:v>
                </c:pt>
                <c:pt idx="137">
                  <c:v>0.72598743723946524</c:v>
                </c:pt>
                <c:pt idx="138">
                  <c:v>0.72592052420375508</c:v>
                </c:pt>
                <c:pt idx="139">
                  <c:v>0.72585453941325084</c:v>
                </c:pt>
                <c:pt idx="140">
                  <c:v>0.72578939718234092</c:v>
                </c:pt>
                <c:pt idx="141">
                  <c:v>0.72573213459826114</c:v>
                </c:pt>
                <c:pt idx="142">
                  <c:v>0.72566132003602601</c:v>
                </c:pt>
                <c:pt idx="143">
                  <c:v>0.72559126080526226</c:v>
                </c:pt>
                <c:pt idx="144">
                  <c:v>0.72552877529306747</c:v>
                </c:pt>
                <c:pt idx="145">
                  <c:v>0.72545989614237016</c:v>
                </c:pt>
                <c:pt idx="146">
                  <c:v>0.7253983321882983</c:v>
                </c:pt>
                <c:pt idx="147">
                  <c:v>0.72533711303060722</c:v>
                </c:pt>
                <c:pt idx="148">
                  <c:v>0.72527618397636584</c:v>
                </c:pt>
                <c:pt idx="149">
                  <c:v>0.72521549323384127</c:v>
                </c:pt>
                <c:pt idx="150">
                  <c:v>0.7251482790023559</c:v>
                </c:pt>
                <c:pt idx="151">
                  <c:v>0.72509463305266064</c:v>
                </c:pt>
                <c:pt idx="152">
                  <c:v>0.72502768181840327</c:v>
                </c:pt>
                <c:pt idx="153">
                  <c:v>0.72497417016872323</c:v>
                </c:pt>
                <c:pt idx="154">
                  <c:v>0.72490060864592565</c:v>
                </c:pt>
                <c:pt idx="155">
                  <c:v>0.72484039362406216</c:v>
                </c:pt>
                <c:pt idx="156">
                  <c:v>0.72478011515837837</c:v>
                </c:pt>
                <c:pt idx="157">
                  <c:v>0.72472645394945956</c:v>
                </c:pt>
                <c:pt idx="158">
                  <c:v>0.72466596569528041</c:v>
                </c:pt>
                <c:pt idx="159">
                  <c:v>0.72460532178712966</c:v>
                </c:pt>
                <c:pt idx="160">
                  <c:v>0.72455126200187936</c:v>
                </c:pt>
                <c:pt idx="161">
                  <c:v>0.72449024627836733</c:v>
                </c:pt>
                <c:pt idx="162">
                  <c:v>0.72442899504528901</c:v>
                </c:pt>
                <c:pt idx="163">
                  <c:v>0.72437433143189089</c:v>
                </c:pt>
                <c:pt idx="164">
                  <c:v>0.72430568658436811</c:v>
                </c:pt>
                <c:pt idx="165">
                  <c:v>0.72425049876870318</c:v>
                </c:pt>
                <c:pt idx="166">
                  <c:v>0.72418810276687784</c:v>
                </c:pt>
                <c:pt idx="167">
                  <c:v>0.72412535857050231</c:v>
                </c:pt>
                <c:pt idx="168">
                  <c:v>0.72406224599824243</c:v>
                </c:pt>
                <c:pt idx="169">
                  <c:v>0.72399874570291833</c:v>
                </c:pt>
                <c:pt idx="170">
                  <c:v>0.72393483911772316</c:v>
                </c:pt>
                <c:pt idx="171">
                  <c:v>0.72387767774618894</c:v>
                </c:pt>
                <c:pt idx="172">
                  <c:v>0.72381295561107573</c:v>
                </c:pt>
                <c:pt idx="173">
                  <c:v>0.72374777748316443</c:v>
                </c:pt>
                <c:pt idx="174">
                  <c:v>0.7236821273779801</c:v>
                </c:pt>
                <c:pt idx="175">
                  <c:v>0.7236159898724801</c:v>
                </c:pt>
                <c:pt idx="176">
                  <c:v>0.72354935006818566</c:v>
                </c:pt>
                <c:pt idx="177">
                  <c:v>0.72348219355666799</c:v>
                </c:pt>
                <c:pt idx="178">
                  <c:v>0.72340695224261808</c:v>
                </c:pt>
                <c:pt idx="179">
                  <c:v>0.72333865961050137</c:v>
                </c:pt>
                <c:pt idx="180">
                  <c:v>0.72326980823892462</c:v>
                </c:pt>
                <c:pt idx="181">
                  <c:v>0.72320038541703113</c:v>
                </c:pt>
                <c:pt idx="182">
                  <c:v>0.72312256370043781</c:v>
                </c:pt>
                <c:pt idx="183">
                  <c:v>0.72305189426934535</c:v>
                </c:pt>
                <c:pt idx="184">
                  <c:v>0.72298061595397201</c:v>
                </c:pt>
                <c:pt idx="185">
                  <c:v>0.72290871732646811</c:v>
                </c:pt>
                <c:pt idx="186">
                  <c:v>0.72282808886339545</c:v>
                </c:pt>
                <c:pt idx="187">
                  <c:v>0.72275484431679859</c:v>
                </c:pt>
                <c:pt idx="188">
                  <c:v>0.72268094550470774</c:v>
                </c:pt>
                <c:pt idx="189">
                  <c:v>0.72260638197307514</c:v>
                </c:pt>
                <c:pt idx="190">
                  <c:v>0.72253114346773606</c:v>
                </c:pt>
                <c:pt idx="191">
                  <c:v>0.72245521992210893</c:v>
                </c:pt>
                <c:pt idx="192">
                  <c:v>0.72237004496091295</c:v>
                </c:pt>
                <c:pt idx="193">
                  <c:v>0.72229264294107298</c:v>
                </c:pt>
                <c:pt idx="194">
                  <c:v>0.72221452564387167</c:v>
                </c:pt>
                <c:pt idx="195">
                  <c:v>0.72213568366432113</c:v>
                </c:pt>
                <c:pt idx="196">
                  <c:v>0.72205610773601803</c:v>
                </c:pt>
                <c:pt idx="197">
                  <c:v>0.72197578872391965</c:v>
                </c:pt>
                <c:pt idx="198">
                  <c:v>0.72189471761779311</c:v>
                </c:pt>
                <c:pt idx="199">
                  <c:v>0.72181288552629874</c:v>
                </c:pt>
                <c:pt idx="200">
                  <c:v>0.72173028367167236</c:v>
                </c:pt>
                <c:pt idx="201">
                  <c:v>0.72164690338497206</c:v>
                </c:pt>
                <c:pt idx="202">
                  <c:v>0.72156273610186006</c:v>
                </c:pt>
                <c:pt idx="203">
                  <c:v>0.72147777335888652</c:v>
                </c:pt>
                <c:pt idx="204">
                  <c:v>0.72139200679025017</c:v>
                </c:pt>
                <c:pt idx="205">
                  <c:v>0.7213054281250082</c:v>
                </c:pt>
                <c:pt idx="206">
                  <c:v>0.72122778093773499</c:v>
                </c:pt>
                <c:pt idx="207">
                  <c:v>0.72113964607140768</c:v>
                </c:pt>
                <c:pt idx="208">
                  <c:v>0.72105067572752779</c:v>
                </c:pt>
                <c:pt idx="209">
                  <c:v>0.72096086198510934</c:v>
                </c:pt>
                <c:pt idx="210">
                  <c:v>0.72087019701005373</c:v>
                </c:pt>
                <c:pt idx="211">
                  <c:v>0.72079908633791767</c:v>
                </c:pt>
                <c:pt idx="212">
                  <c:v>0.72069659111211959</c:v>
                </c:pt>
                <c:pt idx="213">
                  <c:v>0.72060342380280096</c:v>
                </c:pt>
                <c:pt idx="214">
                  <c:v>0.72051986914366728</c:v>
                </c:pt>
                <c:pt idx="215">
                  <c:v>0.72042503172385397</c:v>
                </c:pt>
                <c:pt idx="216">
                  <c:v>0.72033998082367168</c:v>
                </c:pt>
                <c:pt idx="217">
                  <c:v>0.72024344712251098</c:v>
                </c:pt>
                <c:pt idx="218">
                  <c:v>0.72014600499814418</c:v>
                </c:pt>
                <c:pt idx="219">
                  <c:v>0.72004764737287386</c:v>
                </c:pt>
                <c:pt idx="220">
                  <c:v>0.71994836726076517</c:v>
                </c:pt>
                <c:pt idx="221">
                  <c:v>0.71984815776927269</c:v>
                </c:pt>
                <c:pt idx="222">
                  <c:v>0.71974701210102421</c:v>
                </c:pt>
                <c:pt idx="223">
                  <c:v>0.71965631349539017</c:v>
                </c:pt>
                <c:pt idx="224">
                  <c:v>0.7195648652590183</c:v>
                </c:pt>
                <c:pt idx="225">
                  <c:v>0.71944949382867529</c:v>
                </c:pt>
                <c:pt idx="226">
                  <c:v>0.71935634228671874</c:v>
                </c:pt>
                <c:pt idx="227">
                  <c:v>0.71926242647621352</c:v>
                </c:pt>
                <c:pt idx="228">
                  <c:v>0.71915585222005296</c:v>
                </c:pt>
                <c:pt idx="229">
                  <c:v>0.71904829905902456</c:v>
                </c:pt>
                <c:pt idx="230">
                  <c:v>0.71893976099833268</c:v>
                </c:pt>
                <c:pt idx="231">
                  <c:v>0.71884245113733003</c:v>
                </c:pt>
                <c:pt idx="232">
                  <c:v>0.71873203676535247</c:v>
                </c:pt>
                <c:pt idx="233">
                  <c:v>0.71863305001497146</c:v>
                </c:pt>
                <c:pt idx="234">
                  <c:v>0.71852073916311221</c:v>
                </c:pt>
                <c:pt idx="235">
                  <c:v>0.71840741641318884</c:v>
                </c:pt>
                <c:pt idx="236">
                  <c:v>0.71830583130702785</c:v>
                </c:pt>
                <c:pt idx="237">
                  <c:v>0.71820343886921578</c:v>
                </c:pt>
                <c:pt idx="238">
                  <c:v>0.71808727795501537</c:v>
                </c:pt>
                <c:pt idx="239">
                  <c:v>0.71798315828038362</c:v>
                </c:pt>
                <c:pt idx="240">
                  <c:v>0.71787822048847227</c:v>
                </c:pt>
                <c:pt idx="241">
                  <c:v>0.71775918349835455</c:v>
                </c:pt>
                <c:pt idx="242">
                  <c:v>0.71763910242280482</c:v>
                </c:pt>
                <c:pt idx="243">
                  <c:v>0.7175179728902833</c:v>
                </c:pt>
                <c:pt idx="244">
                  <c:v>0.71740941859285412</c:v>
                </c:pt>
                <c:pt idx="245">
                  <c:v>0.71728629724882298</c:v>
                </c:pt>
                <c:pt idx="246">
                  <c:v>0.71717596610247669</c:v>
                </c:pt>
                <c:pt idx="247">
                  <c:v>0.71705083892943899</c:v>
                </c:pt>
                <c:pt idx="248">
                  <c:v>0.71693871894772665</c:v>
                </c:pt>
                <c:pt idx="249">
                  <c:v>0.71681157300191067</c:v>
                </c:pt>
                <c:pt idx="250">
                  <c:v>0.71669765316698353</c:v>
                </c:pt>
                <c:pt idx="251">
                  <c:v>0.71656847660977474</c:v>
                </c:pt>
                <c:pt idx="252">
                  <c:v>0.71645274689947613</c:v>
                </c:pt>
                <c:pt idx="253">
                  <c:v>0.7163215290268703</c:v>
                </c:pt>
                <c:pt idx="254">
                  <c:v>0.71620398043994826</c:v>
                </c:pt>
                <c:pt idx="255">
                  <c:v>0.71607071170976166</c:v>
                </c:pt>
                <c:pt idx="256">
                  <c:v>0.71595133628897367</c:v>
                </c:pt>
                <c:pt idx="257">
                  <c:v>0.71581600834556047</c:v>
                </c:pt>
                <c:pt idx="258">
                  <c:v>0.71569479919846468</c:v>
                </c:pt>
                <c:pt idx="259">
                  <c:v>0.71555740489472308</c:v>
                </c:pt>
                <c:pt idx="260">
                  <c:v>0.71544978471084886</c:v>
                </c:pt>
                <c:pt idx="261">
                  <c:v>0.71529488962843102</c:v>
                </c:pt>
                <c:pt idx="262">
                  <c:v>0.71516999669936387</c:v>
                </c:pt>
                <c:pt idx="263">
                  <c:v>0.71504423457602828</c:v>
                </c:pt>
                <c:pt idx="264">
                  <c:v>0.71490171238571776</c:v>
                </c:pt>
                <c:pt idx="265">
                  <c:v>0.71477410111077644</c:v>
                </c:pt>
                <c:pt idx="266">
                  <c:v>0.71462949737391745</c:v>
                </c:pt>
                <c:pt idx="267">
                  <c:v>0.71450003499993031</c:v>
                </c:pt>
                <c:pt idx="268">
                  <c:v>0.71435334816099127</c:v>
                </c:pt>
                <c:pt idx="269">
                  <c:v>0.71420555830816923</c:v>
                </c:pt>
                <c:pt idx="270">
                  <c:v>0.71405666555154967</c:v>
                </c:pt>
                <c:pt idx="271">
                  <c:v>0.71390667019029042</c:v>
                </c:pt>
                <c:pt idx="272">
                  <c:v>0.71375557271239465</c:v>
                </c:pt>
                <c:pt idx="273">
                  <c:v>0.71358639484904718</c:v>
                </c:pt>
                <c:pt idx="274">
                  <c:v>0.71343297313056586</c:v>
                </c:pt>
                <c:pt idx="275">
                  <c:v>0.71326121519273533</c:v>
                </c:pt>
                <c:pt idx="276">
                  <c:v>0.71310547401242963</c:v>
                </c:pt>
                <c:pt idx="277">
                  <c:v>0.7129311422837018</c:v>
                </c:pt>
                <c:pt idx="278">
                  <c:v>0.71277308816852492</c:v>
                </c:pt>
                <c:pt idx="279">
                  <c:v>0.71259619086337544</c:v>
                </c:pt>
                <c:pt idx="280">
                  <c:v>0.71243583206627004</c:v>
                </c:pt>
                <c:pt idx="281">
                  <c:v>0.71227438494816686</c:v>
                </c:pt>
                <c:pt idx="282">
                  <c:v>0.71209372577424479</c:v>
                </c:pt>
                <c:pt idx="283">
                  <c:v>0.71194823557017417</c:v>
                </c:pt>
                <c:pt idx="284">
                  <c:v>0.71176517242720727</c:v>
                </c:pt>
                <c:pt idx="285">
                  <c:v>0.71159927834202941</c:v>
                </c:pt>
                <c:pt idx="286">
                  <c:v>0.71143231008951313</c:v>
                </c:pt>
                <c:pt idx="287">
                  <c:v>0.71126427096002276</c:v>
                </c:pt>
                <c:pt idx="288">
                  <c:v>0.71109516440913789</c:v>
                </c:pt>
                <c:pt idx="289">
                  <c:v>0.71092499405519438</c:v>
                </c:pt>
                <c:pt idx="290">
                  <c:v>0.71075376367673415</c:v>
                </c:pt>
                <c:pt idx="291">
                  <c:v>0.71060067217727108</c:v>
                </c:pt>
                <c:pt idx="292">
                  <c:v>0.7104081387455774</c:v>
                </c:pt>
                <c:pt idx="293">
                  <c:v>0.71023375252689658</c:v>
                </c:pt>
                <c:pt idx="294">
                  <c:v>0.71007786650592175</c:v>
                </c:pt>
                <c:pt idx="295">
                  <c:v>0.70990151329777773</c:v>
                </c:pt>
                <c:pt idx="296">
                  <c:v>0.70972412542075969</c:v>
                </c:pt>
                <c:pt idx="297">
                  <c:v>0.70956558257968849</c:v>
                </c:pt>
                <c:pt idx="298">
                  <c:v>0.70938625355415441</c:v>
                </c:pt>
                <c:pt idx="299">
                  <c:v>0.70920590411881468</c:v>
                </c:pt>
                <c:pt idx="300">
                  <c:v>0.70904474106670579</c:v>
                </c:pt>
                <c:pt idx="301">
                  <c:v>0.70886247847068806</c:v>
                </c:pt>
                <c:pt idx="302">
                  <c:v>0.70865878595112219</c:v>
                </c:pt>
                <c:pt idx="303">
                  <c:v>0.70849494368220667</c:v>
                </c:pt>
                <c:pt idx="304">
                  <c:v>0.70830968272612904</c:v>
                </c:pt>
                <c:pt idx="305">
                  <c:v>0.70812343374887643</c:v>
                </c:pt>
                <c:pt idx="306">
                  <c:v>0.70793620265756219</c:v>
                </c:pt>
                <c:pt idx="307">
                  <c:v>0.70774799546916445</c:v>
                </c:pt>
                <c:pt idx="308">
                  <c:v>0.70753773901736683</c:v>
                </c:pt>
                <c:pt idx="309">
                  <c:v>0.70736867739953857</c:v>
                </c:pt>
                <c:pt idx="310">
                  <c:v>0.7071562871044218</c:v>
                </c:pt>
                <c:pt idx="311">
                  <c:v>0.7069641325203524</c:v>
                </c:pt>
                <c:pt idx="312">
                  <c:v>0.70677103419337417</c:v>
                </c:pt>
                <c:pt idx="313">
                  <c:v>0.70657699874489266</c:v>
                </c:pt>
                <c:pt idx="314">
                  <c:v>0.70636031287288059</c:v>
                </c:pt>
                <c:pt idx="315">
                  <c:v>0.70616432119536066</c:v>
                </c:pt>
                <c:pt idx="316">
                  <c:v>0.70596741354892556</c:v>
                </c:pt>
                <c:pt idx="317">
                  <c:v>0.70576959690074026</c:v>
                </c:pt>
                <c:pt idx="318">
                  <c:v>0.70554874308247706</c:v>
                </c:pt>
                <c:pt idx="319">
                  <c:v>0.70534903065555632</c:v>
                </c:pt>
                <c:pt idx="320">
                  <c:v>0.70514843138641159</c:v>
                </c:pt>
                <c:pt idx="321">
                  <c:v>0.70492451203069761</c:v>
                </c:pt>
                <c:pt idx="322">
                  <c:v>0.70472206449617902</c:v>
                </c:pt>
                <c:pt idx="323">
                  <c:v>0.70451875295820365</c:v>
                </c:pt>
                <c:pt idx="324">
                  <c:v>0.7043145848919532</c:v>
                </c:pt>
                <c:pt idx="325">
                  <c:v>0.70410956783484346</c:v>
                </c:pt>
                <c:pt idx="326">
                  <c:v>0.70388078461810266</c:v>
                </c:pt>
                <c:pt idx="327">
                  <c:v>0.70367400027075433</c:v>
                </c:pt>
                <c:pt idx="328">
                  <c:v>0.7034663907641685</c:v>
                </c:pt>
                <c:pt idx="329">
                  <c:v>0.70323475521808454</c:v>
                </c:pt>
                <c:pt idx="330">
                  <c:v>0.70304872744353675</c:v>
                </c:pt>
                <c:pt idx="331">
                  <c:v>0.70281530264783298</c:v>
                </c:pt>
                <c:pt idx="332">
                  <c:v>0.70260438314867746</c:v>
                </c:pt>
                <c:pt idx="333">
                  <c:v>0.70239267882858081</c:v>
                </c:pt>
                <c:pt idx="334">
                  <c:v>0.7021801977467429</c:v>
                </c:pt>
                <c:pt idx="335">
                  <c:v>0.70196694801679216</c:v>
                </c:pt>
                <c:pt idx="336">
                  <c:v>0.7017291123084618</c:v>
                </c:pt>
                <c:pt idx="337">
                  <c:v>0.70151426676900541</c:v>
                </c:pt>
                <c:pt idx="338">
                  <c:v>0.70129867817719549</c:v>
                </c:pt>
                <c:pt idx="339">
                  <c:v>0.70108235487682491</c:v>
                </c:pt>
                <c:pt idx="340">
                  <c:v>0.70086530527053936</c:v>
                </c:pt>
                <c:pt idx="341">
                  <c:v>0.70064753782150835</c:v>
                </c:pt>
                <c:pt idx="342">
                  <c:v>0.70042906105538849</c:v>
                </c:pt>
                <c:pt idx="343">
                  <c:v>0.70020988356258873</c:v>
                </c:pt>
                <c:pt idx="344">
                  <c:v>0.69999001400085048</c:v>
                </c:pt>
                <c:pt idx="345">
                  <c:v>0.69974491342013201</c:v>
                </c:pt>
                <c:pt idx="346">
                  <c:v>0.69952361157574139</c:v>
                </c:pt>
                <c:pt idx="347">
                  <c:v>0.69930164506188641</c:v>
                </c:pt>
                <c:pt idx="348">
                  <c:v>0.6990790228474989</c:v>
                </c:pt>
                <c:pt idx="349">
                  <c:v>0.69885575398747335</c:v>
                </c:pt>
                <c:pt idx="350">
                  <c:v>0.69863184762748687</c:v>
                </c:pt>
                <c:pt idx="351">
                  <c:v>0.69840731300924586</c:v>
                </c:pt>
                <c:pt idx="352">
                  <c:v>0.69818215947617479</c:v>
                </c:pt>
                <c:pt idx="353">
                  <c:v>0.69795639647956897</c:v>
                </c:pt>
                <c:pt idx="354">
                  <c:v>0.69773003358523078</c:v>
                </c:pt>
                <c:pt idx="355">
                  <c:v>0.69750308048060983</c:v>
                </c:pt>
                <c:pt idx="356">
                  <c:v>0.69727554698247196</c:v>
                </c:pt>
                <c:pt idx="357">
                  <c:v>0.6970474430451179</c:v>
                </c:pt>
                <c:pt idx="358">
                  <c:v>0.69681877876917786</c:v>
                </c:pt>
                <c:pt idx="359">
                  <c:v>0.69658956441100717</c:v>
                </c:pt>
                <c:pt idx="360">
                  <c:v>0.696359810392709</c:v>
                </c:pt>
                <c:pt idx="361">
                  <c:v>0.69612952731281319</c:v>
                </c:pt>
                <c:pt idx="362">
                  <c:v>0.69592439580669763</c:v>
                </c:pt>
                <c:pt idx="363">
                  <c:v>0.6956931429788642</c:v>
                </c:pt>
                <c:pt idx="364">
                  <c:v>0.69546139280558528</c:v>
                </c:pt>
                <c:pt idx="365">
                  <c:v>0.69522915668619878</c:v>
                </c:pt>
                <c:pt idx="366">
                  <c:v>0.69502232602833447</c:v>
                </c:pt>
                <c:pt idx="367">
                  <c:v>0.69476327341697286</c:v>
                </c:pt>
                <c:pt idx="368">
                  <c:v>0.69455563029442358</c:v>
                </c:pt>
                <c:pt idx="369">
                  <c:v>0.69432161741871867</c:v>
                </c:pt>
                <c:pt idx="370">
                  <c:v>0.69408717806349562</c:v>
                </c:pt>
                <c:pt idx="371">
                  <c:v>0.69385232527119223</c:v>
                </c:pt>
                <c:pt idx="372">
                  <c:v>0.69361707242599213</c:v>
                </c:pt>
                <c:pt idx="373">
                  <c:v>0.6933814332747158</c:v>
                </c:pt>
                <c:pt idx="374">
                  <c:v>0.6931716633600451</c:v>
                </c:pt>
                <c:pt idx="375">
                  <c:v>0.69293533340483404</c:v>
                </c:pt>
                <c:pt idx="376">
                  <c:v>0.6926986591000095</c:v>
                </c:pt>
                <c:pt idx="377">
                  <c:v>0.69248800527676191</c:v>
                </c:pt>
                <c:pt idx="378">
                  <c:v>0.69225072287667699</c:v>
                </c:pt>
                <c:pt idx="379">
                  <c:v>0.69201314188545637</c:v>
                </c:pt>
                <c:pt idx="380">
                  <c:v>0.69180172171851306</c:v>
                </c:pt>
                <c:pt idx="381">
                  <c:v>0.69156362313955488</c:v>
                </c:pt>
                <c:pt idx="382">
                  <c:v>0.69132527620419837</c:v>
                </c:pt>
                <c:pt idx="383">
                  <c:v>0.69111321876180554</c:v>
                </c:pt>
                <c:pt idx="384">
                  <c:v>0.69087445390761304</c:v>
                </c:pt>
                <c:pt idx="385">
                  <c:v>0.69066205592814511</c:v>
                </c:pt>
                <c:pt idx="386">
                  <c:v>0.69044951996938764</c:v>
                </c:pt>
                <c:pt idx="387">
                  <c:v>0.6902102706651202</c:v>
                </c:pt>
                <c:pt idx="388">
                  <c:v>0.68999749161424617</c:v>
                </c:pt>
                <c:pt idx="389">
                  <c:v>0.68975800877037097</c:v>
                </c:pt>
                <c:pt idx="390">
                  <c:v>0.68954505889861428</c:v>
                </c:pt>
                <c:pt idx="391">
                  <c:v>0.68933205517499474</c:v>
                </c:pt>
                <c:pt idx="392">
                  <c:v>0.68909238380851301</c:v>
                </c:pt>
                <c:pt idx="393">
                  <c:v>0.68887932555152875</c:v>
                </c:pt>
                <c:pt idx="394">
                  <c:v>0.6886396406744707</c:v>
                </c:pt>
                <c:pt idx="395">
                  <c:v>0.68839998912452482</c:v>
                </c:pt>
                <c:pt idx="396">
                  <c:v>0.68818701733106535</c:v>
                </c:pt>
                <c:pt idx="397">
                  <c:v>0.6879741166934451</c:v>
                </c:pt>
                <c:pt idx="398">
                  <c:v>0.68770812502303746</c:v>
                </c:pt>
                <c:pt idx="399">
                  <c:v>0.68749546729798638</c:v>
                </c:pt>
                <c:pt idx="400">
                  <c:v>0.68722985433722195</c:v>
                </c:pt>
                <c:pt idx="401">
                  <c:v>0.68699103930006866</c:v>
                </c:pt>
                <c:pt idx="402">
                  <c:v>0.68675248719596482</c:v>
                </c:pt>
                <c:pt idx="403">
                  <c:v>0.68651423697732283</c:v>
                </c:pt>
                <c:pt idx="404">
                  <c:v>0.68627632918874104</c:v>
                </c:pt>
                <c:pt idx="405">
                  <c:v>0.68603880602300393</c:v>
                </c:pt>
                <c:pt idx="406">
                  <c:v>0.68580171137624968</c:v>
                </c:pt>
                <c:pt idx="407">
                  <c:v>0.68553883105192059</c:v>
                </c:pt>
                <c:pt idx="408">
                  <c:v>0.68532899206283504</c:v>
                </c:pt>
                <c:pt idx="409">
                  <c:v>0.68506733186782487</c:v>
                </c:pt>
                <c:pt idx="410">
                  <c:v>0.68483249855177808</c:v>
                </c:pt>
                <c:pt idx="411">
                  <c:v>0.68459834663327179</c:v>
                </c:pt>
                <c:pt idx="412">
                  <c:v>0.68436493150576361</c:v>
                </c:pt>
                <c:pt idx="413">
                  <c:v>0.68415811630796786</c:v>
                </c:pt>
                <c:pt idx="414">
                  <c:v>0.6839262512307801</c:v>
                </c:pt>
                <c:pt idx="415">
                  <c:v>0.68372090951842868</c:v>
                </c:pt>
                <c:pt idx="416">
                  <c:v>0.68349081331686612</c:v>
                </c:pt>
                <c:pt idx="417">
                  <c:v>0.68328714586657679</c:v>
                </c:pt>
                <c:pt idx="418">
                  <c:v>0.68308433936222868</c:v>
                </c:pt>
                <c:pt idx="419">
                  <c:v>0.68288244235898443</c:v>
                </c:pt>
                <c:pt idx="420">
                  <c:v>0.68268150470736411</c:v>
                </c:pt>
                <c:pt idx="421">
                  <c:v>0.68248157753652328</c:v>
                </c:pt>
                <c:pt idx="422">
                  <c:v>0.68228271323119571</c:v>
                </c:pt>
                <c:pt idx="423">
                  <c:v>0.68208496540183472</c:v>
                </c:pt>
                <c:pt idx="424">
                  <c:v>0.68188838884748804</c:v>
                </c:pt>
                <c:pt idx="425">
                  <c:v>0.68171738912532132</c:v>
                </c:pt>
                <c:pt idx="426">
                  <c:v>0.68152316035389571</c:v>
                </c:pt>
                <c:pt idx="427">
                  <c:v>0.68135430329348701</c:v>
                </c:pt>
                <c:pt idx="428">
                  <c:v>0.6811865077544621</c:v>
                </c:pt>
                <c:pt idx="429">
                  <c:v>0.68099609251958493</c:v>
                </c:pt>
                <c:pt idx="430">
                  <c:v>0.6808071763651975</c:v>
                </c:pt>
                <c:pt idx="431">
                  <c:v>0.68061982042474833</c:v>
                </c:pt>
                <c:pt idx="432">
                  <c:v>0.68045721237563384</c:v>
                </c:pt>
                <c:pt idx="433">
                  <c:v>0.68029588783598727</c:v>
                </c:pt>
                <c:pt idx="434">
                  <c:v>0.68011314237313614</c:v>
                </c:pt>
                <c:pt idx="435">
                  <c:v>0.67993219094609259</c:v>
                </c:pt>
                <c:pt idx="436">
                  <c:v>0.67977537962977286</c:v>
                </c:pt>
                <c:pt idx="437">
                  <c:v>0.67959796177076393</c:v>
                </c:pt>
                <c:pt idx="438">
                  <c:v>0.6794225188567321</c:v>
                </c:pt>
                <c:pt idx="439">
                  <c:v>0.67927067552129794</c:v>
                </c:pt>
                <c:pt idx="440">
                  <c:v>0.67912043366854846</c:v>
                </c:pt>
                <c:pt idx="441">
                  <c:v>0.67895074248197895</c:v>
                </c:pt>
                <c:pt idx="442">
                  <c:v>0.67878325744098222</c:v>
                </c:pt>
                <c:pt idx="443">
                  <c:v>0.67863856466307293</c:v>
                </c:pt>
                <c:pt idx="444">
                  <c:v>0.67847537589448215</c:v>
                </c:pt>
                <c:pt idx="445">
                  <c:v>0.67833453130065313</c:v>
                </c:pt>
                <c:pt idx="446">
                  <c:v>0.67819554166359286</c:v>
                </c:pt>
                <c:pt idx="447">
                  <c:v>0.67805844319713016</c:v>
                </c:pt>
                <c:pt idx="448">
                  <c:v>0.67790411985663057</c:v>
                </c:pt>
                <c:pt idx="449">
                  <c:v>0.67777119028005495</c:v>
                </c:pt>
                <c:pt idx="450">
                  <c:v>0.67764025760446944</c:v>
                </c:pt>
                <c:pt idx="451">
                  <c:v>0.67751135252575012</c:v>
                </c:pt>
                <c:pt idx="452">
                  <c:v>0.67738450414332596</c:v>
                </c:pt>
                <c:pt idx="453">
                  <c:v>0.67727743474285063</c:v>
                </c:pt>
                <c:pt idx="454">
                  <c:v>0.67715447729788425</c:v>
                </c:pt>
                <c:pt idx="455">
                  <c:v>0.67703365004709415</c:v>
                </c:pt>
                <c:pt idx="456">
                  <c:v>0.67693179607961496</c:v>
                </c:pt>
                <c:pt idx="457">
                  <c:v>0.67683153612470603</c:v>
                </c:pt>
                <c:pt idx="458">
                  <c:v>0.67671659623960889</c:v>
                </c:pt>
                <c:pt idx="459">
                  <c:v>0.67661982822040478</c:v>
                </c:pt>
                <c:pt idx="460">
                  <c:v>0.67652468694029799</c:v>
                </c:pt>
                <c:pt idx="461">
                  <c:v>0.67643118025126281</c:v>
                </c:pt>
                <c:pt idx="462">
                  <c:v>0.67633931477599696</c:v>
                </c:pt>
                <c:pt idx="463">
                  <c:v>0.67624909589134485</c:v>
                </c:pt>
                <c:pt idx="464">
                  <c:v>0.67616052771527468</c:v>
                </c:pt>
                <c:pt idx="465">
                  <c:v>0.67607361309749436</c:v>
                </c:pt>
                <c:pt idx="466">
                  <c:v>0.67600244855933556</c:v>
                </c:pt>
                <c:pt idx="467">
                  <c:v>0.67591856863713595</c:v>
                </c:pt>
                <c:pt idx="468">
                  <c:v>0.6758363434252056</c:v>
                </c:pt>
                <c:pt idx="469">
                  <c:v>0.67575577089152794</c:v>
                </c:pt>
                <c:pt idx="470">
                  <c:v>0.67568988723776913</c:v>
                </c:pt>
                <c:pt idx="471">
                  <c:v>0.67562514644336857</c:v>
                </c:pt>
                <c:pt idx="472">
                  <c:v>0.67554896156634681</c:v>
                </c:pt>
                <c:pt idx="473">
                  <c:v>0.67548672309278424</c:v>
                </c:pt>
                <c:pt idx="474">
                  <c:v>0.67542561528977862</c:v>
                </c:pt>
                <c:pt idx="475">
                  <c:v>0.67535377130727747</c:v>
                </c:pt>
                <c:pt idx="476">
                  <c:v>0.67529513253366824</c:v>
                </c:pt>
                <c:pt idx="477">
                  <c:v>0.67523760642886455</c:v>
                </c:pt>
                <c:pt idx="478">
                  <c:v>0.67518118623452106</c:v>
                </c:pt>
                <c:pt idx="479">
                  <c:v>0.67512586467621649</c:v>
                </c:pt>
                <c:pt idx="480">
                  <c:v>0.67507163397826397</c:v>
                </c:pt>
                <c:pt idx="481">
                  <c:v>0.67502902930362696</c:v>
                </c:pt>
                <c:pt idx="482">
                  <c:v>0.67496641164861371</c:v>
                </c:pt>
                <c:pt idx="483">
                  <c:v>0.67491540210308298</c:v>
                </c:pt>
                <c:pt idx="484">
                  <c:v>0.67486544762477341</c:v>
                </c:pt>
                <c:pt idx="485">
                  <c:v>0.6748262369607565</c:v>
                </c:pt>
                <c:pt idx="486">
                  <c:v>0.6747972646858148</c:v>
                </c:pt>
                <c:pt idx="487">
                  <c:v>0.67474043055056687</c:v>
                </c:pt>
                <c:pt idx="488">
                  <c:v>0.67470335602084286</c:v>
                </c:pt>
                <c:pt idx="489">
                  <c:v>0.67465791941927489</c:v>
                </c:pt>
                <c:pt idx="490">
                  <c:v>0.67462228812091918</c:v>
                </c:pt>
                <c:pt idx="491">
                  <c:v>0.67457863645904537</c:v>
                </c:pt>
                <c:pt idx="492">
                  <c:v>0.6745444174906059</c:v>
                </c:pt>
                <c:pt idx="493">
                  <c:v>0.67450251128030991</c:v>
                </c:pt>
                <c:pt idx="494">
                  <c:v>0.67446967240265387</c:v>
                </c:pt>
                <c:pt idx="495">
                  <c:v>0.67443743623826036</c:v>
                </c:pt>
                <c:pt idx="496">
                  <c:v>0.67440579609352269</c:v>
                </c:pt>
                <c:pt idx="497">
                  <c:v>0.67436707372989946</c:v>
                </c:pt>
                <c:pt idx="498">
                  <c:v>0.67434427666697594</c:v>
                </c:pt>
                <c:pt idx="499">
                  <c:v>0.67431438359559182</c:v>
                </c:pt>
                <c:pt idx="500">
                  <c:v>0.67428505897740598</c:v>
                </c:pt>
                <c:pt idx="501">
                  <c:v>0.67425629575450796</c:v>
                </c:pt>
                <c:pt idx="502">
                  <c:v>0.67422112034865855</c:v>
                </c:pt>
                <c:pt idx="503">
                  <c:v>0.67419359418929459</c:v>
                </c:pt>
                <c:pt idx="504">
                  <c:v>0.67417330310331613</c:v>
                </c:pt>
                <c:pt idx="505">
                  <c:v>0.67414671389091441</c:v>
                </c:pt>
                <c:pt idx="506">
                  <c:v>0.67412065009251465</c:v>
                </c:pt>
                <c:pt idx="507">
                  <c:v>0.67409510441443343</c:v>
                </c:pt>
                <c:pt idx="508">
                  <c:v>0.6740762807736429</c:v>
                </c:pt>
                <c:pt idx="509">
                  <c:v>0.67405774137160146</c:v>
                </c:pt>
                <c:pt idx="510">
                  <c:v>0.67403345897041156</c:v>
                </c:pt>
                <c:pt idx="511">
                  <c:v>0.67401557075739649</c:v>
                </c:pt>
                <c:pt idx="512">
                  <c:v>0.6739921453700416</c:v>
                </c:pt>
                <c:pt idx="513">
                  <c:v>0.67397489148932044</c:v>
                </c:pt>
                <c:pt idx="514">
                  <c:v>0.67395230064765776</c:v>
                </c:pt>
                <c:pt idx="515">
                  <c:v>0.67393566426170248</c:v>
                </c:pt>
                <c:pt idx="516">
                  <c:v>0.67391928737371898</c:v>
                </c:pt>
                <c:pt idx="517">
                  <c:v>0.67390316690602825</c:v>
                </c:pt>
                <c:pt idx="518">
                  <c:v>0.67388729978777462</c:v>
                </c:pt>
                <c:pt idx="519">
                  <c:v>0.67387168295590072</c:v>
                </c:pt>
                <c:pt idx="520">
                  <c:v>0.67385631335609719</c:v>
                </c:pt>
                <c:pt idx="521">
                  <c:v>0.67384118794372183</c:v>
                </c:pt>
                <c:pt idx="522">
                  <c:v>0.67382630368469287</c:v>
                </c:pt>
                <c:pt idx="523">
                  <c:v>0.67380682791081747</c:v>
                </c:pt>
                <c:pt idx="524">
                  <c:v>0.67379249460945456</c:v>
                </c:pt>
                <c:pt idx="525">
                  <c:v>0.67378306766320861</c:v>
                </c:pt>
                <c:pt idx="526">
                  <c:v>0.67376451840869866</c:v>
                </c:pt>
                <c:pt idx="527">
                  <c:v>0.67375086956675601</c:v>
                </c:pt>
                <c:pt idx="528">
                  <c:v>0.67373744296086124</c:v>
                </c:pt>
                <c:pt idx="529">
                  <c:v>0.6737242356589721</c:v>
                </c:pt>
                <c:pt idx="530">
                  <c:v>0.67371124474595689</c:v>
                </c:pt>
                <c:pt idx="531">
                  <c:v>0.67369425512794601</c:v>
                </c:pt>
                <c:pt idx="532">
                  <c:v>0.67368175788536711</c:v>
                </c:pt>
                <c:pt idx="533">
                  <c:v>0.67367354145562586</c:v>
                </c:pt>
                <c:pt idx="534">
                  <c:v>0.67365738097087913</c:v>
                </c:pt>
                <c:pt idx="535">
                  <c:v>0.67365339698518389</c:v>
                </c:pt>
                <c:pt idx="536">
                  <c:v>0.67363380868531497</c:v>
                </c:pt>
                <c:pt idx="537">
                  <c:v>0.673622317305691</c:v>
                </c:pt>
                <c:pt idx="538">
                  <c:v>0.67360729495498539</c:v>
                </c:pt>
                <c:pt idx="539">
                  <c:v>0.67359991031307065</c:v>
                </c:pt>
                <c:pt idx="540">
                  <c:v>0.6735889892619138</c:v>
                </c:pt>
                <c:pt idx="541">
                  <c:v>0.67357825291950824</c:v>
                </c:pt>
                <c:pt idx="542">
                  <c:v>0.67357119665815524</c:v>
                </c:pt>
                <c:pt idx="543">
                  <c:v>0.6735642205226875</c:v>
                </c:pt>
                <c:pt idx="544">
                  <c:v>0.67355732373462418</c:v>
                </c:pt>
                <c:pt idx="545">
                  <c:v>0.67354376511023151</c:v>
                </c:pt>
                <c:pt idx="546">
                  <c:v>0.67354042384292245</c:v>
                </c:pt>
                <c:pt idx="547">
                  <c:v>0.67352724947609077</c:v>
                </c:pt>
                <c:pt idx="548">
                  <c:v>0.67354042384292245</c:v>
                </c:pt>
                <c:pt idx="549">
                  <c:v>0.67352724947609077</c:v>
                </c:pt>
                <c:pt idx="550">
                  <c:v>0.67352077539442534</c:v>
                </c:pt>
                <c:pt idx="551">
                  <c:v>0.67351120354526484</c:v>
                </c:pt>
                <c:pt idx="552">
                  <c:v>0.67351120354526484</c:v>
                </c:pt>
                <c:pt idx="553">
                  <c:v>0.6734895062538746</c:v>
                </c:pt>
                <c:pt idx="554">
                  <c:v>0.67348346755073141</c:v>
                </c:pt>
                <c:pt idx="555">
                  <c:v>0.67347749886959385</c:v>
                </c:pt>
                <c:pt idx="556">
                  <c:v>0.67346867558152534</c:v>
                </c:pt>
                <c:pt idx="557">
                  <c:v>0.67346576872763331</c:v>
                </c:pt>
                <c:pt idx="558">
                  <c:v>0.67347159949777569</c:v>
                </c:pt>
                <c:pt idx="559">
                  <c:v>0.67346867558152534</c:v>
                </c:pt>
                <c:pt idx="560">
                  <c:v>0.67346576872763331</c:v>
                </c:pt>
                <c:pt idx="561">
                  <c:v>0.67345714966504078</c:v>
                </c:pt>
                <c:pt idx="562">
                  <c:v>0.67344589117253628</c:v>
                </c:pt>
                <c:pt idx="563">
                  <c:v>0.67343761948928293</c:v>
                </c:pt>
                <c:pt idx="564">
                  <c:v>0.673440360488754</c:v>
                </c:pt>
                <c:pt idx="565">
                  <c:v>0.67342415454652271</c:v>
                </c:pt>
                <c:pt idx="566">
                  <c:v>0.673429492847748</c:v>
                </c:pt>
                <c:pt idx="567">
                  <c:v>0.67341887903735675</c:v>
                </c:pt>
                <c:pt idx="568">
                  <c:v>0.67341108206816314</c:v>
                </c:pt>
                <c:pt idx="569">
                  <c:v>0.67342150898425146</c:v>
                </c:pt>
                <c:pt idx="570">
                  <c:v>0.67341626462360127</c:v>
                </c:pt>
                <c:pt idx="571">
                  <c:v>0.67340089977213435</c:v>
                </c:pt>
                <c:pt idx="572">
                  <c:v>0.67340342269606812</c:v>
                </c:pt>
                <c:pt idx="573">
                  <c:v>0.67340851376361022</c:v>
                </c:pt>
                <c:pt idx="574">
                  <c:v>0.67340342269606812</c:v>
                </c:pt>
                <c:pt idx="575">
                  <c:v>0.6733958987439872</c:v>
                </c:pt>
                <c:pt idx="576">
                  <c:v>0.67337648064853228</c:v>
                </c:pt>
                <c:pt idx="577">
                  <c:v>0.67338607374703718</c:v>
                </c:pt>
                <c:pt idx="578">
                  <c:v>0.67338365392649979</c:v>
                </c:pt>
                <c:pt idx="579">
                  <c:v>0.67338124852146786</c:v>
                </c:pt>
                <c:pt idx="580">
                  <c:v>0.67337648064853228</c:v>
                </c:pt>
                <c:pt idx="581">
                  <c:v>0.67336943503013291</c:v>
                </c:pt>
                <c:pt idx="582">
                  <c:v>0.67337176951265021</c:v>
                </c:pt>
                <c:pt idx="583">
                  <c:v>0.67336023590390059</c:v>
                </c:pt>
                <c:pt idx="584">
                  <c:v>0.67335571857372056</c:v>
                </c:pt>
                <c:pt idx="585">
                  <c:v>0.67336023590390059</c:v>
                </c:pt>
                <c:pt idx="586">
                  <c:v>0.67335125527360473</c:v>
                </c:pt>
                <c:pt idx="587">
                  <c:v>0.67335571857372056</c:v>
                </c:pt>
                <c:pt idx="588">
                  <c:v>0.67335571857372056</c:v>
                </c:pt>
                <c:pt idx="589">
                  <c:v>0.67334904370100424</c:v>
                </c:pt>
                <c:pt idx="590">
                  <c:v>0.67334248841829958</c:v>
                </c:pt>
                <c:pt idx="591">
                  <c:v>0.67334032956128931</c:v>
                </c:pt>
                <c:pt idx="592">
                  <c:v>0.6733446603458515</c:v>
                </c:pt>
                <c:pt idx="593">
                  <c:v>0.67334684541597234</c:v>
                </c:pt>
                <c:pt idx="594">
                  <c:v>0.67334248841829958</c:v>
                </c:pt>
                <c:pt idx="595">
                  <c:v>0.67333818370310772</c:v>
                </c:pt>
                <c:pt idx="596">
                  <c:v>0.67333605077235636</c:v>
                </c:pt>
                <c:pt idx="597">
                  <c:v>0.67331342163740115</c:v>
                </c:pt>
                <c:pt idx="598">
                  <c:v>0.67332764690664215</c:v>
                </c:pt>
                <c:pt idx="599">
                  <c:v>0.67332764690664215</c:v>
                </c:pt>
                <c:pt idx="600">
                  <c:v>0.67332557755301958</c:v>
                </c:pt>
                <c:pt idx="601">
                  <c:v>0.67332557755301958</c:v>
                </c:pt>
                <c:pt idx="602">
                  <c:v>0.67331342163740115</c:v>
                </c:pt>
                <c:pt idx="603">
                  <c:v>0.67331944424924906</c:v>
                </c:pt>
                <c:pt idx="604">
                  <c:v>0.67331742450401311</c:v>
                </c:pt>
                <c:pt idx="605">
                  <c:v>0.67331742450401311</c:v>
                </c:pt>
                <c:pt idx="606">
                  <c:v>0.6733036249593658</c:v>
                </c:pt>
                <c:pt idx="607">
                  <c:v>0.67331342163740115</c:v>
                </c:pt>
                <c:pt idx="608">
                  <c:v>0.6733114383803811</c:v>
                </c:pt>
                <c:pt idx="609">
                  <c:v>0.6733114383803811</c:v>
                </c:pt>
                <c:pt idx="610">
                  <c:v>0.67330750788210869</c:v>
                </c:pt>
                <c:pt idx="611">
                  <c:v>0.67330556050705526</c:v>
                </c:pt>
                <c:pt idx="612">
                  <c:v>0.67330750788210869</c:v>
                </c:pt>
                <c:pt idx="613">
                  <c:v>0.6733036249593658</c:v>
                </c:pt>
                <c:pt idx="614">
                  <c:v>0.6733036249593658</c:v>
                </c:pt>
                <c:pt idx="615">
                  <c:v>0.6733036249593658</c:v>
                </c:pt>
                <c:pt idx="616">
                  <c:v>0.67329978908183619</c:v>
                </c:pt>
                <c:pt idx="617">
                  <c:v>0.67329978908183619</c:v>
                </c:pt>
                <c:pt idx="618">
                  <c:v>0.67329978908183619</c:v>
                </c:pt>
                <c:pt idx="619">
                  <c:v>0.67329788862063455</c:v>
                </c:pt>
                <c:pt idx="620">
                  <c:v>0.67329978908183619</c:v>
                </c:pt>
                <c:pt idx="621">
                  <c:v>0.67329412232722929</c:v>
                </c:pt>
                <c:pt idx="622">
                  <c:v>0.67329225636548129</c:v>
                </c:pt>
                <c:pt idx="623">
                  <c:v>0.67329412232722929</c:v>
                </c:pt>
                <c:pt idx="624">
                  <c:v>0.67329412232722929</c:v>
                </c:pt>
                <c:pt idx="625">
                  <c:v>0.67329225636548129</c:v>
                </c:pt>
                <c:pt idx="626">
                  <c:v>0.67328855849029301</c:v>
                </c:pt>
                <c:pt idx="627">
                  <c:v>0.67328490558754928</c:v>
                </c:pt>
                <c:pt idx="628">
                  <c:v>0.67328490558754928</c:v>
                </c:pt>
                <c:pt idx="629">
                  <c:v>0.67328309584247858</c:v>
                </c:pt>
                <c:pt idx="630">
                  <c:v>0.67328129715107665</c:v>
                </c:pt>
                <c:pt idx="631">
                  <c:v>0.67328309584247858</c:v>
                </c:pt>
                <c:pt idx="632">
                  <c:v>0.67328490558754928</c:v>
                </c:pt>
                <c:pt idx="633">
                  <c:v>0.67328129715107665</c:v>
                </c:pt>
                <c:pt idx="634">
                  <c:v>0.67328129715107665</c:v>
                </c:pt>
                <c:pt idx="635">
                  <c:v>0.67327950945081605</c:v>
                </c:pt>
                <c:pt idx="636">
                  <c:v>0.67328309584247858</c:v>
                </c:pt>
                <c:pt idx="637">
                  <c:v>0.67328129715107665</c:v>
                </c:pt>
                <c:pt idx="638">
                  <c:v>0.67327773267946522</c:v>
                </c:pt>
                <c:pt idx="639">
                  <c:v>0.67327950945081605</c:v>
                </c:pt>
                <c:pt idx="640">
                  <c:v>0.67327773267946522</c:v>
                </c:pt>
                <c:pt idx="641">
                  <c:v>0.67327596677508883</c:v>
                </c:pt>
                <c:pt idx="642">
                  <c:v>0.67327421167604551</c:v>
                </c:pt>
                <c:pt idx="643">
                  <c:v>0.67327773267946522</c:v>
                </c:pt>
                <c:pt idx="644">
                  <c:v>0.673272467320989</c:v>
                </c:pt>
                <c:pt idx="645">
                  <c:v>0.6732622234158131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'CRET V4D'!$AA$1</c:f>
              <c:strCache>
                <c:ptCount val="1"/>
                <c:pt idx="0">
                  <c:v>Drte sat</c:v>
                </c:pt>
              </c:strCache>
            </c:strRef>
          </c:tx>
          <c:spPr>
            <a:ln w="1905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'CRET V4D'!$Y$2:$Y$21</c:f>
              <c:numCache>
                <c:formatCode>General</c:formatCode>
                <c:ptCount val="20"/>
                <c:pt idx="0">
                  <c:v>0.39556227010572564</c:v>
                </c:pt>
                <c:pt idx="1">
                  <c:v>0.39056227010572564</c:v>
                </c:pt>
                <c:pt idx="2">
                  <c:v>0.38556227010572564</c:v>
                </c:pt>
                <c:pt idx="3">
                  <c:v>0.38056227010572563</c:v>
                </c:pt>
                <c:pt idx="4">
                  <c:v>0.37556227010572563</c:v>
                </c:pt>
                <c:pt idx="5">
                  <c:v>0.37056227010572562</c:v>
                </c:pt>
                <c:pt idx="6">
                  <c:v>0.36556227010572562</c:v>
                </c:pt>
                <c:pt idx="7">
                  <c:v>0.36056227010572561</c:v>
                </c:pt>
                <c:pt idx="8">
                  <c:v>0.35556227010572561</c:v>
                </c:pt>
                <c:pt idx="9">
                  <c:v>0.3505622701057256</c:v>
                </c:pt>
                <c:pt idx="10">
                  <c:v>0.3455622701057256</c:v>
                </c:pt>
                <c:pt idx="11">
                  <c:v>0.34056227010572571</c:v>
                </c:pt>
                <c:pt idx="12">
                  <c:v>0.33556227010572559</c:v>
                </c:pt>
                <c:pt idx="13">
                  <c:v>0.3305622701057257</c:v>
                </c:pt>
                <c:pt idx="14">
                  <c:v>0.32556227010572569</c:v>
                </c:pt>
                <c:pt idx="15">
                  <c:v>0.32056227010572569</c:v>
                </c:pt>
                <c:pt idx="16">
                  <c:v>0.31556227010572568</c:v>
                </c:pt>
                <c:pt idx="17">
                  <c:v>0.31056227010572568</c:v>
                </c:pt>
                <c:pt idx="18">
                  <c:v>0.30556227010572568</c:v>
                </c:pt>
                <c:pt idx="19">
                  <c:v>0.30056227010572567</c:v>
                </c:pt>
              </c:numCache>
            </c:numRef>
          </c:xVal>
          <c:yVal>
            <c:numRef>
              <c:f>'CRET V4D'!$AA$2:$AA$21</c:f>
              <c:numCache>
                <c:formatCode>General</c:formatCode>
                <c:ptCount val="20"/>
                <c:pt idx="0">
                  <c:v>0.79556227010572567</c:v>
                </c:pt>
                <c:pt idx="1">
                  <c:v>0.79056227010572566</c:v>
                </c:pt>
                <c:pt idx="2">
                  <c:v>0.78556227010572566</c:v>
                </c:pt>
                <c:pt idx="3">
                  <c:v>0.78056227010572565</c:v>
                </c:pt>
                <c:pt idx="4">
                  <c:v>0.77556227010572565</c:v>
                </c:pt>
                <c:pt idx="5">
                  <c:v>0.77056227010572564</c:v>
                </c:pt>
                <c:pt idx="6">
                  <c:v>0.76556227010572564</c:v>
                </c:pt>
                <c:pt idx="7">
                  <c:v>0.76056227010572564</c:v>
                </c:pt>
                <c:pt idx="8">
                  <c:v>0.75556227010572563</c:v>
                </c:pt>
                <c:pt idx="9">
                  <c:v>0.75056227010572563</c:v>
                </c:pt>
                <c:pt idx="10">
                  <c:v>0.74556227010572562</c:v>
                </c:pt>
                <c:pt idx="11">
                  <c:v>0.74056227010572573</c:v>
                </c:pt>
                <c:pt idx="12">
                  <c:v>0.73556227010572561</c:v>
                </c:pt>
                <c:pt idx="13">
                  <c:v>0.73056227010572572</c:v>
                </c:pt>
                <c:pt idx="14">
                  <c:v>0.72556227010572572</c:v>
                </c:pt>
                <c:pt idx="15">
                  <c:v>0.72056227010572571</c:v>
                </c:pt>
                <c:pt idx="16">
                  <c:v>0.71556227010572571</c:v>
                </c:pt>
                <c:pt idx="17">
                  <c:v>0.7105622701057257</c:v>
                </c:pt>
                <c:pt idx="18">
                  <c:v>0.7055622701057257</c:v>
                </c:pt>
                <c:pt idx="19">
                  <c:v>0.70056227010572569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'CRET V4D'!$Q$1</c:f>
              <c:strCache>
                <c:ptCount val="1"/>
                <c:pt idx="0">
                  <c:v>Crmi</c:v>
                </c:pt>
              </c:strCache>
            </c:strRef>
          </c:tx>
          <c:spPr>
            <a:ln w="1587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'CRET V4D'!$B$2:$B$700</c:f>
              <c:numCache>
                <c:formatCode>0.000</c:formatCode>
                <c:ptCount val="699"/>
                <c:pt idx="0">
                  <c:v>0.35903093969013689</c:v>
                </c:pt>
                <c:pt idx="1">
                  <c:v>0.35786545663626046</c:v>
                </c:pt>
                <c:pt idx="2">
                  <c:v>0.35708846793367621</c:v>
                </c:pt>
                <c:pt idx="3">
                  <c:v>0.35638917810135035</c:v>
                </c:pt>
                <c:pt idx="4">
                  <c:v>0.35576758713928308</c:v>
                </c:pt>
                <c:pt idx="5">
                  <c:v>0.35506829730695721</c:v>
                </c:pt>
                <c:pt idx="6">
                  <c:v>0.35436900747463135</c:v>
                </c:pt>
                <c:pt idx="7">
                  <c:v>0.35374741651256386</c:v>
                </c:pt>
                <c:pt idx="8">
                  <c:v>0.35312582555049654</c:v>
                </c:pt>
                <c:pt idx="9">
                  <c:v>0.35234883684791235</c:v>
                </c:pt>
                <c:pt idx="10">
                  <c:v>0.35164954701558648</c:v>
                </c:pt>
                <c:pt idx="11">
                  <c:v>0.35087255831300224</c:v>
                </c:pt>
                <c:pt idx="12">
                  <c:v>0.35017326848067637</c:v>
                </c:pt>
                <c:pt idx="13">
                  <c:v>0.3494739786483505</c:v>
                </c:pt>
                <c:pt idx="14">
                  <c:v>0.34877468881602464</c:v>
                </c:pt>
                <c:pt idx="15">
                  <c:v>0.34799770011344044</c:v>
                </c:pt>
                <c:pt idx="16">
                  <c:v>0.34737610915137296</c:v>
                </c:pt>
                <c:pt idx="17">
                  <c:v>0.34675451818930564</c:v>
                </c:pt>
                <c:pt idx="18">
                  <c:v>0.34589983061646284</c:v>
                </c:pt>
                <c:pt idx="19">
                  <c:v>0.34520054078413698</c:v>
                </c:pt>
                <c:pt idx="20">
                  <c:v>0.34450125095181111</c:v>
                </c:pt>
                <c:pt idx="21">
                  <c:v>0.34387965998974385</c:v>
                </c:pt>
                <c:pt idx="22">
                  <c:v>0.34318037015741798</c:v>
                </c:pt>
                <c:pt idx="23">
                  <c:v>0.34240338145483373</c:v>
                </c:pt>
                <c:pt idx="24">
                  <c:v>0.34170409162250787</c:v>
                </c:pt>
                <c:pt idx="25">
                  <c:v>0.34108250066044038</c:v>
                </c:pt>
                <c:pt idx="26">
                  <c:v>0.34046090969837306</c:v>
                </c:pt>
                <c:pt idx="27">
                  <c:v>0.33968392099578865</c:v>
                </c:pt>
                <c:pt idx="28">
                  <c:v>0.33906233003372138</c:v>
                </c:pt>
                <c:pt idx="29">
                  <c:v>0.33828534133113713</c:v>
                </c:pt>
                <c:pt idx="30">
                  <c:v>0.33766375036906965</c:v>
                </c:pt>
                <c:pt idx="31">
                  <c:v>0.33696446053674378</c:v>
                </c:pt>
                <c:pt idx="32">
                  <c:v>0.33634286957467646</c:v>
                </c:pt>
                <c:pt idx="33">
                  <c:v>0.3357989774828673</c:v>
                </c:pt>
                <c:pt idx="34">
                  <c:v>0.33502198878028311</c:v>
                </c:pt>
                <c:pt idx="35">
                  <c:v>0.33432269894795724</c:v>
                </c:pt>
                <c:pt idx="36">
                  <c:v>0.33362340911563138</c:v>
                </c:pt>
                <c:pt idx="37">
                  <c:v>0.33300181815356411</c:v>
                </c:pt>
                <c:pt idx="38">
                  <c:v>0.33230252832123824</c:v>
                </c:pt>
                <c:pt idx="39">
                  <c:v>0.3316809373591707</c:v>
                </c:pt>
                <c:pt idx="40">
                  <c:v>0.33098164752684506</c:v>
                </c:pt>
                <c:pt idx="41">
                  <c:v>0.33036005656477757</c:v>
                </c:pt>
                <c:pt idx="42">
                  <c:v>0.32973846560271003</c:v>
                </c:pt>
                <c:pt idx="43">
                  <c:v>0.32903917577038438</c:v>
                </c:pt>
                <c:pt idx="44">
                  <c:v>0.32833988593805852</c:v>
                </c:pt>
                <c:pt idx="45">
                  <c:v>0.32764059610573265</c:v>
                </c:pt>
                <c:pt idx="46">
                  <c:v>0.32701900514366516</c:v>
                </c:pt>
                <c:pt idx="47">
                  <c:v>0.3263974141815979</c:v>
                </c:pt>
                <c:pt idx="48">
                  <c:v>0.32562042547901365</c:v>
                </c:pt>
                <c:pt idx="49">
                  <c:v>0.32492113564668779</c:v>
                </c:pt>
                <c:pt idx="50">
                  <c:v>0.32437724355487862</c:v>
                </c:pt>
                <c:pt idx="51">
                  <c:v>0.32360025485229443</c:v>
                </c:pt>
                <c:pt idx="52">
                  <c:v>0.32290096501996857</c:v>
                </c:pt>
                <c:pt idx="53">
                  <c:v>0.3222016751876427</c:v>
                </c:pt>
                <c:pt idx="54">
                  <c:v>0.32150238535531706</c:v>
                </c:pt>
                <c:pt idx="55">
                  <c:v>0.32080309552299119</c:v>
                </c:pt>
                <c:pt idx="56">
                  <c:v>0.32010380569066532</c:v>
                </c:pt>
                <c:pt idx="57">
                  <c:v>0.31940451585833946</c:v>
                </c:pt>
                <c:pt idx="58">
                  <c:v>0.31870522602601359</c:v>
                </c:pt>
                <c:pt idx="59">
                  <c:v>0.31800593619368772</c:v>
                </c:pt>
                <c:pt idx="60">
                  <c:v>0.31730664636136185</c:v>
                </c:pt>
                <c:pt idx="61">
                  <c:v>0.31660735652903599</c:v>
                </c:pt>
                <c:pt idx="62">
                  <c:v>0.31590806669671034</c:v>
                </c:pt>
                <c:pt idx="63">
                  <c:v>0.31528647573464286</c:v>
                </c:pt>
                <c:pt idx="64">
                  <c:v>0.31450948703205861</c:v>
                </c:pt>
                <c:pt idx="65">
                  <c:v>0.31388789606999112</c:v>
                </c:pt>
                <c:pt idx="66">
                  <c:v>0.31318860623766526</c:v>
                </c:pt>
                <c:pt idx="67">
                  <c:v>0.31248931640533939</c:v>
                </c:pt>
                <c:pt idx="68">
                  <c:v>0.31186772544327213</c:v>
                </c:pt>
                <c:pt idx="69">
                  <c:v>0.31109073674068788</c:v>
                </c:pt>
                <c:pt idx="70">
                  <c:v>0.31046914577862039</c:v>
                </c:pt>
                <c:pt idx="71">
                  <c:v>0.30976985594629453</c:v>
                </c:pt>
                <c:pt idx="72">
                  <c:v>0.30907056611396866</c:v>
                </c:pt>
                <c:pt idx="73">
                  <c:v>0.30844897515190134</c:v>
                </c:pt>
                <c:pt idx="74">
                  <c:v>0.30774968531957547</c:v>
                </c:pt>
                <c:pt idx="75">
                  <c:v>0.30712809435750799</c:v>
                </c:pt>
                <c:pt idx="76">
                  <c:v>0.30642880452518212</c:v>
                </c:pt>
                <c:pt idx="77">
                  <c:v>0.30572951469285647</c:v>
                </c:pt>
                <c:pt idx="78">
                  <c:v>0.30510792373078899</c:v>
                </c:pt>
                <c:pt idx="79">
                  <c:v>0.30448633276872145</c:v>
                </c:pt>
                <c:pt idx="80">
                  <c:v>0.3037870429363958</c:v>
                </c:pt>
                <c:pt idx="81">
                  <c:v>0.30308775310406993</c:v>
                </c:pt>
                <c:pt idx="82">
                  <c:v>0.30238846327174407</c:v>
                </c:pt>
                <c:pt idx="83">
                  <c:v>0.30176687230967658</c:v>
                </c:pt>
                <c:pt idx="84">
                  <c:v>0.30114528134760926</c:v>
                </c:pt>
                <c:pt idx="85">
                  <c:v>0.30044599151528339</c:v>
                </c:pt>
                <c:pt idx="86">
                  <c:v>0.29974670168295758</c:v>
                </c:pt>
                <c:pt idx="87">
                  <c:v>0.29912511072089004</c:v>
                </c:pt>
                <c:pt idx="88">
                  <c:v>0.29850351975882278</c:v>
                </c:pt>
                <c:pt idx="89">
                  <c:v>0.29780422992649691</c:v>
                </c:pt>
                <c:pt idx="90">
                  <c:v>0.29718263896442937</c:v>
                </c:pt>
                <c:pt idx="91">
                  <c:v>0.2965610480023621</c:v>
                </c:pt>
                <c:pt idx="92">
                  <c:v>0.29586175817003624</c:v>
                </c:pt>
                <c:pt idx="93">
                  <c:v>0.29524016720796875</c:v>
                </c:pt>
                <c:pt idx="94">
                  <c:v>0.29454087737564311</c:v>
                </c:pt>
                <c:pt idx="95">
                  <c:v>0.29391928641357556</c:v>
                </c:pt>
                <c:pt idx="96">
                  <c:v>0.29329769545150808</c:v>
                </c:pt>
                <c:pt idx="97">
                  <c:v>0.29275380335969914</c:v>
                </c:pt>
                <c:pt idx="98">
                  <c:v>0.29205451352737327</c:v>
                </c:pt>
                <c:pt idx="99">
                  <c:v>0.29135522369504741</c:v>
                </c:pt>
                <c:pt idx="100">
                  <c:v>0.29081133160323847</c:v>
                </c:pt>
                <c:pt idx="101">
                  <c:v>0.2901120417709126</c:v>
                </c:pt>
                <c:pt idx="102">
                  <c:v>0.28949045080884533</c:v>
                </c:pt>
                <c:pt idx="103">
                  <c:v>0.28886885984677779</c:v>
                </c:pt>
                <c:pt idx="104">
                  <c:v>0.28816957001445193</c:v>
                </c:pt>
                <c:pt idx="105">
                  <c:v>0.28754797905238466</c:v>
                </c:pt>
                <c:pt idx="106">
                  <c:v>0.2870817858308341</c:v>
                </c:pt>
                <c:pt idx="107">
                  <c:v>0.28638249599850824</c:v>
                </c:pt>
                <c:pt idx="108">
                  <c:v>0.28576090503644069</c:v>
                </c:pt>
                <c:pt idx="109">
                  <c:v>0.28513931407437343</c:v>
                </c:pt>
                <c:pt idx="110">
                  <c:v>0.28444002424204756</c:v>
                </c:pt>
                <c:pt idx="111">
                  <c:v>0.28389613215023862</c:v>
                </c:pt>
                <c:pt idx="112">
                  <c:v>0.28319684231791276</c:v>
                </c:pt>
                <c:pt idx="113">
                  <c:v>0.28265295022610382</c:v>
                </c:pt>
                <c:pt idx="114">
                  <c:v>0.28195366039377795</c:v>
                </c:pt>
                <c:pt idx="115">
                  <c:v>0.28125437056145208</c:v>
                </c:pt>
                <c:pt idx="116">
                  <c:v>0.2806327795993846</c:v>
                </c:pt>
                <c:pt idx="117">
                  <c:v>0.28001118863731728</c:v>
                </c:pt>
                <c:pt idx="118">
                  <c:v>0.27938959767524979</c:v>
                </c:pt>
                <c:pt idx="119">
                  <c:v>0.27876800671318253</c:v>
                </c:pt>
                <c:pt idx="120">
                  <c:v>0.27814641575111498</c:v>
                </c:pt>
                <c:pt idx="121">
                  <c:v>0.27760252365930604</c:v>
                </c:pt>
                <c:pt idx="122">
                  <c:v>0.27682553495672185</c:v>
                </c:pt>
                <c:pt idx="123">
                  <c:v>0.27620394399465431</c:v>
                </c:pt>
                <c:pt idx="124">
                  <c:v>0.27558235303258682</c:v>
                </c:pt>
                <c:pt idx="125">
                  <c:v>0.27488306320026118</c:v>
                </c:pt>
                <c:pt idx="126">
                  <c:v>0.27433917110845202</c:v>
                </c:pt>
                <c:pt idx="127">
                  <c:v>0.27363988127612615</c:v>
                </c:pt>
                <c:pt idx="128">
                  <c:v>0.27301829031405889</c:v>
                </c:pt>
                <c:pt idx="129">
                  <c:v>0.27239669935199134</c:v>
                </c:pt>
                <c:pt idx="130">
                  <c:v>0.27169740951966548</c:v>
                </c:pt>
                <c:pt idx="131">
                  <c:v>0.27107581855759821</c:v>
                </c:pt>
                <c:pt idx="132">
                  <c:v>0.27045422759553073</c:v>
                </c:pt>
                <c:pt idx="133">
                  <c:v>0.26983263663346341</c:v>
                </c:pt>
                <c:pt idx="134">
                  <c:v>0.26913334680113754</c:v>
                </c:pt>
                <c:pt idx="135">
                  <c:v>0.26851175583907005</c:v>
                </c:pt>
                <c:pt idx="136">
                  <c:v>0.26789016487700273</c:v>
                </c:pt>
                <c:pt idx="137">
                  <c:v>0.26719087504467687</c:v>
                </c:pt>
                <c:pt idx="138">
                  <c:v>0.26649158521235106</c:v>
                </c:pt>
                <c:pt idx="139">
                  <c:v>0.26579229538002519</c:v>
                </c:pt>
                <c:pt idx="140">
                  <c:v>0.26509300554769932</c:v>
                </c:pt>
                <c:pt idx="141">
                  <c:v>0.264471414585632</c:v>
                </c:pt>
                <c:pt idx="142">
                  <c:v>0.26369442588304759</c:v>
                </c:pt>
                <c:pt idx="143">
                  <c:v>0.26291743718046334</c:v>
                </c:pt>
                <c:pt idx="144">
                  <c:v>0.26221814734813748</c:v>
                </c:pt>
                <c:pt idx="145">
                  <c:v>0.26144115864555328</c:v>
                </c:pt>
                <c:pt idx="146">
                  <c:v>0.26074186881322742</c:v>
                </c:pt>
                <c:pt idx="147">
                  <c:v>0.26004257898090155</c:v>
                </c:pt>
                <c:pt idx="148">
                  <c:v>0.25934328914857591</c:v>
                </c:pt>
                <c:pt idx="149">
                  <c:v>0.25864399931625004</c:v>
                </c:pt>
                <c:pt idx="150">
                  <c:v>0.25786701061366557</c:v>
                </c:pt>
                <c:pt idx="151">
                  <c:v>0.25724541965159831</c:v>
                </c:pt>
                <c:pt idx="152">
                  <c:v>0.25646843094901406</c:v>
                </c:pt>
                <c:pt idx="153">
                  <c:v>0.25584683998694657</c:v>
                </c:pt>
                <c:pt idx="154">
                  <c:v>0.254992152414104</c:v>
                </c:pt>
                <c:pt idx="155">
                  <c:v>0.25429286258177813</c:v>
                </c:pt>
                <c:pt idx="156">
                  <c:v>0.25359357274945227</c:v>
                </c:pt>
                <c:pt idx="157">
                  <c:v>0.25297198178738478</c:v>
                </c:pt>
                <c:pt idx="158">
                  <c:v>0.25227269195505891</c:v>
                </c:pt>
                <c:pt idx="159">
                  <c:v>0.25157340212273327</c:v>
                </c:pt>
                <c:pt idx="160">
                  <c:v>0.25095181116066573</c:v>
                </c:pt>
                <c:pt idx="161">
                  <c:v>0.25025252132833986</c:v>
                </c:pt>
                <c:pt idx="162">
                  <c:v>0.24955323149601402</c:v>
                </c:pt>
                <c:pt idx="163">
                  <c:v>0.24893164053394673</c:v>
                </c:pt>
                <c:pt idx="164">
                  <c:v>0.24815465183136229</c:v>
                </c:pt>
                <c:pt idx="165">
                  <c:v>0.247533060869295</c:v>
                </c:pt>
                <c:pt idx="166">
                  <c:v>0.24683377103696913</c:v>
                </c:pt>
                <c:pt idx="167">
                  <c:v>0.24613448120464326</c:v>
                </c:pt>
                <c:pt idx="168">
                  <c:v>0.2454351913723174</c:v>
                </c:pt>
                <c:pt idx="169">
                  <c:v>0.24473590153999153</c:v>
                </c:pt>
                <c:pt idx="170">
                  <c:v>0.24403661170766588</c:v>
                </c:pt>
                <c:pt idx="171">
                  <c:v>0.2434150207455984</c:v>
                </c:pt>
                <c:pt idx="172">
                  <c:v>0.24271573091327253</c:v>
                </c:pt>
                <c:pt idx="173">
                  <c:v>0.24201644108094666</c:v>
                </c:pt>
                <c:pt idx="174">
                  <c:v>0.2413171512486208</c:v>
                </c:pt>
                <c:pt idx="175">
                  <c:v>0.24061786141629493</c:v>
                </c:pt>
                <c:pt idx="176">
                  <c:v>0.23991857158396929</c:v>
                </c:pt>
                <c:pt idx="177">
                  <c:v>0.23921928175164342</c:v>
                </c:pt>
                <c:pt idx="178">
                  <c:v>0.23844229304905898</c:v>
                </c:pt>
                <c:pt idx="179">
                  <c:v>0.23774300321673333</c:v>
                </c:pt>
                <c:pt idx="180">
                  <c:v>0.23704371338440747</c:v>
                </c:pt>
                <c:pt idx="181">
                  <c:v>0.2363444235520816</c:v>
                </c:pt>
                <c:pt idx="182">
                  <c:v>0.23556743484949738</c:v>
                </c:pt>
                <c:pt idx="183">
                  <c:v>0.23486814501717151</c:v>
                </c:pt>
                <c:pt idx="184">
                  <c:v>0.23416885518484565</c:v>
                </c:pt>
                <c:pt idx="185">
                  <c:v>0.23346956535251978</c:v>
                </c:pt>
                <c:pt idx="186">
                  <c:v>0.23269257664993556</c:v>
                </c:pt>
                <c:pt idx="187">
                  <c:v>0.2319932868176097</c:v>
                </c:pt>
                <c:pt idx="188">
                  <c:v>0.23129399698528386</c:v>
                </c:pt>
                <c:pt idx="189">
                  <c:v>0.23059470715295799</c:v>
                </c:pt>
                <c:pt idx="190">
                  <c:v>0.22989541732063212</c:v>
                </c:pt>
                <c:pt idx="191">
                  <c:v>0.22919612748830626</c:v>
                </c:pt>
                <c:pt idx="192">
                  <c:v>0.22841913878572204</c:v>
                </c:pt>
                <c:pt idx="193">
                  <c:v>0.22771984895339617</c:v>
                </c:pt>
                <c:pt idx="194">
                  <c:v>0.2270205591210703</c:v>
                </c:pt>
                <c:pt idx="195">
                  <c:v>0.22632126928874466</c:v>
                </c:pt>
                <c:pt idx="196">
                  <c:v>0.22562197945641879</c:v>
                </c:pt>
                <c:pt idx="197">
                  <c:v>0.22492268962409293</c:v>
                </c:pt>
                <c:pt idx="198">
                  <c:v>0.22422339979176706</c:v>
                </c:pt>
                <c:pt idx="199">
                  <c:v>0.22352410995944119</c:v>
                </c:pt>
                <c:pt idx="200">
                  <c:v>0.22282482012711533</c:v>
                </c:pt>
                <c:pt idx="201">
                  <c:v>0.22212553029478946</c:v>
                </c:pt>
                <c:pt idx="202">
                  <c:v>0.22142624046246359</c:v>
                </c:pt>
                <c:pt idx="203">
                  <c:v>0.22072695063013797</c:v>
                </c:pt>
                <c:pt idx="204">
                  <c:v>0.22002766079781211</c:v>
                </c:pt>
                <c:pt idx="205">
                  <c:v>0.21932837096548624</c:v>
                </c:pt>
                <c:pt idx="206">
                  <c:v>0.21870678000341873</c:v>
                </c:pt>
                <c:pt idx="207">
                  <c:v>0.21800749017109286</c:v>
                </c:pt>
                <c:pt idx="208">
                  <c:v>0.21730820033876699</c:v>
                </c:pt>
                <c:pt idx="209">
                  <c:v>0.21660891050644135</c:v>
                </c:pt>
                <c:pt idx="210">
                  <c:v>0.21590962067411548</c:v>
                </c:pt>
                <c:pt idx="211">
                  <c:v>0.21536572858230632</c:v>
                </c:pt>
                <c:pt idx="212">
                  <c:v>0.2145887398797221</c:v>
                </c:pt>
                <c:pt idx="213">
                  <c:v>0.21388945004739626</c:v>
                </c:pt>
                <c:pt idx="214">
                  <c:v>0.21326785908532897</c:v>
                </c:pt>
                <c:pt idx="215">
                  <c:v>0.2125685692530031</c:v>
                </c:pt>
                <c:pt idx="216">
                  <c:v>0.21194697829093559</c:v>
                </c:pt>
                <c:pt idx="217">
                  <c:v>0.21124768845860972</c:v>
                </c:pt>
                <c:pt idx="218">
                  <c:v>0.21054839862628408</c:v>
                </c:pt>
                <c:pt idx="219">
                  <c:v>0.20984910879395821</c:v>
                </c:pt>
                <c:pt idx="220">
                  <c:v>0.20914981896163234</c:v>
                </c:pt>
                <c:pt idx="221">
                  <c:v>0.20845052912930648</c:v>
                </c:pt>
                <c:pt idx="222">
                  <c:v>0.20775123929698061</c:v>
                </c:pt>
                <c:pt idx="223">
                  <c:v>0.20712964833491335</c:v>
                </c:pt>
                <c:pt idx="224">
                  <c:v>0.20650805737284583</c:v>
                </c:pt>
                <c:pt idx="225">
                  <c:v>0.20573106867026161</c:v>
                </c:pt>
                <c:pt idx="226">
                  <c:v>0.2051094777081941</c:v>
                </c:pt>
                <c:pt idx="227">
                  <c:v>0.20448788674612681</c:v>
                </c:pt>
                <c:pt idx="228">
                  <c:v>0.20378859691380094</c:v>
                </c:pt>
                <c:pt idx="229">
                  <c:v>0.20308930708147507</c:v>
                </c:pt>
                <c:pt idx="230">
                  <c:v>0.20239001724914921</c:v>
                </c:pt>
                <c:pt idx="231">
                  <c:v>0.20176842628708169</c:v>
                </c:pt>
                <c:pt idx="232">
                  <c:v>0.20106913645475608</c:v>
                </c:pt>
                <c:pt idx="233">
                  <c:v>0.20044754549268856</c:v>
                </c:pt>
                <c:pt idx="234">
                  <c:v>0.19974825566036269</c:v>
                </c:pt>
                <c:pt idx="235">
                  <c:v>0.19904896582803683</c:v>
                </c:pt>
                <c:pt idx="236">
                  <c:v>0.19842737486596954</c:v>
                </c:pt>
                <c:pt idx="237">
                  <c:v>0.19780578390390202</c:v>
                </c:pt>
                <c:pt idx="238">
                  <c:v>0.19710649407157615</c:v>
                </c:pt>
                <c:pt idx="239">
                  <c:v>0.19648490310950886</c:v>
                </c:pt>
                <c:pt idx="240">
                  <c:v>0.19586331214744138</c:v>
                </c:pt>
                <c:pt idx="241">
                  <c:v>0.19516402231511551</c:v>
                </c:pt>
                <c:pt idx="242">
                  <c:v>0.19446473248278964</c:v>
                </c:pt>
                <c:pt idx="243">
                  <c:v>0.19376544265046378</c:v>
                </c:pt>
                <c:pt idx="244">
                  <c:v>0.19314385168839648</c:v>
                </c:pt>
                <c:pt idx="245">
                  <c:v>0.19244456185607062</c:v>
                </c:pt>
                <c:pt idx="246">
                  <c:v>0.1918229708940031</c:v>
                </c:pt>
                <c:pt idx="247">
                  <c:v>0.19112368106167746</c:v>
                </c:pt>
                <c:pt idx="248">
                  <c:v>0.19050209009960997</c:v>
                </c:pt>
                <c:pt idx="249">
                  <c:v>0.18980280026728411</c:v>
                </c:pt>
                <c:pt idx="250">
                  <c:v>0.18918120930521681</c:v>
                </c:pt>
                <c:pt idx="251">
                  <c:v>0.18848191947289095</c:v>
                </c:pt>
                <c:pt idx="252">
                  <c:v>0.18786032851082343</c:v>
                </c:pt>
                <c:pt idx="253">
                  <c:v>0.18716103867849757</c:v>
                </c:pt>
                <c:pt idx="254">
                  <c:v>0.18653944771643027</c:v>
                </c:pt>
                <c:pt idx="255">
                  <c:v>0.18584015788410441</c:v>
                </c:pt>
                <c:pt idx="256">
                  <c:v>0.18521856692203692</c:v>
                </c:pt>
                <c:pt idx="257">
                  <c:v>0.18451927708971105</c:v>
                </c:pt>
                <c:pt idx="258">
                  <c:v>0.18389768612764376</c:v>
                </c:pt>
                <c:pt idx="259">
                  <c:v>0.18319839629531789</c:v>
                </c:pt>
                <c:pt idx="260">
                  <c:v>0.18265450420350895</c:v>
                </c:pt>
                <c:pt idx="261">
                  <c:v>0.18187751550092474</c:v>
                </c:pt>
                <c:pt idx="262">
                  <c:v>0.18125592453885722</c:v>
                </c:pt>
                <c:pt idx="263">
                  <c:v>0.18063433357678974</c:v>
                </c:pt>
                <c:pt idx="264">
                  <c:v>0.17993504374446409</c:v>
                </c:pt>
                <c:pt idx="265">
                  <c:v>0.17931345278239658</c:v>
                </c:pt>
                <c:pt idx="266">
                  <c:v>0.17861416295007071</c:v>
                </c:pt>
                <c:pt idx="267">
                  <c:v>0.17799257198800342</c:v>
                </c:pt>
                <c:pt idx="268">
                  <c:v>0.17729328215567755</c:v>
                </c:pt>
                <c:pt idx="269">
                  <c:v>0.17659399232335168</c:v>
                </c:pt>
                <c:pt idx="270">
                  <c:v>0.17589470249102582</c:v>
                </c:pt>
                <c:pt idx="271">
                  <c:v>0.17519541265869995</c:v>
                </c:pt>
                <c:pt idx="272">
                  <c:v>0.17449612282637408</c:v>
                </c:pt>
                <c:pt idx="273">
                  <c:v>0.17371913412378986</c:v>
                </c:pt>
                <c:pt idx="274">
                  <c:v>0.173019844291464</c:v>
                </c:pt>
                <c:pt idx="275">
                  <c:v>0.17224285558887978</c:v>
                </c:pt>
                <c:pt idx="276">
                  <c:v>0.17154356575655391</c:v>
                </c:pt>
                <c:pt idx="277">
                  <c:v>0.17076657705396969</c:v>
                </c:pt>
                <c:pt idx="278">
                  <c:v>0.17006728722164385</c:v>
                </c:pt>
                <c:pt idx="279">
                  <c:v>0.16929029851905961</c:v>
                </c:pt>
                <c:pt idx="280">
                  <c:v>0.16859100868673377</c:v>
                </c:pt>
                <c:pt idx="281">
                  <c:v>0.1678917188544079</c:v>
                </c:pt>
                <c:pt idx="282">
                  <c:v>0.16711473015182368</c:v>
                </c:pt>
                <c:pt idx="283">
                  <c:v>0.16649313918975617</c:v>
                </c:pt>
                <c:pt idx="284">
                  <c:v>0.16571615048717195</c:v>
                </c:pt>
                <c:pt idx="285">
                  <c:v>0.16501686065484608</c:v>
                </c:pt>
                <c:pt idx="286">
                  <c:v>0.16431757082252021</c:v>
                </c:pt>
                <c:pt idx="287">
                  <c:v>0.16361828099019435</c:v>
                </c:pt>
                <c:pt idx="288">
                  <c:v>0.16291899115786848</c:v>
                </c:pt>
                <c:pt idx="289">
                  <c:v>0.16221970132554284</c:v>
                </c:pt>
                <c:pt idx="290">
                  <c:v>0.16152041149321697</c:v>
                </c:pt>
                <c:pt idx="291">
                  <c:v>0.16089882053114946</c:v>
                </c:pt>
                <c:pt idx="292">
                  <c:v>0.16012183182856524</c:v>
                </c:pt>
                <c:pt idx="293">
                  <c:v>0.15942254199623937</c:v>
                </c:pt>
                <c:pt idx="294">
                  <c:v>0.15880095103417188</c:v>
                </c:pt>
                <c:pt idx="295">
                  <c:v>0.15810166120184624</c:v>
                </c:pt>
                <c:pt idx="296">
                  <c:v>0.15740237136952037</c:v>
                </c:pt>
                <c:pt idx="297">
                  <c:v>0.15678078040745286</c:v>
                </c:pt>
                <c:pt idx="298">
                  <c:v>0.15608149057512699</c:v>
                </c:pt>
                <c:pt idx="299">
                  <c:v>0.15538220074280112</c:v>
                </c:pt>
                <c:pt idx="300">
                  <c:v>0.15476060978073383</c:v>
                </c:pt>
                <c:pt idx="301">
                  <c:v>0.15406131994840797</c:v>
                </c:pt>
                <c:pt idx="302">
                  <c:v>0.15328433124582375</c:v>
                </c:pt>
                <c:pt idx="303">
                  <c:v>0.15266274028375626</c:v>
                </c:pt>
                <c:pt idx="304">
                  <c:v>0.15196345045143039</c:v>
                </c:pt>
                <c:pt idx="305">
                  <c:v>0.15126416061910453</c:v>
                </c:pt>
                <c:pt idx="306">
                  <c:v>0.15056487078677888</c:v>
                </c:pt>
                <c:pt idx="307">
                  <c:v>0.14986558095445301</c:v>
                </c:pt>
                <c:pt idx="308">
                  <c:v>0.14908859225186857</c:v>
                </c:pt>
                <c:pt idx="309">
                  <c:v>0.14846700128980128</c:v>
                </c:pt>
                <c:pt idx="310">
                  <c:v>0.14769001258721706</c:v>
                </c:pt>
                <c:pt idx="311">
                  <c:v>0.1469907227548912</c:v>
                </c:pt>
                <c:pt idx="312">
                  <c:v>0.14629143292256533</c:v>
                </c:pt>
                <c:pt idx="313">
                  <c:v>0.14559214309023946</c:v>
                </c:pt>
                <c:pt idx="314">
                  <c:v>0.14481515438765524</c:v>
                </c:pt>
                <c:pt idx="315">
                  <c:v>0.14411586455532938</c:v>
                </c:pt>
                <c:pt idx="316">
                  <c:v>0.14341657472300351</c:v>
                </c:pt>
                <c:pt idx="317">
                  <c:v>0.14271728489067764</c:v>
                </c:pt>
                <c:pt idx="318">
                  <c:v>0.14194029618809342</c:v>
                </c:pt>
                <c:pt idx="319">
                  <c:v>0.14124100635576756</c:v>
                </c:pt>
                <c:pt idx="320">
                  <c:v>0.14054171652344169</c:v>
                </c:pt>
                <c:pt idx="321">
                  <c:v>0.13976472782085747</c:v>
                </c:pt>
                <c:pt idx="322">
                  <c:v>0.13906543798853163</c:v>
                </c:pt>
                <c:pt idx="323">
                  <c:v>0.13836614815620576</c:v>
                </c:pt>
                <c:pt idx="324">
                  <c:v>0.1376668583238799</c:v>
                </c:pt>
                <c:pt idx="325">
                  <c:v>0.13696756849155425</c:v>
                </c:pt>
                <c:pt idx="326">
                  <c:v>0.13619057978896981</c:v>
                </c:pt>
                <c:pt idx="327">
                  <c:v>0.13549128995664395</c:v>
                </c:pt>
                <c:pt idx="328">
                  <c:v>0.1347920001243183</c:v>
                </c:pt>
                <c:pt idx="329">
                  <c:v>0.13401501142173386</c:v>
                </c:pt>
                <c:pt idx="330">
                  <c:v>0.13339342045966657</c:v>
                </c:pt>
                <c:pt idx="331">
                  <c:v>0.13261643175708235</c:v>
                </c:pt>
                <c:pt idx="332">
                  <c:v>0.13191714192475648</c:v>
                </c:pt>
                <c:pt idx="333">
                  <c:v>0.13121785209243061</c:v>
                </c:pt>
                <c:pt idx="334">
                  <c:v>0.13051856226010475</c:v>
                </c:pt>
                <c:pt idx="335">
                  <c:v>0.12981927242777888</c:v>
                </c:pt>
                <c:pt idx="336">
                  <c:v>0.12904228372519466</c:v>
                </c:pt>
                <c:pt idx="337">
                  <c:v>0.1283429938928688</c:v>
                </c:pt>
                <c:pt idx="338">
                  <c:v>0.12764370406054293</c:v>
                </c:pt>
                <c:pt idx="339">
                  <c:v>0.12694441422821709</c:v>
                </c:pt>
                <c:pt idx="340">
                  <c:v>0.12624512439589122</c:v>
                </c:pt>
                <c:pt idx="341">
                  <c:v>0.12554583456356558</c:v>
                </c:pt>
                <c:pt idx="342">
                  <c:v>0.1248465447312397</c:v>
                </c:pt>
                <c:pt idx="343">
                  <c:v>0.12414725489891384</c:v>
                </c:pt>
                <c:pt idx="344">
                  <c:v>0.12344796506658798</c:v>
                </c:pt>
                <c:pt idx="345">
                  <c:v>0.12267097636400376</c:v>
                </c:pt>
                <c:pt idx="346">
                  <c:v>0.12197168653167789</c:v>
                </c:pt>
                <c:pt idx="347">
                  <c:v>0.12127239669935203</c:v>
                </c:pt>
                <c:pt idx="348">
                  <c:v>0.12057310686702616</c:v>
                </c:pt>
                <c:pt idx="349">
                  <c:v>0.11987381703470029</c:v>
                </c:pt>
                <c:pt idx="350">
                  <c:v>0.11917452720237443</c:v>
                </c:pt>
                <c:pt idx="351">
                  <c:v>0.11847523737004857</c:v>
                </c:pt>
                <c:pt idx="352">
                  <c:v>0.11777594753772293</c:v>
                </c:pt>
                <c:pt idx="353">
                  <c:v>0.11707665770539706</c:v>
                </c:pt>
                <c:pt idx="354">
                  <c:v>0.11637736787307119</c:v>
                </c:pt>
                <c:pt idx="355">
                  <c:v>0.11567807804074533</c:v>
                </c:pt>
                <c:pt idx="356">
                  <c:v>0.11497878820841946</c:v>
                </c:pt>
                <c:pt idx="357">
                  <c:v>0.11427949837609359</c:v>
                </c:pt>
                <c:pt idx="358">
                  <c:v>0.11358020854376774</c:v>
                </c:pt>
                <c:pt idx="359">
                  <c:v>0.11288091871144187</c:v>
                </c:pt>
                <c:pt idx="360">
                  <c:v>0.11218162887911601</c:v>
                </c:pt>
                <c:pt idx="361">
                  <c:v>0.11148233904679036</c:v>
                </c:pt>
                <c:pt idx="362">
                  <c:v>0.11086074808472285</c:v>
                </c:pt>
                <c:pt idx="363">
                  <c:v>0.110161458252397</c:v>
                </c:pt>
                <c:pt idx="364">
                  <c:v>0.10946216842007113</c:v>
                </c:pt>
                <c:pt idx="365">
                  <c:v>0.10876287858774526</c:v>
                </c:pt>
                <c:pt idx="366">
                  <c:v>0.10814128762567797</c:v>
                </c:pt>
                <c:pt idx="367">
                  <c:v>0.10736429892309375</c:v>
                </c:pt>
                <c:pt idx="368">
                  <c:v>0.10674270796102625</c:v>
                </c:pt>
                <c:pt idx="369">
                  <c:v>0.10604341812870038</c:v>
                </c:pt>
                <c:pt idx="370">
                  <c:v>0.10534412829637452</c:v>
                </c:pt>
                <c:pt idx="371">
                  <c:v>0.10464483846404865</c:v>
                </c:pt>
                <c:pt idx="372">
                  <c:v>0.10394554863172301</c:v>
                </c:pt>
                <c:pt idx="373">
                  <c:v>0.10324625879939714</c:v>
                </c:pt>
                <c:pt idx="374">
                  <c:v>0.10262466783732964</c:v>
                </c:pt>
                <c:pt idx="375">
                  <c:v>0.10192537800500377</c:v>
                </c:pt>
                <c:pt idx="376">
                  <c:v>0.10122608817267791</c:v>
                </c:pt>
                <c:pt idx="377">
                  <c:v>0.10060449721061061</c:v>
                </c:pt>
                <c:pt idx="378">
                  <c:v>9.9905207378284747E-2</c:v>
                </c:pt>
                <c:pt idx="379">
                  <c:v>9.9205917545958894E-2</c:v>
                </c:pt>
                <c:pt idx="380">
                  <c:v>9.858432658389138E-2</c:v>
                </c:pt>
                <c:pt idx="381">
                  <c:v>9.7885036751565735E-2</c:v>
                </c:pt>
                <c:pt idx="382">
                  <c:v>9.7185746919239868E-2</c:v>
                </c:pt>
                <c:pt idx="383">
                  <c:v>9.6564155957172368E-2</c:v>
                </c:pt>
                <c:pt idx="384">
                  <c:v>9.5864866124846501E-2</c:v>
                </c:pt>
                <c:pt idx="385">
                  <c:v>9.5243275162779209E-2</c:v>
                </c:pt>
                <c:pt idx="386">
                  <c:v>9.4621684200711709E-2</c:v>
                </c:pt>
                <c:pt idx="387">
                  <c:v>9.3922394368385842E-2</c:v>
                </c:pt>
                <c:pt idx="388">
                  <c:v>9.330080340631855E-2</c:v>
                </c:pt>
                <c:pt idx="389">
                  <c:v>9.2601513573992683E-2</c:v>
                </c:pt>
                <c:pt idx="390">
                  <c:v>9.1979922611925183E-2</c:v>
                </c:pt>
                <c:pt idx="391">
                  <c:v>9.1358331649857891E-2</c:v>
                </c:pt>
                <c:pt idx="392">
                  <c:v>9.0659041817532024E-2</c:v>
                </c:pt>
                <c:pt idx="393">
                  <c:v>9.003745085546451E-2</c:v>
                </c:pt>
                <c:pt idx="394">
                  <c:v>8.9338161023138657E-2</c:v>
                </c:pt>
                <c:pt idx="395">
                  <c:v>8.8638871190813012E-2</c:v>
                </c:pt>
                <c:pt idx="396">
                  <c:v>8.8017280228745498E-2</c:v>
                </c:pt>
                <c:pt idx="397">
                  <c:v>8.7395689266677984E-2</c:v>
                </c:pt>
                <c:pt idx="398">
                  <c:v>8.6618700564093765E-2</c:v>
                </c:pt>
                <c:pt idx="399">
                  <c:v>8.5997109602026486E-2</c:v>
                </c:pt>
                <c:pt idx="400">
                  <c:v>8.5220120899442045E-2</c:v>
                </c:pt>
                <c:pt idx="401">
                  <c:v>8.45208310671164E-2</c:v>
                </c:pt>
                <c:pt idx="402">
                  <c:v>8.3821541234790534E-2</c:v>
                </c:pt>
                <c:pt idx="403">
                  <c:v>8.3122251402464667E-2</c:v>
                </c:pt>
                <c:pt idx="404">
                  <c:v>8.24229615701388E-2</c:v>
                </c:pt>
                <c:pt idx="405">
                  <c:v>8.1723671737812933E-2</c:v>
                </c:pt>
                <c:pt idx="406">
                  <c:v>8.1024381905487081E-2</c:v>
                </c:pt>
                <c:pt idx="407">
                  <c:v>8.0247393202902847E-2</c:v>
                </c:pt>
                <c:pt idx="408">
                  <c:v>7.9625802240835347E-2</c:v>
                </c:pt>
                <c:pt idx="409">
                  <c:v>7.8848813538251128E-2</c:v>
                </c:pt>
                <c:pt idx="410">
                  <c:v>7.8149523705925261E-2</c:v>
                </c:pt>
                <c:pt idx="411">
                  <c:v>7.7450233873599394E-2</c:v>
                </c:pt>
                <c:pt idx="412">
                  <c:v>7.675094404127375E-2</c:v>
                </c:pt>
                <c:pt idx="413">
                  <c:v>7.6129353079206249E-2</c:v>
                </c:pt>
                <c:pt idx="414">
                  <c:v>7.5430063246880383E-2</c:v>
                </c:pt>
                <c:pt idx="415">
                  <c:v>7.4808472284813091E-2</c:v>
                </c:pt>
                <c:pt idx="416">
                  <c:v>7.4109182452487224E-2</c:v>
                </c:pt>
                <c:pt idx="417">
                  <c:v>7.3487591490419724E-2</c:v>
                </c:pt>
                <c:pt idx="418">
                  <c:v>7.2866000528352431E-2</c:v>
                </c:pt>
                <c:pt idx="419">
                  <c:v>7.2244409566284917E-2</c:v>
                </c:pt>
                <c:pt idx="420">
                  <c:v>7.1622818604217417E-2</c:v>
                </c:pt>
                <c:pt idx="421">
                  <c:v>7.1001227642150125E-2</c:v>
                </c:pt>
                <c:pt idx="422">
                  <c:v>7.0379636680082611E-2</c:v>
                </c:pt>
                <c:pt idx="423">
                  <c:v>6.9758045718015332E-2</c:v>
                </c:pt>
                <c:pt idx="424">
                  <c:v>6.9136454755947818E-2</c:v>
                </c:pt>
                <c:pt idx="425">
                  <c:v>6.8592562664138892E-2</c:v>
                </c:pt>
                <c:pt idx="426">
                  <c:v>6.7970971702071378E-2</c:v>
                </c:pt>
                <c:pt idx="427">
                  <c:v>6.7427079610262453E-2</c:v>
                </c:pt>
                <c:pt idx="428">
                  <c:v>6.6883187518453513E-2</c:v>
                </c:pt>
                <c:pt idx="429">
                  <c:v>6.6261596556386013E-2</c:v>
                </c:pt>
                <c:pt idx="430">
                  <c:v>6.5640005594318721E-2</c:v>
                </c:pt>
                <c:pt idx="431">
                  <c:v>6.5018414632251206E-2</c:v>
                </c:pt>
                <c:pt idx="432">
                  <c:v>6.4474522540442281E-2</c:v>
                </c:pt>
                <c:pt idx="433">
                  <c:v>6.3930630448633341E-2</c:v>
                </c:pt>
                <c:pt idx="434">
                  <c:v>6.3309039486565841E-2</c:v>
                </c:pt>
                <c:pt idx="435">
                  <c:v>6.2687448524498549E-2</c:v>
                </c:pt>
                <c:pt idx="436">
                  <c:v>6.2143556432689394E-2</c:v>
                </c:pt>
                <c:pt idx="437">
                  <c:v>6.1521965470622109E-2</c:v>
                </c:pt>
                <c:pt idx="438">
                  <c:v>6.0900374508554601E-2</c:v>
                </c:pt>
                <c:pt idx="439">
                  <c:v>6.0356482416745669E-2</c:v>
                </c:pt>
                <c:pt idx="440">
                  <c:v>5.9812590324936736E-2</c:v>
                </c:pt>
                <c:pt idx="441">
                  <c:v>5.9190999362869229E-2</c:v>
                </c:pt>
                <c:pt idx="442">
                  <c:v>5.8569408400801937E-2</c:v>
                </c:pt>
                <c:pt idx="443">
                  <c:v>5.8025516308992782E-2</c:v>
                </c:pt>
                <c:pt idx="444">
                  <c:v>5.7403925346925497E-2</c:v>
                </c:pt>
                <c:pt idx="445">
                  <c:v>5.6860033255116564E-2</c:v>
                </c:pt>
                <c:pt idx="446">
                  <c:v>5.6316141163307409E-2</c:v>
                </c:pt>
                <c:pt idx="447">
                  <c:v>5.5772249071498477E-2</c:v>
                </c:pt>
                <c:pt idx="448">
                  <c:v>5.5150658109431192E-2</c:v>
                </c:pt>
                <c:pt idx="449">
                  <c:v>5.4606766017622037E-2</c:v>
                </c:pt>
                <c:pt idx="450">
                  <c:v>5.4062873925813104E-2</c:v>
                </c:pt>
                <c:pt idx="451">
                  <c:v>5.3518981834004178E-2</c:v>
                </c:pt>
                <c:pt idx="452">
                  <c:v>5.2975089742195246E-2</c:v>
                </c:pt>
                <c:pt idx="453">
                  <c:v>5.2508896520644666E-2</c:v>
                </c:pt>
                <c:pt idx="454">
                  <c:v>5.1965004428835511E-2</c:v>
                </c:pt>
                <c:pt idx="455">
                  <c:v>5.1421112337026578E-2</c:v>
                </c:pt>
                <c:pt idx="456">
                  <c:v>5.0954919115476005E-2</c:v>
                </c:pt>
                <c:pt idx="457">
                  <c:v>5.0488725893925432E-2</c:v>
                </c:pt>
                <c:pt idx="458">
                  <c:v>4.9944833802116499E-2</c:v>
                </c:pt>
                <c:pt idx="459">
                  <c:v>4.9478640580565919E-2</c:v>
                </c:pt>
                <c:pt idx="460">
                  <c:v>4.9012447359015346E-2</c:v>
                </c:pt>
                <c:pt idx="461">
                  <c:v>4.8546254137464766E-2</c:v>
                </c:pt>
                <c:pt idx="462">
                  <c:v>4.8080060915914193E-2</c:v>
                </c:pt>
                <c:pt idx="463">
                  <c:v>4.7613867694363834E-2</c:v>
                </c:pt>
                <c:pt idx="464">
                  <c:v>4.7147674472813261E-2</c:v>
                </c:pt>
                <c:pt idx="465">
                  <c:v>4.6681481251262681E-2</c:v>
                </c:pt>
                <c:pt idx="466">
                  <c:v>4.6292986899970461E-2</c:v>
                </c:pt>
                <c:pt idx="467">
                  <c:v>4.5826793678419887E-2</c:v>
                </c:pt>
                <c:pt idx="468">
                  <c:v>4.5360600456869307E-2</c:v>
                </c:pt>
                <c:pt idx="469">
                  <c:v>4.4894407235318734E-2</c:v>
                </c:pt>
                <c:pt idx="470">
                  <c:v>4.4505912884026735E-2</c:v>
                </c:pt>
                <c:pt idx="471">
                  <c:v>4.4117418532734515E-2</c:v>
                </c:pt>
                <c:pt idx="472">
                  <c:v>4.3651225311183935E-2</c:v>
                </c:pt>
                <c:pt idx="473">
                  <c:v>4.3262730959891936E-2</c:v>
                </c:pt>
                <c:pt idx="474">
                  <c:v>4.2874236608599715E-2</c:v>
                </c:pt>
                <c:pt idx="475">
                  <c:v>4.2408043387049142E-2</c:v>
                </c:pt>
                <c:pt idx="476">
                  <c:v>4.2019549035757144E-2</c:v>
                </c:pt>
                <c:pt idx="477">
                  <c:v>4.1631054684464923E-2</c:v>
                </c:pt>
                <c:pt idx="478">
                  <c:v>4.1242560333172702E-2</c:v>
                </c:pt>
                <c:pt idx="479">
                  <c:v>4.0854065981880697E-2</c:v>
                </c:pt>
                <c:pt idx="480">
                  <c:v>4.0465571630588476E-2</c:v>
                </c:pt>
                <c:pt idx="481">
                  <c:v>4.0154776149554837E-2</c:v>
                </c:pt>
                <c:pt idx="482">
                  <c:v>3.9688582928004257E-2</c:v>
                </c:pt>
                <c:pt idx="483">
                  <c:v>3.9300088576712036E-2</c:v>
                </c:pt>
                <c:pt idx="484">
                  <c:v>3.8911594225420038E-2</c:v>
                </c:pt>
                <c:pt idx="485">
                  <c:v>3.8600798744386176E-2</c:v>
                </c:pt>
                <c:pt idx="486">
                  <c:v>3.8367702133610883E-2</c:v>
                </c:pt>
                <c:pt idx="487">
                  <c:v>3.7901508912060532E-2</c:v>
                </c:pt>
                <c:pt idx="488">
                  <c:v>3.7590713431026664E-2</c:v>
                </c:pt>
                <c:pt idx="489">
                  <c:v>3.7202219079734665E-2</c:v>
                </c:pt>
                <c:pt idx="490">
                  <c:v>3.6891423598700804E-2</c:v>
                </c:pt>
                <c:pt idx="491">
                  <c:v>3.6502929247408798E-2</c:v>
                </c:pt>
                <c:pt idx="492">
                  <c:v>3.6192133766375159E-2</c:v>
                </c:pt>
                <c:pt idx="493">
                  <c:v>3.5803639415082938E-2</c:v>
                </c:pt>
                <c:pt idx="494">
                  <c:v>3.5492843934049292E-2</c:v>
                </c:pt>
                <c:pt idx="495">
                  <c:v>3.5182048453015431E-2</c:v>
                </c:pt>
                <c:pt idx="496">
                  <c:v>3.4871252971981785E-2</c:v>
                </c:pt>
                <c:pt idx="497">
                  <c:v>3.4482758620689564E-2</c:v>
                </c:pt>
                <c:pt idx="498">
                  <c:v>3.4249662009914493E-2</c:v>
                </c:pt>
                <c:pt idx="499">
                  <c:v>3.3938866528880632E-2</c:v>
                </c:pt>
                <c:pt idx="500">
                  <c:v>3.3628071047846986E-2</c:v>
                </c:pt>
                <c:pt idx="501">
                  <c:v>3.3317275566813347E-2</c:v>
                </c:pt>
                <c:pt idx="502">
                  <c:v>3.2928781215521126E-2</c:v>
                </c:pt>
                <c:pt idx="503">
                  <c:v>3.261798573448748E-2</c:v>
                </c:pt>
                <c:pt idx="504">
                  <c:v>3.2384889123712193E-2</c:v>
                </c:pt>
                <c:pt idx="505">
                  <c:v>3.2074093642678547E-2</c:v>
                </c:pt>
                <c:pt idx="506">
                  <c:v>3.1763298161644679E-2</c:v>
                </c:pt>
                <c:pt idx="507">
                  <c:v>3.145250268061104E-2</c:v>
                </c:pt>
                <c:pt idx="508">
                  <c:v>3.121940606983575E-2</c:v>
                </c:pt>
                <c:pt idx="509">
                  <c:v>3.0986309459060463E-2</c:v>
                </c:pt>
                <c:pt idx="510">
                  <c:v>3.0675513978026817E-2</c:v>
                </c:pt>
                <c:pt idx="511">
                  <c:v>3.0442417367251531E-2</c:v>
                </c:pt>
                <c:pt idx="512">
                  <c:v>3.0131621886217885E-2</c:v>
                </c:pt>
                <c:pt idx="513">
                  <c:v>2.9898525275442598E-2</c:v>
                </c:pt>
                <c:pt idx="514">
                  <c:v>2.9587729794408733E-2</c:v>
                </c:pt>
                <c:pt idx="515">
                  <c:v>2.9354633183633443E-2</c:v>
                </c:pt>
                <c:pt idx="516">
                  <c:v>2.9121536572858157E-2</c:v>
                </c:pt>
                <c:pt idx="517">
                  <c:v>2.888843996208287E-2</c:v>
                </c:pt>
                <c:pt idx="518">
                  <c:v>2.865534335130758E-2</c:v>
                </c:pt>
                <c:pt idx="519">
                  <c:v>2.8422246740532512E-2</c:v>
                </c:pt>
                <c:pt idx="520">
                  <c:v>2.8189150129757225E-2</c:v>
                </c:pt>
                <c:pt idx="521">
                  <c:v>2.7956053518981935E-2</c:v>
                </c:pt>
                <c:pt idx="522">
                  <c:v>2.7722956908206649E-2</c:v>
                </c:pt>
                <c:pt idx="523">
                  <c:v>2.7412161427172784E-2</c:v>
                </c:pt>
                <c:pt idx="524">
                  <c:v>2.7179064816397494E-2</c:v>
                </c:pt>
                <c:pt idx="525">
                  <c:v>2.7023667075880786E-2</c:v>
                </c:pt>
                <c:pt idx="526">
                  <c:v>2.6712871594846921E-2</c:v>
                </c:pt>
                <c:pt idx="527">
                  <c:v>2.6479774984071853E-2</c:v>
                </c:pt>
                <c:pt idx="528">
                  <c:v>2.6246678373296563E-2</c:v>
                </c:pt>
                <c:pt idx="529">
                  <c:v>2.6013581762521276E-2</c:v>
                </c:pt>
                <c:pt idx="530">
                  <c:v>2.5780485151745986E-2</c:v>
                </c:pt>
                <c:pt idx="531">
                  <c:v>2.5469689670712121E-2</c:v>
                </c:pt>
                <c:pt idx="532">
                  <c:v>2.5236593059936835E-2</c:v>
                </c:pt>
                <c:pt idx="533">
                  <c:v>2.5081195319420123E-2</c:v>
                </c:pt>
                <c:pt idx="534">
                  <c:v>2.4770399838386258E-2</c:v>
                </c:pt>
                <c:pt idx="535">
                  <c:v>2.4692700968127902E-2</c:v>
                </c:pt>
                <c:pt idx="536">
                  <c:v>2.4304206616835904E-2</c:v>
                </c:pt>
                <c:pt idx="537">
                  <c:v>2.4071110006060614E-2</c:v>
                </c:pt>
                <c:pt idx="538">
                  <c:v>2.3760314525026749E-2</c:v>
                </c:pt>
                <c:pt idx="539">
                  <c:v>2.3604916784510037E-2</c:v>
                </c:pt>
                <c:pt idx="540">
                  <c:v>2.337182017373475E-2</c:v>
                </c:pt>
                <c:pt idx="541">
                  <c:v>2.3138723562959464E-2</c:v>
                </c:pt>
                <c:pt idx="542">
                  <c:v>2.298332582244253E-2</c:v>
                </c:pt>
                <c:pt idx="543">
                  <c:v>2.2827928081925596E-2</c:v>
                </c:pt>
                <c:pt idx="544">
                  <c:v>2.2672530341408887E-2</c:v>
                </c:pt>
                <c:pt idx="545">
                  <c:v>2.2361734860375241E-2</c:v>
                </c:pt>
                <c:pt idx="546">
                  <c:v>2.2284035990116666E-2</c:v>
                </c:pt>
                <c:pt idx="547">
                  <c:v>2.197324050908302E-2</c:v>
                </c:pt>
                <c:pt idx="548">
                  <c:v>2.2284035990116666E-2</c:v>
                </c:pt>
                <c:pt idx="549">
                  <c:v>2.197324050908302E-2</c:v>
                </c:pt>
                <c:pt idx="550">
                  <c:v>2.181784276856609E-2</c:v>
                </c:pt>
                <c:pt idx="551">
                  <c:v>2.15847461577908E-2</c:v>
                </c:pt>
                <c:pt idx="552">
                  <c:v>2.15847461577908E-2</c:v>
                </c:pt>
                <c:pt idx="553">
                  <c:v>2.1040854065981867E-2</c:v>
                </c:pt>
                <c:pt idx="554">
                  <c:v>2.0885456325464936E-2</c:v>
                </c:pt>
                <c:pt idx="555">
                  <c:v>2.0730058584948224E-2</c:v>
                </c:pt>
                <c:pt idx="556">
                  <c:v>2.0496961974172938E-2</c:v>
                </c:pt>
                <c:pt idx="557">
                  <c:v>2.0419263103914582E-2</c:v>
                </c:pt>
                <c:pt idx="558">
                  <c:v>2.0574660844431294E-2</c:v>
                </c:pt>
                <c:pt idx="559">
                  <c:v>2.0496961974172938E-2</c:v>
                </c:pt>
                <c:pt idx="560">
                  <c:v>2.0419263103914582E-2</c:v>
                </c:pt>
                <c:pt idx="561">
                  <c:v>2.0186166493139292E-2</c:v>
                </c:pt>
                <c:pt idx="562">
                  <c:v>1.9875371012105427E-2</c:v>
                </c:pt>
                <c:pt idx="563">
                  <c:v>1.964227440133014E-2</c:v>
                </c:pt>
                <c:pt idx="564">
                  <c:v>1.9719973271588715E-2</c:v>
                </c:pt>
                <c:pt idx="565">
                  <c:v>1.9253780050038138E-2</c:v>
                </c:pt>
                <c:pt idx="566">
                  <c:v>1.940917779055485E-2</c:v>
                </c:pt>
                <c:pt idx="567">
                  <c:v>1.9098382309521208E-2</c:v>
                </c:pt>
                <c:pt idx="568">
                  <c:v>1.8865285698745918E-2</c:v>
                </c:pt>
                <c:pt idx="569">
                  <c:v>1.9176081179779564E-2</c:v>
                </c:pt>
                <c:pt idx="570">
                  <c:v>1.9020683439262852E-2</c:v>
                </c:pt>
                <c:pt idx="571">
                  <c:v>1.8554490217712275E-2</c:v>
                </c:pt>
                <c:pt idx="572">
                  <c:v>1.8632189087970631E-2</c:v>
                </c:pt>
                <c:pt idx="573">
                  <c:v>1.8787586828487565E-2</c:v>
                </c:pt>
                <c:pt idx="574">
                  <c:v>1.8632189087970631E-2</c:v>
                </c:pt>
                <c:pt idx="575">
                  <c:v>1.8399092477195345E-2</c:v>
                </c:pt>
                <c:pt idx="576">
                  <c:v>1.7777501515128056E-2</c:v>
                </c:pt>
                <c:pt idx="577">
                  <c:v>1.8088296996161699E-2</c:v>
                </c:pt>
                <c:pt idx="578">
                  <c:v>1.8010598125903342E-2</c:v>
                </c:pt>
                <c:pt idx="579">
                  <c:v>1.7932899255644768E-2</c:v>
                </c:pt>
                <c:pt idx="580">
                  <c:v>1.7777501515128056E-2</c:v>
                </c:pt>
                <c:pt idx="581">
                  <c:v>1.7544404904352766E-2</c:v>
                </c:pt>
                <c:pt idx="582">
                  <c:v>1.7622103774611122E-2</c:v>
                </c:pt>
                <c:pt idx="583">
                  <c:v>1.7233609423318901E-2</c:v>
                </c:pt>
                <c:pt idx="584">
                  <c:v>1.7078211682802189E-2</c:v>
                </c:pt>
                <c:pt idx="585">
                  <c:v>1.7233609423318901E-2</c:v>
                </c:pt>
                <c:pt idx="586">
                  <c:v>1.6922813942285259E-2</c:v>
                </c:pt>
                <c:pt idx="587">
                  <c:v>1.7078211682802189E-2</c:v>
                </c:pt>
                <c:pt idx="588">
                  <c:v>1.7078211682802189E-2</c:v>
                </c:pt>
                <c:pt idx="589">
                  <c:v>1.6845115072026903E-2</c:v>
                </c:pt>
                <c:pt idx="590">
                  <c:v>1.6612018461251616E-2</c:v>
                </c:pt>
                <c:pt idx="591">
                  <c:v>1.653431959099326E-2</c:v>
                </c:pt>
                <c:pt idx="592">
                  <c:v>1.6689717331509969E-2</c:v>
                </c:pt>
                <c:pt idx="593">
                  <c:v>1.6767416201768547E-2</c:v>
                </c:pt>
                <c:pt idx="594">
                  <c:v>1.6612018461251616E-2</c:v>
                </c:pt>
                <c:pt idx="595">
                  <c:v>1.6456620720734682E-2</c:v>
                </c:pt>
                <c:pt idx="596">
                  <c:v>1.6378921850476326E-2</c:v>
                </c:pt>
                <c:pt idx="597">
                  <c:v>1.5524234277633529E-2</c:v>
                </c:pt>
                <c:pt idx="598">
                  <c:v>1.6068126369442683E-2</c:v>
                </c:pt>
                <c:pt idx="599">
                  <c:v>1.6068126369442683E-2</c:v>
                </c:pt>
                <c:pt idx="600">
                  <c:v>1.5990427499184105E-2</c:v>
                </c:pt>
                <c:pt idx="601">
                  <c:v>1.5990427499184105E-2</c:v>
                </c:pt>
                <c:pt idx="602">
                  <c:v>1.5524234277633529E-2</c:v>
                </c:pt>
                <c:pt idx="603">
                  <c:v>1.5757330888408819E-2</c:v>
                </c:pt>
                <c:pt idx="604">
                  <c:v>1.5679632018150463E-2</c:v>
                </c:pt>
                <c:pt idx="605">
                  <c:v>1.5679632018150463E-2</c:v>
                </c:pt>
                <c:pt idx="606">
                  <c:v>1.513573992634153E-2</c:v>
                </c:pt>
                <c:pt idx="607">
                  <c:v>1.5524234277633529E-2</c:v>
                </c:pt>
                <c:pt idx="608">
                  <c:v>1.5446535407375173E-2</c:v>
                </c:pt>
                <c:pt idx="609">
                  <c:v>1.5446535407375173E-2</c:v>
                </c:pt>
                <c:pt idx="610">
                  <c:v>1.529113766685824E-2</c:v>
                </c:pt>
                <c:pt idx="611">
                  <c:v>1.5213438796599886E-2</c:v>
                </c:pt>
                <c:pt idx="612">
                  <c:v>1.529113766685824E-2</c:v>
                </c:pt>
                <c:pt idx="613">
                  <c:v>1.513573992634153E-2</c:v>
                </c:pt>
                <c:pt idx="614">
                  <c:v>1.513573992634153E-2</c:v>
                </c:pt>
                <c:pt idx="615">
                  <c:v>1.513573992634153E-2</c:v>
                </c:pt>
                <c:pt idx="616">
                  <c:v>1.4980342185824598E-2</c:v>
                </c:pt>
                <c:pt idx="617">
                  <c:v>1.4980342185824598E-2</c:v>
                </c:pt>
                <c:pt idx="618">
                  <c:v>1.4980342185824598E-2</c:v>
                </c:pt>
                <c:pt idx="619">
                  <c:v>1.4902643315566242E-2</c:v>
                </c:pt>
                <c:pt idx="620">
                  <c:v>1.4980342185824598E-2</c:v>
                </c:pt>
                <c:pt idx="621">
                  <c:v>1.4747245575049309E-2</c:v>
                </c:pt>
                <c:pt idx="622">
                  <c:v>1.4669546704790953E-2</c:v>
                </c:pt>
                <c:pt idx="623">
                  <c:v>1.4747245575049309E-2</c:v>
                </c:pt>
                <c:pt idx="624">
                  <c:v>1.4747245575049309E-2</c:v>
                </c:pt>
                <c:pt idx="625">
                  <c:v>1.4669546704790953E-2</c:v>
                </c:pt>
                <c:pt idx="626">
                  <c:v>1.4514148964274021E-2</c:v>
                </c:pt>
                <c:pt idx="627">
                  <c:v>1.4358751223757309E-2</c:v>
                </c:pt>
                <c:pt idx="628">
                  <c:v>1.4358751223757309E-2</c:v>
                </c:pt>
                <c:pt idx="629">
                  <c:v>1.4281052353498733E-2</c:v>
                </c:pt>
                <c:pt idx="630">
                  <c:v>1.4203353483240377E-2</c:v>
                </c:pt>
                <c:pt idx="631">
                  <c:v>1.4281052353498733E-2</c:v>
                </c:pt>
                <c:pt idx="632">
                  <c:v>1.4358751223757309E-2</c:v>
                </c:pt>
                <c:pt idx="633">
                  <c:v>1.4203353483240377E-2</c:v>
                </c:pt>
                <c:pt idx="634">
                  <c:v>1.4203353483240377E-2</c:v>
                </c:pt>
                <c:pt idx="635">
                  <c:v>1.4125654612982021E-2</c:v>
                </c:pt>
                <c:pt idx="636">
                  <c:v>1.4281052353498733E-2</c:v>
                </c:pt>
                <c:pt idx="637">
                  <c:v>1.4203353483240377E-2</c:v>
                </c:pt>
                <c:pt idx="638">
                  <c:v>1.4047955742723444E-2</c:v>
                </c:pt>
                <c:pt idx="639">
                  <c:v>1.4125654612982021E-2</c:v>
                </c:pt>
                <c:pt idx="640">
                  <c:v>1.4047955742723444E-2</c:v>
                </c:pt>
                <c:pt idx="641">
                  <c:v>1.3970256872465088E-2</c:v>
                </c:pt>
                <c:pt idx="642">
                  <c:v>1.3892558002206732E-2</c:v>
                </c:pt>
                <c:pt idx="643">
                  <c:v>1.4047955742723444E-2</c:v>
                </c:pt>
                <c:pt idx="644">
                  <c:v>1.3814859131948156E-2</c:v>
                </c:pt>
                <c:pt idx="645">
                  <c:v>1.3348665910397579E-2</c:v>
                </c:pt>
              </c:numCache>
            </c:numRef>
          </c:xVal>
          <c:yVal>
            <c:numRef>
              <c:f>'CRET V4D'!$Q$2:$Q$700</c:f>
              <c:numCache>
                <c:formatCode>0.0000</c:formatCode>
                <c:ptCount val="699"/>
                <c:pt idx="0">
                  <c:v>0.72749268585273796</c:v>
                </c:pt>
                <c:pt idx="1">
                  <c:v>0.72749242728987429</c:v>
                </c:pt>
                <c:pt idx="2">
                  <c:v>0.72749223857288836</c:v>
                </c:pt>
                <c:pt idx="3">
                  <c:v>0.72749205659901184</c:v>
                </c:pt>
                <c:pt idx="4">
                  <c:v>0.72749188455116776</c:v>
                </c:pt>
                <c:pt idx="5">
                  <c:v>0.72749167866982356</c:v>
                </c:pt>
                <c:pt idx="6">
                  <c:v>0.72749145889332245</c:v>
                </c:pt>
                <c:pt idx="7">
                  <c:v>0.72749125111999069</c:v>
                </c:pt>
                <c:pt idx="8">
                  <c:v>0.72749103093832979</c:v>
                </c:pt>
                <c:pt idx="9">
                  <c:v>0.7274907371380771</c:v>
                </c:pt>
                <c:pt idx="10">
                  <c:v>0.72749045389360667</c:v>
                </c:pt>
                <c:pt idx="11">
                  <c:v>0.72749011675868802</c:v>
                </c:pt>
                <c:pt idx="12">
                  <c:v>0.72748979176387585</c:v>
                </c:pt>
                <c:pt idx="13">
                  <c:v>0.72748944491936995</c:v>
                </c:pt>
                <c:pt idx="14">
                  <c:v>0.72748907477273472</c:v>
                </c:pt>
                <c:pt idx="15">
                  <c:v>0.72748863428448252</c:v>
                </c:pt>
                <c:pt idx="16">
                  <c:v>0.72748825828623853</c:v>
                </c:pt>
                <c:pt idx="17">
                  <c:v>0.72748785996974374</c:v>
                </c:pt>
                <c:pt idx="18">
                  <c:v>0.7274872734321276</c:v>
                </c:pt>
                <c:pt idx="19">
                  <c:v>0.72748675778507765</c:v>
                </c:pt>
                <c:pt idx="20">
                  <c:v>0.72748620768491468</c:v>
                </c:pt>
                <c:pt idx="21">
                  <c:v>0.72748568795893986</c:v>
                </c:pt>
                <c:pt idx="22">
                  <c:v>0.72748506649731237</c:v>
                </c:pt>
                <c:pt idx="23">
                  <c:v>0.72748432733668311</c:v>
                </c:pt>
                <c:pt idx="24">
                  <c:v>0.72748361534831052</c:v>
                </c:pt>
                <c:pt idx="25">
                  <c:v>0.7274829428817291</c:v>
                </c:pt>
                <c:pt idx="26">
                  <c:v>0.72748223092828646</c:v>
                </c:pt>
                <c:pt idx="27">
                  <c:v>0.72748128200616813</c:v>
                </c:pt>
                <c:pt idx="28">
                  <c:v>0.72748047276407768</c:v>
                </c:pt>
                <c:pt idx="29">
                  <c:v>0.7274793944122695</c:v>
                </c:pt>
                <c:pt idx="30">
                  <c:v>0.72747847500918217</c:v>
                </c:pt>
                <c:pt idx="31">
                  <c:v>0.72747737658330458</c:v>
                </c:pt>
                <c:pt idx="32">
                  <c:v>0.72747633989624549</c:v>
                </c:pt>
                <c:pt idx="33">
                  <c:v>0.72747538363537945</c:v>
                </c:pt>
                <c:pt idx="34">
                  <c:v>0.7274739333363559</c:v>
                </c:pt>
                <c:pt idx="35">
                  <c:v>0.72747253826598179</c:v>
                </c:pt>
                <c:pt idx="36">
                  <c:v>0.72747105263865652</c:v>
                </c:pt>
                <c:pt idx="37">
                  <c:v>0.72746965154650578</c:v>
                </c:pt>
                <c:pt idx="38">
                  <c:v>0.72746797937037333</c:v>
                </c:pt>
                <c:pt idx="39">
                  <c:v>0.72746640290247511</c:v>
                </c:pt>
                <c:pt idx="40">
                  <c:v>0.72746452212457802</c:v>
                </c:pt>
                <c:pt idx="41">
                  <c:v>0.72746274969439084</c:v>
                </c:pt>
                <c:pt idx="42">
                  <c:v>0.72746087733983034</c:v>
                </c:pt>
                <c:pt idx="43">
                  <c:v>0.72745864496851698</c:v>
                </c:pt>
                <c:pt idx="44">
                  <c:v>0.72745627168686433</c:v>
                </c:pt>
                <c:pt idx="45">
                  <c:v>0.72745374931075113</c:v>
                </c:pt>
                <c:pt idx="46">
                  <c:v>0.72745137511420188</c:v>
                </c:pt>
                <c:pt idx="47">
                  <c:v>0.72744887007103221</c:v>
                </c:pt>
                <c:pt idx="48">
                  <c:v>0.72744554479824386</c:v>
                </c:pt>
                <c:pt idx="49">
                  <c:v>0.72744235753938968</c:v>
                </c:pt>
                <c:pt idx="50">
                  <c:v>0.72743974444602411</c:v>
                </c:pt>
                <c:pt idx="51">
                  <c:v>0.72743579729136698</c:v>
                </c:pt>
                <c:pt idx="52">
                  <c:v>0.72743201837159288</c:v>
                </c:pt>
                <c:pt idx="53">
                  <c:v>0.72742801321073647</c:v>
                </c:pt>
                <c:pt idx="54">
                  <c:v>0.72742377014487569</c:v>
                </c:pt>
                <c:pt idx="55">
                  <c:v>0.72741927713075616</c:v>
                </c:pt>
                <c:pt idx="56">
                  <c:v>0.72741452175925092</c:v>
                </c:pt>
                <c:pt idx="57">
                  <c:v>0.72740949127227306</c:v>
                </c:pt>
                <c:pt idx="58">
                  <c:v>0.72740417258333279</c:v>
                </c:pt>
                <c:pt idx="59">
                  <c:v>0.72739855230190498</c:v>
                </c:pt>
                <c:pt idx="60">
                  <c:v>0.72739261676173572</c:v>
                </c:pt>
                <c:pt idx="61">
                  <c:v>0.72738635205317426</c:v>
                </c:pt>
                <c:pt idx="62">
                  <c:v>0.72737974405956241</c:v>
                </c:pt>
                <c:pt idx="63">
                  <c:v>0.72737357055375906</c:v>
                </c:pt>
                <c:pt idx="64">
                  <c:v>0.72736544096200118</c:v>
                </c:pt>
                <c:pt idx="65">
                  <c:v>0.72735859472914544</c:v>
                </c:pt>
                <c:pt idx="66">
                  <c:v>0.7273505150511943</c:v>
                </c:pt>
                <c:pt idx="67">
                  <c:v>0.72734202155296035</c:v>
                </c:pt>
                <c:pt idx="68">
                  <c:v>0.72733411273436532</c:v>
                </c:pt>
                <c:pt idx="69">
                  <c:v>0.72732373567065189</c:v>
                </c:pt>
                <c:pt idx="70">
                  <c:v>0.72731502915513702</c:v>
                </c:pt>
                <c:pt idx="71">
                  <c:v>0.72730479112295976</c:v>
                </c:pt>
                <c:pt idx="72">
                  <c:v>0.72729407084233466</c:v>
                </c:pt>
                <c:pt idx="73">
                  <c:v>0.72728412625634464</c:v>
                </c:pt>
                <c:pt idx="74">
                  <c:v>0.72727245969206966</c:v>
                </c:pt>
                <c:pt idx="75">
                  <c:v>0.72726165423849931</c:v>
                </c:pt>
                <c:pt idx="76">
                  <c:v>0.72724899792129671</c:v>
                </c:pt>
                <c:pt idx="77">
                  <c:v>0.72723580133883492</c:v>
                </c:pt>
                <c:pt idx="78">
                  <c:v>0.7272236090431522</c:v>
                </c:pt>
                <c:pt idx="79">
                  <c:v>0.72721097476983976</c:v>
                </c:pt>
                <c:pt idx="80">
                  <c:v>0.7271962249757058</c:v>
                </c:pt>
                <c:pt idx="81">
                  <c:v>0.72718089937283104</c:v>
                </c:pt>
                <c:pt idx="82">
                  <c:v>0.72716499040944405</c:v>
                </c:pt>
                <c:pt idx="83">
                  <c:v>0.72715035392145122</c:v>
                </c:pt>
                <c:pt idx="84">
                  <c:v>0.72713524702487087</c:v>
                </c:pt>
                <c:pt idx="85">
                  <c:v>0.72711768498686025</c:v>
                </c:pt>
                <c:pt idx="86">
                  <c:v>0.72709951865931621</c:v>
                </c:pt>
                <c:pt idx="87">
                  <c:v>0.72708286065686856</c:v>
                </c:pt>
                <c:pt idx="88">
                  <c:v>0.72706572050839413</c:v>
                </c:pt>
                <c:pt idx="89">
                  <c:v>0.727045859815733</c:v>
                </c:pt>
                <c:pt idx="90">
                  <c:v>0.72702769111565535</c:v>
                </c:pt>
                <c:pt idx="91">
                  <c:v>0.72700903756737567</c:v>
                </c:pt>
                <c:pt idx="92">
                  <c:v>0.72698747294089494</c:v>
                </c:pt>
                <c:pt idx="93">
                  <c:v>0.726967790018342</c:v>
                </c:pt>
                <c:pt idx="94">
                  <c:v>0.72694506938910752</c:v>
                </c:pt>
                <c:pt idx="95">
                  <c:v>0.72692436166303387</c:v>
                </c:pt>
                <c:pt idx="96">
                  <c:v>0.72690317429104589</c:v>
                </c:pt>
                <c:pt idx="97">
                  <c:v>0.72688424354978065</c:v>
                </c:pt>
                <c:pt idx="98">
                  <c:v>0.72685936943401241</c:v>
                </c:pt>
                <c:pt idx="99">
                  <c:v>0.72683389745382332</c:v>
                </c:pt>
                <c:pt idx="100">
                  <c:v>0.72681367524464935</c:v>
                </c:pt>
                <c:pt idx="101">
                  <c:v>0.72678715094482227</c:v>
                </c:pt>
                <c:pt idx="102">
                  <c:v>0.72676308213345064</c:v>
                </c:pt>
                <c:pt idx="103">
                  <c:v>0.72673855419877764</c:v>
                </c:pt>
                <c:pt idx="104">
                  <c:v>0.72671041594447328</c:v>
                </c:pt>
                <c:pt idx="105">
                  <c:v>0.72668492438497079</c:v>
                </c:pt>
                <c:pt idx="106">
                  <c:v>0.72666551173059668</c:v>
                </c:pt>
                <c:pt idx="107">
                  <c:v>0.72663592408359678</c:v>
                </c:pt>
                <c:pt idx="108">
                  <c:v>0.72660915566556628</c:v>
                </c:pt>
                <c:pt idx="109">
                  <c:v>0.72658195043475593</c:v>
                </c:pt>
                <c:pt idx="110">
                  <c:v>0.72655082707753693</c:v>
                </c:pt>
                <c:pt idx="111">
                  <c:v>0.72652624444619285</c:v>
                </c:pt>
                <c:pt idx="112">
                  <c:v>0.72649415956365837</c:v>
                </c:pt>
                <c:pt idx="113">
                  <c:v>0.72646883534206241</c:v>
                </c:pt>
                <c:pt idx="114">
                  <c:v>0.72643580482493875</c:v>
                </c:pt>
                <c:pt idx="115">
                  <c:v>0.72640224902804906</c:v>
                </c:pt>
                <c:pt idx="116">
                  <c:v>0.72637198434987604</c:v>
                </c:pt>
                <c:pt idx="117">
                  <c:v>0.72634131126761325</c:v>
                </c:pt>
                <c:pt idx="118">
                  <c:v>0.72631023268220896</c:v>
                </c:pt>
                <c:pt idx="119">
                  <c:v>0.7262787513441209</c:v>
                </c:pt>
                <c:pt idx="120">
                  <c:v>0.7262468698471104</c:v>
                </c:pt>
                <c:pt idx="121">
                  <c:v>0.72621864719774054</c:v>
                </c:pt>
                <c:pt idx="122">
                  <c:v>0.72617780390290876</c:v>
                </c:pt>
                <c:pt idx="123">
                  <c:v>0.72614468682206679</c:v>
                </c:pt>
                <c:pt idx="124">
                  <c:v>0.72611117853080209</c:v>
                </c:pt>
                <c:pt idx="125">
                  <c:v>0.72607301623225928</c:v>
                </c:pt>
                <c:pt idx="126">
                  <c:v>0.72604299506473113</c:v>
                </c:pt>
                <c:pt idx="127">
                  <c:v>0.72600396168231296</c:v>
                </c:pt>
                <c:pt idx="128">
                  <c:v>0.72596885602264161</c:v>
                </c:pt>
                <c:pt idx="129">
                  <c:v>0.72593336618257165</c:v>
                </c:pt>
                <c:pt idx="130">
                  <c:v>0.72589298193918939</c:v>
                </c:pt>
                <c:pt idx="131">
                  <c:v>0.72585667830182166</c:v>
                </c:pt>
                <c:pt idx="132">
                  <c:v>0.72581999255609742</c:v>
                </c:pt>
                <c:pt idx="133">
                  <c:v>0.72578292502170816</c:v>
                </c:pt>
                <c:pt idx="134">
                  <c:v>0.72574076787869291</c:v>
                </c:pt>
                <c:pt idx="135">
                  <c:v>0.72570288936825345</c:v>
                </c:pt>
                <c:pt idx="136">
                  <c:v>0.72566462903634787</c:v>
                </c:pt>
                <c:pt idx="137">
                  <c:v>0.72562112935023682</c:v>
                </c:pt>
                <c:pt idx="138">
                  <c:v>0.72557714530385342</c:v>
                </c:pt>
                <c:pt idx="139">
                  <c:v>0.72553267596828819</c:v>
                </c:pt>
                <c:pt idx="140">
                  <c:v>0.72548772018747787</c:v>
                </c:pt>
                <c:pt idx="141">
                  <c:v>0.72544735001128813</c:v>
                </c:pt>
                <c:pt idx="142">
                  <c:v>0.72539634356727944</c:v>
                </c:pt>
                <c:pt idx="143">
                  <c:v>0.72534473068087846</c:v>
                </c:pt>
                <c:pt idx="144">
                  <c:v>0.72529775829811027</c:v>
                </c:pt>
                <c:pt idx="145">
                  <c:v>0.72524498531452608</c:v>
                </c:pt>
                <c:pt idx="146">
                  <c:v>0.72519696367711484</c:v>
                </c:pt>
                <c:pt idx="147">
                  <c:v>0.72514844106335041</c:v>
                </c:pt>
                <c:pt idx="148">
                  <c:v>0.72509941468139805</c:v>
                </c:pt>
                <c:pt idx="149">
                  <c:v>0.72504988156743799</c:v>
                </c:pt>
                <c:pt idx="150">
                  <c:v>0.72499424664593204</c:v>
                </c:pt>
                <c:pt idx="151">
                  <c:v>0.72494928246065693</c:v>
                </c:pt>
                <c:pt idx="152">
                  <c:v>0.72489250293633223</c:v>
                </c:pt>
                <c:pt idx="153">
                  <c:v>0.72484661679489648</c:v>
                </c:pt>
                <c:pt idx="154">
                  <c:v>0.72478284684454009</c:v>
                </c:pt>
                <c:pt idx="155">
                  <c:v>0.72473008429259766</c:v>
                </c:pt>
                <c:pt idx="156">
                  <c:v>0.72467678896973597</c:v>
                </c:pt>
                <c:pt idx="157">
                  <c:v>0.72462896470344551</c:v>
                </c:pt>
                <c:pt idx="158">
                  <c:v>0.72457465150979738</c:v>
                </c:pt>
                <c:pt idx="159">
                  <c:v>0.72451979310555792</c:v>
                </c:pt>
                <c:pt idx="160">
                  <c:v>0.72447056870045223</c:v>
                </c:pt>
                <c:pt idx="161">
                  <c:v>0.72441466795962006</c:v>
                </c:pt>
                <c:pt idx="162">
                  <c:v>0.72435820856369237</c:v>
                </c:pt>
                <c:pt idx="163">
                  <c:v>0.7243075495036897</c:v>
                </c:pt>
                <c:pt idx="164">
                  <c:v>0.72424359421371731</c:v>
                </c:pt>
                <c:pt idx="165">
                  <c:v>0.72419192046547587</c:v>
                </c:pt>
                <c:pt idx="166">
                  <c:v>0.72413324125255318</c:v>
                </c:pt>
                <c:pt idx="167">
                  <c:v>0.72407397858714651</c:v>
                </c:pt>
                <c:pt idx="168">
                  <c:v>0.72401412710866486</c:v>
                </c:pt>
                <c:pt idx="169">
                  <c:v>0.72395368136559868</c:v>
                </c:pt>
                <c:pt idx="170">
                  <c:v>0.72389263581842345</c:v>
                </c:pt>
                <c:pt idx="171">
                  <c:v>0.72383786502534953</c:v>
                </c:pt>
                <c:pt idx="172">
                  <c:v>0.72377567110176355</c:v>
                </c:pt>
                <c:pt idx="173">
                  <c:v>0.72371286090228759</c:v>
                </c:pt>
                <c:pt idx="174">
                  <c:v>0.72364942857153303</c:v>
                </c:pt>
                <c:pt idx="175">
                  <c:v>0.72358536817942709</c:v>
                </c:pt>
                <c:pt idx="176">
                  <c:v>0.72352067372380358</c:v>
                </c:pt>
                <c:pt idx="177">
                  <c:v>0.72345533913295912</c:v>
                </c:pt>
                <c:pt idx="178">
                  <c:v>0.72338198689868327</c:v>
                </c:pt>
                <c:pt idx="179">
                  <c:v>0.72331528067367357</c:v>
                </c:pt>
                <c:pt idx="180">
                  <c:v>0.72324791500644336</c:v>
                </c:pt>
                <c:pt idx="181">
                  <c:v>0.72317988356577267</c:v>
                </c:pt>
                <c:pt idx="182">
                  <c:v>0.72310350445929572</c:v>
                </c:pt>
                <c:pt idx="183">
                  <c:v>0.72303404645300429</c:v>
                </c:pt>
                <c:pt idx="184">
                  <c:v>0.72296390262404397</c:v>
                </c:pt>
                <c:pt idx="185">
                  <c:v>0.7228930664234865</c:v>
                </c:pt>
                <c:pt idx="186">
                  <c:v>0.72281353946967197</c:v>
                </c:pt>
                <c:pt idx="187">
                  <c:v>0.72274121988264084</c:v>
                </c:pt>
                <c:pt idx="188">
                  <c:v>0.72266818726259108</c:v>
                </c:pt>
                <c:pt idx="189">
                  <c:v>0.72259443488491393</c:v>
                </c:pt>
                <c:pt idx="190">
                  <c:v>0.72251995598874674</c:v>
                </c:pt>
                <c:pt idx="191">
                  <c:v>0.72244474377955881</c:v>
                </c:pt>
                <c:pt idx="192">
                  <c:v>0.72236030629697323</c:v>
                </c:pt>
                <c:pt idx="193">
                  <c:v>0.7222835235331746</c:v>
                </c:pt>
                <c:pt idx="194">
                  <c:v>0.7222059861311747</c:v>
                </c:pt>
                <c:pt idx="195">
                  <c:v>0.72212768718585674</c:v>
                </c:pt>
                <c:pt idx="196">
                  <c:v>0.72204861977215828</c:v>
                </c:pt>
                <c:pt idx="197">
                  <c:v>0.72196877694787143</c:v>
                </c:pt>
                <c:pt idx="198">
                  <c:v>0.72188815175648513</c:v>
                </c:pt>
                <c:pt idx="199">
                  <c:v>0.72180673723007138</c:v>
                </c:pt>
                <c:pt idx="200">
                  <c:v>0.7217245263922154</c:v>
                </c:pt>
                <c:pt idx="201">
                  <c:v>0.72164151226099149</c:v>
                </c:pt>
                <c:pt idx="202">
                  <c:v>0.72155768785198604</c:v>
                </c:pt>
                <c:pt idx="203">
                  <c:v>0.72147304618136621</c:v>
                </c:pt>
                <c:pt idx="204">
                  <c:v>0.72138758026899719</c:v>
                </c:pt>
                <c:pt idx="205">
                  <c:v>0.72130128314160691</c:v>
                </c:pt>
                <c:pt idx="206">
                  <c:v>0.72122387114436015</c:v>
                </c:pt>
                <c:pt idx="207">
                  <c:v>0.72113598495650277</c:v>
                </c:pt>
                <c:pt idx="208">
                  <c:v>0.72104724747677196</c:v>
                </c:pt>
                <c:pt idx="209">
                  <c:v>0.72095765178954951</c:v>
                </c:pt>
                <c:pt idx="210">
                  <c:v>0.72086719100222951</c:v>
                </c:pt>
                <c:pt idx="211">
                  <c:v>0.7207962301218187</c:v>
                </c:pt>
                <c:pt idx="212">
                  <c:v>0.72069393603053289</c:v>
                </c:pt>
                <c:pt idx="213">
                  <c:v>0.72060093760463995</c:v>
                </c:pt>
                <c:pt idx="214">
                  <c:v>0.72051752402530778</c:v>
                </c:pt>
                <c:pt idx="215">
                  <c:v>0.72042283577501609</c:v>
                </c:pt>
                <c:pt idx="216">
                  <c:v>0.72033790948605481</c:v>
                </c:pt>
                <c:pt idx="217">
                  <c:v>0.72024150754128768</c:v>
                </c:pt>
                <c:pt idx="218">
                  <c:v>0.72014418879313058</c:v>
                </c:pt>
                <c:pt idx="219">
                  <c:v>0.72004594669680522</c:v>
                </c:pt>
                <c:pt idx="220">
                  <c:v>0.71994677476541757</c:v>
                </c:pt>
                <c:pt idx="221">
                  <c:v>0.7198466665737363</c:v>
                </c:pt>
                <c:pt idx="222">
                  <c:v>0.71974561576199281</c:v>
                </c:pt>
                <c:pt idx="223">
                  <c:v>0.71965499639592267</c:v>
                </c:pt>
                <c:pt idx="224">
                  <c:v>0.7195636229027027</c:v>
                </c:pt>
                <c:pt idx="225">
                  <c:v>0.71944833896548455</c:v>
                </c:pt>
                <c:pt idx="226">
                  <c:v>0.71935525296055558</c:v>
                </c:pt>
                <c:pt idx="227">
                  <c:v>0.71926139896812935</c:v>
                </c:pt>
                <c:pt idx="228">
                  <c:v>0.71915489007426825</c:v>
                </c:pt>
                <c:pt idx="229">
                  <c:v>0.71904739811787655</c:v>
                </c:pt>
                <c:pt idx="230">
                  <c:v>0.7189389173686026</c:v>
                </c:pt>
                <c:pt idx="231">
                  <c:v>0.71884165538324518</c:v>
                </c:pt>
                <c:pt idx="232">
                  <c:v>0.7187312916316988</c:v>
                </c:pt>
                <c:pt idx="233">
                  <c:v>0.71863234716755686</c:v>
                </c:pt>
                <c:pt idx="234">
                  <c:v>0.71852008102624731</c:v>
                </c:pt>
                <c:pt idx="235">
                  <c:v>0.71840680014277492</c:v>
                </c:pt>
                <c:pt idx="236">
                  <c:v>0.71830525001010737</c:v>
                </c:pt>
                <c:pt idx="237">
                  <c:v>0.71820289056109354</c:v>
                </c:pt>
                <c:pt idx="238">
                  <c:v>0.71808676452693709</c:v>
                </c:pt>
                <c:pt idx="239">
                  <c:v>0.71798267398962567</c:v>
                </c:pt>
                <c:pt idx="240">
                  <c:v>0.7178777636815179</c:v>
                </c:pt>
                <c:pt idx="241">
                  <c:v>0.7177587557508317</c:v>
                </c:pt>
                <c:pt idx="242">
                  <c:v>0.7176387018861613</c:v>
                </c:pt>
                <c:pt idx="243">
                  <c:v>0.71751759783355373</c:v>
                </c:pt>
                <c:pt idx="244">
                  <c:v>0.71740906482095301</c:v>
                </c:pt>
                <c:pt idx="245">
                  <c:v>0.71728596598198013</c:v>
                </c:pt>
                <c:pt idx="246">
                  <c:v>0.71717565363538982</c:v>
                </c:pt>
                <c:pt idx="247">
                  <c:v>0.71705054633986665</c:v>
                </c:pt>
                <c:pt idx="248">
                  <c:v>0.71693844296296927</c:v>
                </c:pt>
                <c:pt idx="249">
                  <c:v>0.71681131457389013</c:v>
                </c:pt>
                <c:pt idx="250">
                  <c:v>0.7166974094050973</c:v>
                </c:pt>
                <c:pt idx="251">
                  <c:v>0.71656824835480049</c:v>
                </c:pt>
                <c:pt idx="252">
                  <c:v>0.71645253159829903</c:v>
                </c:pt>
                <c:pt idx="253">
                  <c:v>0.71632132742210075</c:v>
                </c:pt>
                <c:pt idx="254">
                  <c:v>0.71620379027655723</c:v>
                </c:pt>
                <c:pt idx="255">
                  <c:v>0.71607053364365414</c:v>
                </c:pt>
                <c:pt idx="256">
                  <c:v>0.71595116832840489</c:v>
                </c:pt>
                <c:pt idx="257">
                  <c:v>0.71581585106985335</c:v>
                </c:pt>
                <c:pt idx="258">
                  <c:v>0.71569465084841988</c:v>
                </c:pt>
                <c:pt idx="259">
                  <c:v>0.71555726598202296</c:v>
                </c:pt>
                <c:pt idx="260">
                  <c:v>0.71544965272125094</c:v>
                </c:pt>
                <c:pt idx="261">
                  <c:v>0.71529476693475158</c:v>
                </c:pt>
                <c:pt idx="262">
                  <c:v>0.7151698809687751</c:v>
                </c:pt>
                <c:pt idx="263">
                  <c:v>0.71504412541336537</c:v>
                </c:pt>
                <c:pt idx="264">
                  <c:v>0.71490161016749898</c:v>
                </c:pt>
                <c:pt idx="265">
                  <c:v>0.7147740046936375</c:v>
                </c:pt>
                <c:pt idx="266">
                  <c:v>0.71462940709041511</c:v>
                </c:pt>
                <c:pt idx="267">
                  <c:v>0.71449994984019471</c:v>
                </c:pt>
                <c:pt idx="268">
                  <c:v>0.71435326841875046</c:v>
                </c:pt>
                <c:pt idx="269">
                  <c:v>0.714205483638788</c:v>
                </c:pt>
                <c:pt idx="270">
                  <c:v>0.7140565956323166</c:v>
                </c:pt>
                <c:pt idx="271">
                  <c:v>0.71390660471902323</c:v>
                </c:pt>
                <c:pt idx="272">
                  <c:v>0.71375551140613425</c:v>
                </c:pt>
                <c:pt idx="273">
                  <c:v>0.71358633786056103</c:v>
                </c:pt>
                <c:pt idx="274">
                  <c:v>0.71343291976745071</c:v>
                </c:pt>
                <c:pt idx="275">
                  <c:v>0.71326116558796504</c:v>
                </c:pt>
                <c:pt idx="276">
                  <c:v>0.71310542756331152</c:v>
                </c:pt>
                <c:pt idx="277">
                  <c:v>0.71293109910598074</c:v>
                </c:pt>
                <c:pt idx="278">
                  <c:v>0.71277304773759564</c:v>
                </c:pt>
                <c:pt idx="279">
                  <c:v>0.71259615327998604</c:v>
                </c:pt>
                <c:pt idx="280">
                  <c:v>0.71243579687378533</c:v>
                </c:pt>
                <c:pt idx="281">
                  <c:v>0.71227435199448774</c:v>
                </c:pt>
                <c:pt idx="282">
                  <c:v>0.71209369514148713</c:v>
                </c:pt>
                <c:pt idx="283">
                  <c:v>0.71194820667589687</c:v>
                </c:pt>
                <c:pt idx="284">
                  <c:v>0.71176514556794979</c:v>
                </c:pt>
                <c:pt idx="285">
                  <c:v>0.71159925319145301</c:v>
                </c:pt>
                <c:pt idx="286">
                  <c:v>0.71143228653891855</c:v>
                </c:pt>
                <c:pt idx="287">
                  <c:v>0.71126424890762585</c:v>
                </c:pt>
                <c:pt idx="288">
                  <c:v>0.71109514375962957</c:v>
                </c:pt>
                <c:pt idx="289">
                  <c:v>0.71092497471932858</c:v>
                </c:pt>
                <c:pt idx="290">
                  <c:v>0.71075374557094229</c:v>
                </c:pt>
                <c:pt idx="291">
                  <c:v>0.71060065509902737</c:v>
                </c:pt>
                <c:pt idx="292">
                  <c:v>0.71040812287015453</c:v>
                </c:pt>
                <c:pt idx="293">
                  <c:v>0.71023373766140829</c:v>
                </c:pt>
                <c:pt idx="294">
                  <c:v>0.71007785248408706</c:v>
                </c:pt>
                <c:pt idx="295">
                  <c:v>0.70990150016795983</c:v>
                </c:pt>
                <c:pt idx="296">
                  <c:v>0.70972411312621186</c:v>
                </c:pt>
                <c:pt idx="297">
                  <c:v>0.70956557098288753</c:v>
                </c:pt>
                <c:pt idx="298">
                  <c:v>0.70938624269509898</c:v>
                </c:pt>
                <c:pt idx="299">
                  <c:v>0.70920589395057243</c:v>
                </c:pt>
                <c:pt idx="300">
                  <c:v>0.70904473147553748</c:v>
                </c:pt>
                <c:pt idx="301">
                  <c:v>0.70886246948967491</c:v>
                </c:pt>
                <c:pt idx="302">
                  <c:v>0.70865877760264329</c:v>
                </c:pt>
                <c:pt idx="303">
                  <c:v>0.70849493580752576</c:v>
                </c:pt>
                <c:pt idx="304">
                  <c:v>0.70830967535240696</c:v>
                </c:pt>
                <c:pt idx="305">
                  <c:v>0.70812342684424401</c:v>
                </c:pt>
                <c:pt idx="306">
                  <c:v>0.70793619619217774</c:v>
                </c:pt>
                <c:pt idx="307">
                  <c:v>0.70774798941508466</c:v>
                </c:pt>
                <c:pt idx="308">
                  <c:v>0.70753773338967751</c:v>
                </c:pt>
                <c:pt idx="309">
                  <c:v>0.70736867209123577</c:v>
                </c:pt>
                <c:pt idx="310">
                  <c:v>0.70715628216998427</c:v>
                </c:pt>
                <c:pt idx="311">
                  <c:v>0.70696412789982643</c:v>
                </c:pt>
                <c:pt idx="312">
                  <c:v>0.70677102986678997</c:v>
                </c:pt>
                <c:pt idx="313">
                  <c:v>0.70657699469355062</c:v>
                </c:pt>
                <c:pt idx="314">
                  <c:v>0.70636030910687597</c:v>
                </c:pt>
                <c:pt idx="315">
                  <c:v>0.70616431766893628</c:v>
                </c:pt>
                <c:pt idx="316">
                  <c:v>0.70596741024684007</c:v>
                </c:pt>
                <c:pt idx="317">
                  <c:v>0.70576959380872217</c:v>
                </c:pt>
                <c:pt idx="318">
                  <c:v>0.705548740208231</c:v>
                </c:pt>
                <c:pt idx="319">
                  <c:v>0.70534902796415999</c:v>
                </c:pt>
                <c:pt idx="320">
                  <c:v>0.70514842886623275</c:v>
                </c:pt>
                <c:pt idx="321">
                  <c:v>0.70492450968801612</c:v>
                </c:pt>
                <c:pt idx="322">
                  <c:v>0.70472206230253098</c:v>
                </c:pt>
                <c:pt idx="323">
                  <c:v>0.7045187509041082</c:v>
                </c:pt>
                <c:pt idx="324">
                  <c:v>0.70431458296853233</c:v>
                </c:pt>
                <c:pt idx="325">
                  <c:v>0.70410956603378427</c:v>
                </c:pt>
                <c:pt idx="326">
                  <c:v>0.703880782943893</c:v>
                </c:pt>
                <c:pt idx="327">
                  <c:v>0.70367399870305236</c:v>
                </c:pt>
                <c:pt idx="328">
                  <c:v>0.70346638929619854</c:v>
                </c:pt>
                <c:pt idx="329">
                  <c:v>0.70323475385350454</c:v>
                </c:pt>
                <c:pt idx="330">
                  <c:v>0.70304872615640068</c:v>
                </c:pt>
                <c:pt idx="331">
                  <c:v>0.70281530145135063</c:v>
                </c:pt>
                <c:pt idx="332">
                  <c:v>0.70260438202831144</c:v>
                </c:pt>
                <c:pt idx="333">
                  <c:v>0.70239267777948877</c:v>
                </c:pt>
                <c:pt idx="334">
                  <c:v>0.7021801967643907</c:v>
                </c:pt>
                <c:pt idx="335">
                  <c:v>0.70196694709693408</c:v>
                </c:pt>
                <c:pt idx="336">
                  <c:v>0.7017291114533899</c:v>
                </c:pt>
                <c:pt idx="337">
                  <c:v>0.70151426596833044</c:v>
                </c:pt>
                <c:pt idx="338">
                  <c:v>0.70129867742745688</c:v>
                </c:pt>
                <c:pt idx="339">
                  <c:v>0.70108235417478237</c:v>
                </c:pt>
                <c:pt idx="340">
                  <c:v>0.70086530461315855</c:v>
                </c:pt>
                <c:pt idx="341">
                  <c:v>0.70064753720594797</c:v>
                </c:pt>
                <c:pt idx="342">
                  <c:v>0.70042906047898812</c:v>
                </c:pt>
                <c:pt idx="343">
                  <c:v>0.70020988302285714</c:v>
                </c:pt>
                <c:pt idx="344">
                  <c:v>0.69999001349545498</c:v>
                </c:pt>
                <c:pt idx="345">
                  <c:v>0.69974491295033192</c:v>
                </c:pt>
                <c:pt idx="346">
                  <c:v>0.6995236111358285</c:v>
                </c:pt>
                <c:pt idx="347">
                  <c:v>0.69930164464995936</c:v>
                </c:pt>
                <c:pt idx="348">
                  <c:v>0.69907902246177744</c:v>
                </c:pt>
                <c:pt idx="349">
                  <c:v>0.69885575362629027</c:v>
                </c:pt>
                <c:pt idx="350">
                  <c:v>0.69863184728928118</c:v>
                </c:pt>
                <c:pt idx="351">
                  <c:v>0.69840731269255574</c:v>
                </c:pt>
                <c:pt idx="352">
                  <c:v>0.69818215917963156</c:v>
                </c:pt>
                <c:pt idx="353">
                  <c:v>0.69795639620189098</c:v>
                </c:pt>
                <c:pt idx="354">
                  <c:v>0.69773003332521777</c:v>
                </c:pt>
                <c:pt idx="355">
                  <c:v>0.69750308023713803</c:v>
                </c:pt>
                <c:pt idx="356">
                  <c:v>0.69727554675448911</c:v>
                </c:pt>
                <c:pt idx="357">
                  <c:v>0.69704744283163866</c:v>
                </c:pt>
                <c:pt idx="358">
                  <c:v>0.69681877856927954</c:v>
                </c:pt>
                <c:pt idx="359">
                  <c:v>0.69658956422382579</c:v>
                </c:pt>
                <c:pt idx="360">
                  <c:v>0.69635981021743554</c:v>
                </c:pt>
                <c:pt idx="361">
                  <c:v>0.69612952714869014</c:v>
                </c:pt>
                <c:pt idx="362">
                  <c:v>0.69592439565188913</c:v>
                </c:pt>
                <c:pt idx="363">
                  <c:v>0.69569314283390415</c:v>
                </c:pt>
                <c:pt idx="364">
                  <c:v>0.69546139266984708</c:v>
                </c:pt>
                <c:pt idx="365">
                  <c:v>0.6952291565590959</c:v>
                </c:pt>
                <c:pt idx="366">
                  <c:v>0.69502232590844504</c:v>
                </c:pt>
                <c:pt idx="367">
                  <c:v>0.69476327330552745</c:v>
                </c:pt>
                <c:pt idx="368">
                  <c:v>0.694555630189303</c:v>
                </c:pt>
                <c:pt idx="369">
                  <c:v>0.69432161732028563</c:v>
                </c:pt>
                <c:pt idx="370">
                  <c:v>0.69408717797132458</c:v>
                </c:pt>
                <c:pt idx="371">
                  <c:v>0.69385232518488482</c:v>
                </c:pt>
                <c:pt idx="372">
                  <c:v>0.69361707234517533</c:v>
                </c:pt>
                <c:pt idx="373">
                  <c:v>0.69338143319904033</c:v>
                </c:pt>
                <c:pt idx="374">
                  <c:v>0.69317166328866453</c:v>
                </c:pt>
                <c:pt idx="375">
                  <c:v>0.69293533333799451</c:v>
                </c:pt>
                <c:pt idx="376">
                  <c:v>0.69269865903742212</c:v>
                </c:pt>
                <c:pt idx="377">
                  <c:v>0.69248800521772658</c:v>
                </c:pt>
                <c:pt idx="378">
                  <c:v>0.69225072282139732</c:v>
                </c:pt>
                <c:pt idx="379">
                  <c:v>0.69201314183369345</c:v>
                </c:pt>
                <c:pt idx="380">
                  <c:v>0.69180172166968779</c:v>
                </c:pt>
                <c:pt idx="381">
                  <c:v>0.69156362309383579</c:v>
                </c:pt>
                <c:pt idx="382">
                  <c:v>0.69132527616138773</c:v>
                </c:pt>
                <c:pt idx="383">
                  <c:v>0.69111321872142462</c:v>
                </c:pt>
                <c:pt idx="384">
                  <c:v>0.69087445386980106</c:v>
                </c:pt>
                <c:pt idx="385">
                  <c:v>0.69066205589247909</c:v>
                </c:pt>
                <c:pt idx="386">
                  <c:v>0.69044951993574577</c:v>
                </c:pt>
                <c:pt idx="387">
                  <c:v>0.69021027063361851</c:v>
                </c:pt>
                <c:pt idx="388">
                  <c:v>0.68999749158453227</c:v>
                </c:pt>
                <c:pt idx="389">
                  <c:v>0.68975800874254745</c:v>
                </c:pt>
                <c:pt idx="390">
                  <c:v>0.68954505887236983</c:v>
                </c:pt>
                <c:pt idx="391">
                  <c:v>0.68933205515023976</c:v>
                </c:pt>
                <c:pt idx="392">
                  <c:v>0.68909238378533288</c:v>
                </c:pt>
                <c:pt idx="393">
                  <c:v>0.68887932552966413</c:v>
                </c:pt>
                <c:pt idx="394">
                  <c:v>0.68863964065399708</c:v>
                </c:pt>
                <c:pt idx="395">
                  <c:v>0.68839998910535372</c:v>
                </c:pt>
                <c:pt idx="396">
                  <c:v>0.68818701731298226</c:v>
                </c:pt>
                <c:pt idx="397">
                  <c:v>0.6879741166763883</c:v>
                </c:pt>
                <c:pt idx="398">
                  <c:v>0.68770812500718193</c:v>
                </c:pt>
                <c:pt idx="399">
                  <c:v>0.68749546728303079</c:v>
                </c:pt>
                <c:pt idx="400">
                  <c:v>0.68722985432331962</c:v>
                </c:pt>
                <c:pt idx="401">
                  <c:v>0.68699103928705074</c:v>
                </c:pt>
                <c:pt idx="402">
                  <c:v>0.68675248718377513</c:v>
                </c:pt>
                <c:pt idx="403">
                  <c:v>0.68651423696590863</c:v>
                </c:pt>
                <c:pt idx="404">
                  <c:v>0.68627632917805292</c:v>
                </c:pt>
                <c:pt idx="405">
                  <c:v>0.68603880601299583</c:v>
                </c:pt>
                <c:pt idx="406">
                  <c:v>0.68580171136687829</c:v>
                </c:pt>
                <c:pt idx="407">
                  <c:v>0.68553883104320923</c:v>
                </c:pt>
                <c:pt idx="408">
                  <c:v>0.68532899205461806</c:v>
                </c:pt>
                <c:pt idx="409">
                  <c:v>0.68506733186018665</c:v>
                </c:pt>
                <c:pt idx="410">
                  <c:v>0.68483249854462569</c:v>
                </c:pt>
                <c:pt idx="411">
                  <c:v>0.68459834662657448</c:v>
                </c:pt>
                <c:pt idx="412">
                  <c:v>0.6843649314994924</c:v>
                </c:pt>
                <c:pt idx="413">
                  <c:v>0.68415811630205248</c:v>
                </c:pt>
                <c:pt idx="414">
                  <c:v>0.68392625122524109</c:v>
                </c:pt>
                <c:pt idx="415">
                  <c:v>0.68372090951320397</c:v>
                </c:pt>
                <c:pt idx="416">
                  <c:v>0.68349081331197381</c:v>
                </c:pt>
                <c:pt idx="417">
                  <c:v>0.68328714586196215</c:v>
                </c:pt>
                <c:pt idx="418">
                  <c:v>0.68308433935787594</c:v>
                </c:pt>
                <c:pt idx="419">
                  <c:v>0.68288244235487872</c:v>
                </c:pt>
                <c:pt idx="420">
                  <c:v>0.68268150470349143</c:v>
                </c:pt>
                <c:pt idx="421">
                  <c:v>0.68248157753287042</c:v>
                </c:pt>
                <c:pt idx="422">
                  <c:v>0.68228271322775014</c:v>
                </c:pt>
                <c:pt idx="423">
                  <c:v>0.68208496539858465</c:v>
                </c:pt>
                <c:pt idx="424">
                  <c:v>0.68188838884442249</c:v>
                </c:pt>
                <c:pt idx="425">
                  <c:v>0.68171738912240853</c:v>
                </c:pt>
                <c:pt idx="426">
                  <c:v>0.68152316035114824</c:v>
                </c:pt>
                <c:pt idx="427">
                  <c:v>0.68135430329087643</c:v>
                </c:pt>
                <c:pt idx="428">
                  <c:v>0.68118650775198164</c:v>
                </c:pt>
                <c:pt idx="429">
                  <c:v>0.68099609251724524</c:v>
                </c:pt>
                <c:pt idx="430">
                  <c:v>0.6808071763629906</c:v>
                </c:pt>
                <c:pt idx="431">
                  <c:v>0.68061982042266667</c:v>
                </c:pt>
                <c:pt idx="432">
                  <c:v>0.68045721237365597</c:v>
                </c:pt>
                <c:pt idx="433">
                  <c:v>0.68029588783410799</c:v>
                </c:pt>
                <c:pt idx="434">
                  <c:v>0.68011314237136344</c:v>
                </c:pt>
                <c:pt idx="435">
                  <c:v>0.67993219094442059</c:v>
                </c:pt>
                <c:pt idx="436">
                  <c:v>0.67977537962818413</c:v>
                </c:pt>
                <c:pt idx="437">
                  <c:v>0.67959796176926535</c:v>
                </c:pt>
                <c:pt idx="438">
                  <c:v>0.67942251885531857</c:v>
                </c:pt>
                <c:pt idx="439">
                  <c:v>0.6792706755199549</c:v>
                </c:pt>
                <c:pt idx="440">
                  <c:v>0.67912043366727237</c:v>
                </c:pt>
                <c:pt idx="441">
                  <c:v>0.67895074248077525</c:v>
                </c:pt>
                <c:pt idx="442">
                  <c:v>0.6787832574398468</c:v>
                </c:pt>
                <c:pt idx="443">
                  <c:v>0.67863856466199413</c:v>
                </c:pt>
                <c:pt idx="444">
                  <c:v>0.67847537589346463</c:v>
                </c:pt>
                <c:pt idx="445">
                  <c:v>0.67833453129968624</c:v>
                </c:pt>
                <c:pt idx="446">
                  <c:v>0.67819554166267415</c:v>
                </c:pt>
                <c:pt idx="447">
                  <c:v>0.6780584431962573</c:v>
                </c:pt>
                <c:pt idx="448">
                  <c:v>0.67790411985580723</c:v>
                </c:pt>
                <c:pt idx="449">
                  <c:v>0.67777119027927268</c:v>
                </c:pt>
                <c:pt idx="450">
                  <c:v>0.67764025760372615</c:v>
                </c:pt>
                <c:pt idx="451">
                  <c:v>0.67751135252504391</c:v>
                </c:pt>
                <c:pt idx="452">
                  <c:v>0.67738450414265494</c:v>
                </c:pt>
                <c:pt idx="453">
                  <c:v>0.67727743474220836</c:v>
                </c:pt>
                <c:pt idx="454">
                  <c:v>0.67715447729727396</c:v>
                </c:pt>
                <c:pt idx="455">
                  <c:v>0.67703365004651428</c:v>
                </c:pt>
                <c:pt idx="456">
                  <c:v>0.67693179607905996</c:v>
                </c:pt>
                <c:pt idx="457">
                  <c:v>0.67683153612417479</c:v>
                </c:pt>
                <c:pt idx="458">
                  <c:v>0.67671659623910418</c:v>
                </c:pt>
                <c:pt idx="459">
                  <c:v>0.67661982821992173</c:v>
                </c:pt>
                <c:pt idx="460">
                  <c:v>0.67652468693983558</c:v>
                </c:pt>
                <c:pt idx="461">
                  <c:v>0.67643118025082027</c:v>
                </c:pt>
                <c:pt idx="462">
                  <c:v>0.67633931477557341</c:v>
                </c:pt>
                <c:pt idx="463">
                  <c:v>0.6762490958909394</c:v>
                </c:pt>
                <c:pt idx="464">
                  <c:v>0.67616052771488666</c:v>
                </c:pt>
                <c:pt idx="465">
                  <c:v>0.67607361309712299</c:v>
                </c:pt>
                <c:pt idx="466">
                  <c:v>0.67600244855897751</c:v>
                </c:pt>
                <c:pt idx="467">
                  <c:v>0.67591856863679323</c:v>
                </c:pt>
                <c:pt idx="468">
                  <c:v>0.67583634342487753</c:v>
                </c:pt>
                <c:pt idx="469">
                  <c:v>0.67575577089121397</c:v>
                </c:pt>
                <c:pt idx="470">
                  <c:v>0.67568988723746637</c:v>
                </c:pt>
                <c:pt idx="471">
                  <c:v>0.6756251464430767</c:v>
                </c:pt>
                <c:pt idx="472">
                  <c:v>0.67554896156606747</c:v>
                </c:pt>
                <c:pt idx="473">
                  <c:v>0.6754867230925149</c:v>
                </c:pt>
                <c:pt idx="474">
                  <c:v>0.67542561528951894</c:v>
                </c:pt>
                <c:pt idx="475">
                  <c:v>0.67535377130702889</c:v>
                </c:pt>
                <c:pt idx="476">
                  <c:v>0.67529513253342865</c:v>
                </c:pt>
                <c:pt idx="477">
                  <c:v>0.67523760642863351</c:v>
                </c:pt>
                <c:pt idx="478">
                  <c:v>0.67518118623429835</c:v>
                </c:pt>
                <c:pt idx="479">
                  <c:v>0.67512586467600177</c:v>
                </c:pt>
                <c:pt idx="480">
                  <c:v>0.67507163397805692</c:v>
                </c:pt>
                <c:pt idx="481">
                  <c:v>0.6750290293034259</c:v>
                </c:pt>
                <c:pt idx="482">
                  <c:v>0.67496641164842119</c:v>
                </c:pt>
                <c:pt idx="483">
                  <c:v>0.67491540210289747</c:v>
                </c:pt>
                <c:pt idx="484">
                  <c:v>0.67486544762459444</c:v>
                </c:pt>
                <c:pt idx="485">
                  <c:v>0.67482623696058275</c:v>
                </c:pt>
                <c:pt idx="486">
                  <c:v>0.67479726468564483</c:v>
                </c:pt>
                <c:pt idx="487">
                  <c:v>0.67474043055040411</c:v>
                </c:pt>
                <c:pt idx="488">
                  <c:v>0.67470335602068487</c:v>
                </c:pt>
                <c:pt idx="489">
                  <c:v>0.67465791941912256</c:v>
                </c:pt>
                <c:pt idx="490">
                  <c:v>0.67462228812077119</c:v>
                </c:pt>
                <c:pt idx="491">
                  <c:v>0.6745786364589027</c:v>
                </c:pt>
                <c:pt idx="492">
                  <c:v>0.67454441749046734</c:v>
                </c:pt>
                <c:pt idx="493">
                  <c:v>0.67450251128017635</c:v>
                </c:pt>
                <c:pt idx="494">
                  <c:v>0.67446967240252409</c:v>
                </c:pt>
                <c:pt idx="495">
                  <c:v>0.67443743623813435</c:v>
                </c:pt>
                <c:pt idx="496">
                  <c:v>0.67440579609340034</c:v>
                </c:pt>
                <c:pt idx="497">
                  <c:v>0.67436707372978144</c:v>
                </c:pt>
                <c:pt idx="498">
                  <c:v>0.67434427666686048</c:v>
                </c:pt>
                <c:pt idx="499">
                  <c:v>0.67431438359547968</c:v>
                </c:pt>
                <c:pt idx="500">
                  <c:v>0.67428505897729707</c:v>
                </c:pt>
                <c:pt idx="501">
                  <c:v>0.67425629575440216</c:v>
                </c:pt>
                <c:pt idx="502">
                  <c:v>0.67422112034855664</c:v>
                </c:pt>
                <c:pt idx="503">
                  <c:v>0.67419359418919556</c:v>
                </c:pt>
                <c:pt idx="504">
                  <c:v>0.67417330310321921</c:v>
                </c:pt>
                <c:pt idx="505">
                  <c:v>0.67414671389082037</c:v>
                </c:pt>
                <c:pt idx="506">
                  <c:v>0.67412065009242328</c:v>
                </c:pt>
                <c:pt idx="507">
                  <c:v>0.67409510441434473</c:v>
                </c:pt>
                <c:pt idx="508">
                  <c:v>0.67407628077355608</c:v>
                </c:pt>
                <c:pt idx="509">
                  <c:v>0.67405774137151653</c:v>
                </c:pt>
                <c:pt idx="510">
                  <c:v>0.67403345897032907</c:v>
                </c:pt>
                <c:pt idx="511">
                  <c:v>0.67401557075731577</c:v>
                </c:pt>
                <c:pt idx="512">
                  <c:v>0.67399214536996321</c:v>
                </c:pt>
                <c:pt idx="513">
                  <c:v>0.67397489148924372</c:v>
                </c:pt>
                <c:pt idx="514">
                  <c:v>0.67395230064758327</c:v>
                </c:pt>
                <c:pt idx="515">
                  <c:v>0.67393566426162965</c:v>
                </c:pt>
                <c:pt idx="516">
                  <c:v>0.6739192873736477</c:v>
                </c:pt>
                <c:pt idx="517">
                  <c:v>0.67390316690595853</c:v>
                </c:pt>
                <c:pt idx="518">
                  <c:v>0.67388729978770634</c:v>
                </c:pt>
                <c:pt idx="519">
                  <c:v>0.67387168295583399</c:v>
                </c:pt>
                <c:pt idx="520">
                  <c:v>0.67385631335603191</c:v>
                </c:pt>
                <c:pt idx="521">
                  <c:v>0.67384118794365799</c:v>
                </c:pt>
                <c:pt idx="522">
                  <c:v>0.67382630368463037</c:v>
                </c:pt>
                <c:pt idx="523">
                  <c:v>0.67380682791075674</c:v>
                </c:pt>
                <c:pt idx="524">
                  <c:v>0.67379249460939517</c:v>
                </c:pt>
                <c:pt idx="525">
                  <c:v>0.6737830676631501</c:v>
                </c:pt>
                <c:pt idx="526">
                  <c:v>0.67376451840864182</c:v>
                </c:pt>
                <c:pt idx="527">
                  <c:v>0.67375086956670038</c:v>
                </c:pt>
                <c:pt idx="528">
                  <c:v>0.67373744296080684</c:v>
                </c:pt>
                <c:pt idx="529">
                  <c:v>0.67372423565891892</c:v>
                </c:pt>
                <c:pt idx="530">
                  <c:v>0.67371124474590482</c:v>
                </c:pt>
                <c:pt idx="531">
                  <c:v>0.67369425512789538</c:v>
                </c:pt>
                <c:pt idx="532">
                  <c:v>0.67368175788531759</c:v>
                </c:pt>
                <c:pt idx="533">
                  <c:v>0.67367354145557712</c:v>
                </c:pt>
                <c:pt idx="534">
                  <c:v>0.67365738097083172</c:v>
                </c:pt>
                <c:pt idx="535">
                  <c:v>0.67365339698513693</c:v>
                </c:pt>
                <c:pt idx="536">
                  <c:v>0.67363380868526967</c:v>
                </c:pt>
                <c:pt idx="537">
                  <c:v>0.6736223173056467</c:v>
                </c:pt>
                <c:pt idx="538">
                  <c:v>0.67360729495494232</c:v>
                </c:pt>
                <c:pt idx="539">
                  <c:v>0.67359991031302824</c:v>
                </c:pt>
                <c:pt idx="540">
                  <c:v>0.67358898926187227</c:v>
                </c:pt>
                <c:pt idx="541">
                  <c:v>0.6735782529194676</c:v>
                </c:pt>
                <c:pt idx="542">
                  <c:v>0.67357119665811516</c:v>
                </c:pt>
                <c:pt idx="543">
                  <c:v>0.67356422052264808</c:v>
                </c:pt>
                <c:pt idx="544">
                  <c:v>0.67355732373458532</c:v>
                </c:pt>
                <c:pt idx="545">
                  <c:v>0.67354376511019376</c:v>
                </c:pt>
                <c:pt idx="546">
                  <c:v>0.67354042384288493</c:v>
                </c:pt>
                <c:pt idx="547">
                  <c:v>0.67352724947605436</c:v>
                </c:pt>
                <c:pt idx="548">
                  <c:v>0.67354042384288493</c:v>
                </c:pt>
                <c:pt idx="549">
                  <c:v>0.67352724947605436</c:v>
                </c:pt>
                <c:pt idx="550">
                  <c:v>0.67352077539438948</c:v>
                </c:pt>
                <c:pt idx="551">
                  <c:v>0.67351120354522975</c:v>
                </c:pt>
                <c:pt idx="552">
                  <c:v>0.67351120354522975</c:v>
                </c:pt>
                <c:pt idx="553">
                  <c:v>0.6734895062538413</c:v>
                </c:pt>
                <c:pt idx="554">
                  <c:v>0.67348346755069854</c:v>
                </c:pt>
                <c:pt idx="555">
                  <c:v>0.67347749886956143</c:v>
                </c:pt>
                <c:pt idx="556">
                  <c:v>0.6734686755814937</c:v>
                </c:pt>
                <c:pt idx="557">
                  <c:v>0.67346576872760189</c:v>
                </c:pt>
                <c:pt idx="558">
                  <c:v>0.67347159949774371</c:v>
                </c:pt>
                <c:pt idx="559">
                  <c:v>0.6734686755814937</c:v>
                </c:pt>
                <c:pt idx="560">
                  <c:v>0.67346576872760189</c:v>
                </c:pt>
                <c:pt idx="561">
                  <c:v>0.67345714966501002</c:v>
                </c:pt>
                <c:pt idx="562">
                  <c:v>0.67344589117250642</c:v>
                </c:pt>
                <c:pt idx="563">
                  <c:v>0.67343761948925374</c:v>
                </c:pt>
                <c:pt idx="564">
                  <c:v>0.67344036048872458</c:v>
                </c:pt>
                <c:pt idx="565">
                  <c:v>0.67342415454649451</c:v>
                </c:pt>
                <c:pt idx="566">
                  <c:v>0.67342949284771936</c:v>
                </c:pt>
                <c:pt idx="567">
                  <c:v>0.673418879037329</c:v>
                </c:pt>
                <c:pt idx="568">
                  <c:v>0.67341108206813594</c:v>
                </c:pt>
                <c:pt idx="569">
                  <c:v>0.67342150898422348</c:v>
                </c:pt>
                <c:pt idx="570">
                  <c:v>0.67341626462357373</c:v>
                </c:pt>
                <c:pt idx="571">
                  <c:v>0.67340089977210793</c:v>
                </c:pt>
                <c:pt idx="572">
                  <c:v>0.67340342269604148</c:v>
                </c:pt>
                <c:pt idx="573">
                  <c:v>0.67340851376358324</c:v>
                </c:pt>
                <c:pt idx="574">
                  <c:v>0.67340342269604148</c:v>
                </c:pt>
                <c:pt idx="575">
                  <c:v>0.67339589874396122</c:v>
                </c:pt>
                <c:pt idx="576">
                  <c:v>0.67337648064850775</c:v>
                </c:pt>
                <c:pt idx="577">
                  <c:v>0.67338607374701187</c:v>
                </c:pt>
                <c:pt idx="578">
                  <c:v>0.6733836539264747</c:v>
                </c:pt>
                <c:pt idx="579">
                  <c:v>0.67338124852144299</c:v>
                </c:pt>
                <c:pt idx="580">
                  <c:v>0.67337648064850775</c:v>
                </c:pt>
                <c:pt idx="581">
                  <c:v>0.67336943503010893</c:v>
                </c:pt>
                <c:pt idx="582">
                  <c:v>0.67337176951262601</c:v>
                </c:pt>
                <c:pt idx="583">
                  <c:v>0.67336023590387728</c:v>
                </c:pt>
                <c:pt idx="584">
                  <c:v>0.67335571857369758</c:v>
                </c:pt>
                <c:pt idx="585">
                  <c:v>0.67336023590387728</c:v>
                </c:pt>
                <c:pt idx="586">
                  <c:v>0.67335125527358208</c:v>
                </c:pt>
                <c:pt idx="587">
                  <c:v>0.67335571857369758</c:v>
                </c:pt>
                <c:pt idx="588">
                  <c:v>0.67335571857369758</c:v>
                </c:pt>
                <c:pt idx="589">
                  <c:v>0.6733490437009817</c:v>
                </c:pt>
                <c:pt idx="590">
                  <c:v>0.6733424884182776</c:v>
                </c:pt>
                <c:pt idx="591">
                  <c:v>0.67334032956126744</c:v>
                </c:pt>
                <c:pt idx="592">
                  <c:v>0.67334466034582929</c:v>
                </c:pt>
                <c:pt idx="593">
                  <c:v>0.67334684541595002</c:v>
                </c:pt>
                <c:pt idx="594">
                  <c:v>0.6733424884182776</c:v>
                </c:pt>
                <c:pt idx="595">
                  <c:v>0.67333818370308607</c:v>
                </c:pt>
                <c:pt idx="596">
                  <c:v>0.67333605077233483</c:v>
                </c:pt>
                <c:pt idx="597">
                  <c:v>0.67331342163738128</c:v>
                </c:pt>
                <c:pt idx="598">
                  <c:v>0.67332764690662128</c:v>
                </c:pt>
                <c:pt idx="599">
                  <c:v>0.67332764690662128</c:v>
                </c:pt>
                <c:pt idx="600">
                  <c:v>0.67332557755299882</c:v>
                </c:pt>
                <c:pt idx="601">
                  <c:v>0.67332557755299882</c:v>
                </c:pt>
                <c:pt idx="602">
                  <c:v>0.67331342163738128</c:v>
                </c:pt>
                <c:pt idx="603">
                  <c:v>0.67331944424922874</c:v>
                </c:pt>
                <c:pt idx="604">
                  <c:v>0.67331742450399301</c:v>
                </c:pt>
                <c:pt idx="605">
                  <c:v>0.67331742450399301</c:v>
                </c:pt>
                <c:pt idx="606">
                  <c:v>0.6733036249593467</c:v>
                </c:pt>
                <c:pt idx="607">
                  <c:v>0.67331342163738128</c:v>
                </c:pt>
                <c:pt idx="608">
                  <c:v>0.67331143838036134</c:v>
                </c:pt>
                <c:pt idx="609">
                  <c:v>0.67331143838036134</c:v>
                </c:pt>
                <c:pt idx="610">
                  <c:v>0.67330750788208926</c:v>
                </c:pt>
                <c:pt idx="611">
                  <c:v>0.67330556050703594</c:v>
                </c:pt>
                <c:pt idx="612">
                  <c:v>0.67330750788208926</c:v>
                </c:pt>
                <c:pt idx="613">
                  <c:v>0.6733036249593467</c:v>
                </c:pt>
                <c:pt idx="614">
                  <c:v>0.6733036249593467</c:v>
                </c:pt>
                <c:pt idx="615">
                  <c:v>0.6733036249593467</c:v>
                </c:pt>
                <c:pt idx="616">
                  <c:v>0.67329978908181731</c:v>
                </c:pt>
                <c:pt idx="617">
                  <c:v>0.67329978908181731</c:v>
                </c:pt>
                <c:pt idx="618">
                  <c:v>0.67329978908181731</c:v>
                </c:pt>
                <c:pt idx="619">
                  <c:v>0.67329788862061579</c:v>
                </c:pt>
                <c:pt idx="620">
                  <c:v>0.67329978908181731</c:v>
                </c:pt>
                <c:pt idx="621">
                  <c:v>0.67329412232721086</c:v>
                </c:pt>
                <c:pt idx="622">
                  <c:v>0.67329225636546297</c:v>
                </c:pt>
                <c:pt idx="623">
                  <c:v>0.67329412232721086</c:v>
                </c:pt>
                <c:pt idx="624">
                  <c:v>0.67329412232721086</c:v>
                </c:pt>
                <c:pt idx="625">
                  <c:v>0.67329225636546297</c:v>
                </c:pt>
                <c:pt idx="626">
                  <c:v>0.67328855849027491</c:v>
                </c:pt>
                <c:pt idx="627">
                  <c:v>0.67328490558753151</c:v>
                </c:pt>
                <c:pt idx="628">
                  <c:v>0.67328490558753151</c:v>
                </c:pt>
                <c:pt idx="629">
                  <c:v>0.67328309584246093</c:v>
                </c:pt>
                <c:pt idx="630">
                  <c:v>0.67328129715105911</c:v>
                </c:pt>
                <c:pt idx="631">
                  <c:v>0.67328309584246093</c:v>
                </c:pt>
                <c:pt idx="632">
                  <c:v>0.67328490558753151</c:v>
                </c:pt>
                <c:pt idx="633">
                  <c:v>0.67328129715105911</c:v>
                </c:pt>
                <c:pt idx="634">
                  <c:v>0.67328129715105911</c:v>
                </c:pt>
                <c:pt idx="635">
                  <c:v>0.67327950945079862</c:v>
                </c:pt>
                <c:pt idx="636">
                  <c:v>0.67328309584246093</c:v>
                </c:pt>
                <c:pt idx="637">
                  <c:v>0.67328129715105911</c:v>
                </c:pt>
                <c:pt idx="638">
                  <c:v>0.6732777326794479</c:v>
                </c:pt>
                <c:pt idx="639">
                  <c:v>0.67327950945079862</c:v>
                </c:pt>
                <c:pt idx="640">
                  <c:v>0.6732777326794479</c:v>
                </c:pt>
                <c:pt idx="641">
                  <c:v>0.67327596677507162</c:v>
                </c:pt>
                <c:pt idx="642">
                  <c:v>0.67327421167602852</c:v>
                </c:pt>
                <c:pt idx="643">
                  <c:v>0.6732777326794479</c:v>
                </c:pt>
                <c:pt idx="644">
                  <c:v>0.67327246732097212</c:v>
                </c:pt>
                <c:pt idx="645">
                  <c:v>0.67326222341579689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659840"/>
        <c:axId val="364661760"/>
      </c:scatterChart>
      <c:scatterChart>
        <c:scatterStyle val="lineMarker"/>
        <c:varyColors val="0"/>
        <c:ser>
          <c:idx val="1"/>
          <c:order val="4"/>
          <c:tx>
            <c:v>h</c:v>
          </c:tx>
          <c:spPr>
            <a:ln w="15875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'CTENSIO V4D'!$B$2:$B$340</c:f>
              <c:numCache>
                <c:formatCode>General</c:formatCode>
                <c:ptCount val="339"/>
                <c:pt idx="0">
                  <c:v>0.35903093969013689</c:v>
                </c:pt>
                <c:pt idx="1">
                  <c:v>0.35786545663626046</c:v>
                </c:pt>
                <c:pt idx="2">
                  <c:v>0.35708846793367621</c:v>
                </c:pt>
                <c:pt idx="3">
                  <c:v>0.35638917810135035</c:v>
                </c:pt>
                <c:pt idx="4">
                  <c:v>0.35576758713928308</c:v>
                </c:pt>
                <c:pt idx="5">
                  <c:v>0.35506829730695721</c:v>
                </c:pt>
                <c:pt idx="6">
                  <c:v>0.35436900747463135</c:v>
                </c:pt>
                <c:pt idx="7">
                  <c:v>0.35374741651256386</c:v>
                </c:pt>
                <c:pt idx="8">
                  <c:v>0.35312582555049654</c:v>
                </c:pt>
                <c:pt idx="9">
                  <c:v>0.35234883684791235</c:v>
                </c:pt>
                <c:pt idx="10">
                  <c:v>0.35164954701558648</c:v>
                </c:pt>
                <c:pt idx="11">
                  <c:v>0.35087255831300224</c:v>
                </c:pt>
                <c:pt idx="12">
                  <c:v>0.35017326848067637</c:v>
                </c:pt>
                <c:pt idx="13">
                  <c:v>0.3494739786483505</c:v>
                </c:pt>
                <c:pt idx="14">
                  <c:v>0.34877468881602464</c:v>
                </c:pt>
                <c:pt idx="15">
                  <c:v>0.34799770011344044</c:v>
                </c:pt>
                <c:pt idx="16">
                  <c:v>0.34737610915137296</c:v>
                </c:pt>
                <c:pt idx="17">
                  <c:v>0.34675451818930564</c:v>
                </c:pt>
                <c:pt idx="18">
                  <c:v>0.34589983061646284</c:v>
                </c:pt>
                <c:pt idx="19">
                  <c:v>0.34520054078413698</c:v>
                </c:pt>
                <c:pt idx="20">
                  <c:v>0.34450125095181111</c:v>
                </c:pt>
                <c:pt idx="21">
                  <c:v>0.34387965998974385</c:v>
                </c:pt>
                <c:pt idx="22">
                  <c:v>0.34318037015741798</c:v>
                </c:pt>
                <c:pt idx="23">
                  <c:v>0.34240338145483373</c:v>
                </c:pt>
                <c:pt idx="24">
                  <c:v>0.34170409162250787</c:v>
                </c:pt>
                <c:pt idx="25">
                  <c:v>0.34108250066044038</c:v>
                </c:pt>
                <c:pt idx="26">
                  <c:v>0.34046090969837306</c:v>
                </c:pt>
                <c:pt idx="27">
                  <c:v>0.33968392099578865</c:v>
                </c:pt>
                <c:pt idx="28">
                  <c:v>0.33906233003372138</c:v>
                </c:pt>
                <c:pt idx="29">
                  <c:v>0.33828534133113713</c:v>
                </c:pt>
                <c:pt idx="30">
                  <c:v>0.33766375036906965</c:v>
                </c:pt>
                <c:pt idx="31">
                  <c:v>0.33696446053674378</c:v>
                </c:pt>
                <c:pt idx="32">
                  <c:v>0.33634286957467646</c:v>
                </c:pt>
                <c:pt idx="33">
                  <c:v>0.3357989774828673</c:v>
                </c:pt>
                <c:pt idx="34">
                  <c:v>0.33502198878028311</c:v>
                </c:pt>
                <c:pt idx="35">
                  <c:v>0.33432269894795724</c:v>
                </c:pt>
                <c:pt idx="36">
                  <c:v>0.33362340911563138</c:v>
                </c:pt>
                <c:pt idx="37">
                  <c:v>0.33300181815356411</c:v>
                </c:pt>
                <c:pt idx="38">
                  <c:v>0.33230252832123824</c:v>
                </c:pt>
                <c:pt idx="39">
                  <c:v>0.3316809373591707</c:v>
                </c:pt>
                <c:pt idx="40">
                  <c:v>0.33098164752684506</c:v>
                </c:pt>
                <c:pt idx="41">
                  <c:v>0.33036005656477757</c:v>
                </c:pt>
                <c:pt idx="42">
                  <c:v>0.32973846560271003</c:v>
                </c:pt>
                <c:pt idx="43">
                  <c:v>0.32903917577038438</c:v>
                </c:pt>
                <c:pt idx="44">
                  <c:v>0.32833988593805852</c:v>
                </c:pt>
                <c:pt idx="45">
                  <c:v>0.32764059610573265</c:v>
                </c:pt>
                <c:pt idx="46">
                  <c:v>0.32701900514366516</c:v>
                </c:pt>
                <c:pt idx="47">
                  <c:v>0.3263974141815979</c:v>
                </c:pt>
                <c:pt idx="48">
                  <c:v>0.32562042547901365</c:v>
                </c:pt>
                <c:pt idx="49">
                  <c:v>0.32492113564668779</c:v>
                </c:pt>
                <c:pt idx="50">
                  <c:v>0.32437724355487862</c:v>
                </c:pt>
                <c:pt idx="51">
                  <c:v>0.32360025485229443</c:v>
                </c:pt>
                <c:pt idx="52">
                  <c:v>0.32290096501996857</c:v>
                </c:pt>
                <c:pt idx="53">
                  <c:v>0.3222016751876427</c:v>
                </c:pt>
                <c:pt idx="54">
                  <c:v>0.32150238535531706</c:v>
                </c:pt>
                <c:pt idx="55">
                  <c:v>0.32080309552299119</c:v>
                </c:pt>
                <c:pt idx="56">
                  <c:v>0.32010380569066532</c:v>
                </c:pt>
                <c:pt idx="57">
                  <c:v>0.31940451585833946</c:v>
                </c:pt>
                <c:pt idx="58">
                  <c:v>0.31870522602601359</c:v>
                </c:pt>
                <c:pt idx="59">
                  <c:v>0.31800593619368772</c:v>
                </c:pt>
                <c:pt idx="60">
                  <c:v>0.31730664636136185</c:v>
                </c:pt>
                <c:pt idx="61">
                  <c:v>0.31660735652903599</c:v>
                </c:pt>
                <c:pt idx="62">
                  <c:v>0.31590806669671034</c:v>
                </c:pt>
                <c:pt idx="63">
                  <c:v>0.31528647573464286</c:v>
                </c:pt>
                <c:pt idx="64">
                  <c:v>0.31450948703205861</c:v>
                </c:pt>
                <c:pt idx="65">
                  <c:v>0.31388789606999112</c:v>
                </c:pt>
                <c:pt idx="66">
                  <c:v>0.31318860623766526</c:v>
                </c:pt>
                <c:pt idx="67">
                  <c:v>0.31248931640533939</c:v>
                </c:pt>
                <c:pt idx="68">
                  <c:v>0.31186772544327213</c:v>
                </c:pt>
                <c:pt idx="69">
                  <c:v>0.31109073674068788</c:v>
                </c:pt>
                <c:pt idx="70">
                  <c:v>0.31046914577862039</c:v>
                </c:pt>
                <c:pt idx="71">
                  <c:v>0.30976985594629453</c:v>
                </c:pt>
                <c:pt idx="72">
                  <c:v>0.30907056611396866</c:v>
                </c:pt>
                <c:pt idx="73">
                  <c:v>0.30844897515190134</c:v>
                </c:pt>
                <c:pt idx="74">
                  <c:v>0.30774968531957547</c:v>
                </c:pt>
                <c:pt idx="75">
                  <c:v>0.30712809435750799</c:v>
                </c:pt>
                <c:pt idx="76">
                  <c:v>0.30642880452518212</c:v>
                </c:pt>
                <c:pt idx="77">
                  <c:v>0.30572951469285647</c:v>
                </c:pt>
                <c:pt idx="78">
                  <c:v>0.30510792373078899</c:v>
                </c:pt>
                <c:pt idx="79">
                  <c:v>0.30448633276872145</c:v>
                </c:pt>
                <c:pt idx="80">
                  <c:v>0.3037870429363958</c:v>
                </c:pt>
                <c:pt idx="81">
                  <c:v>0.30308775310406993</c:v>
                </c:pt>
                <c:pt idx="82">
                  <c:v>0.30238846327174407</c:v>
                </c:pt>
                <c:pt idx="83">
                  <c:v>0.30176687230967658</c:v>
                </c:pt>
                <c:pt idx="84">
                  <c:v>0.30114528134760926</c:v>
                </c:pt>
                <c:pt idx="85">
                  <c:v>0.30044599151528339</c:v>
                </c:pt>
                <c:pt idx="86">
                  <c:v>0.29974670168295758</c:v>
                </c:pt>
                <c:pt idx="87">
                  <c:v>0.29912511072089004</c:v>
                </c:pt>
                <c:pt idx="88">
                  <c:v>0.29850351975882278</c:v>
                </c:pt>
                <c:pt idx="89">
                  <c:v>0.29780422992649691</c:v>
                </c:pt>
                <c:pt idx="90">
                  <c:v>0.29718263896442937</c:v>
                </c:pt>
                <c:pt idx="91">
                  <c:v>0.2965610480023621</c:v>
                </c:pt>
                <c:pt idx="92">
                  <c:v>0.29586175817003624</c:v>
                </c:pt>
                <c:pt idx="93">
                  <c:v>0.29524016720796875</c:v>
                </c:pt>
                <c:pt idx="94">
                  <c:v>0.29454087737564311</c:v>
                </c:pt>
                <c:pt idx="95">
                  <c:v>0.29391928641357556</c:v>
                </c:pt>
                <c:pt idx="96">
                  <c:v>0.29329769545150808</c:v>
                </c:pt>
                <c:pt idx="97">
                  <c:v>0.29275380335969914</c:v>
                </c:pt>
                <c:pt idx="98">
                  <c:v>0.29205451352737327</c:v>
                </c:pt>
                <c:pt idx="99">
                  <c:v>0.29135522369504741</c:v>
                </c:pt>
                <c:pt idx="100">
                  <c:v>0.29081133160323847</c:v>
                </c:pt>
                <c:pt idx="101">
                  <c:v>0.2901120417709126</c:v>
                </c:pt>
                <c:pt idx="102">
                  <c:v>0.28949045080884533</c:v>
                </c:pt>
                <c:pt idx="103">
                  <c:v>0.28886885984677779</c:v>
                </c:pt>
                <c:pt idx="104">
                  <c:v>0.28816957001445193</c:v>
                </c:pt>
                <c:pt idx="105">
                  <c:v>0.28754797905238466</c:v>
                </c:pt>
                <c:pt idx="106">
                  <c:v>0.2870817858308341</c:v>
                </c:pt>
                <c:pt idx="107">
                  <c:v>0.28638249599850824</c:v>
                </c:pt>
                <c:pt idx="108">
                  <c:v>0.28576090503644069</c:v>
                </c:pt>
                <c:pt idx="109">
                  <c:v>0.28513931407437343</c:v>
                </c:pt>
                <c:pt idx="110">
                  <c:v>0.28444002424204756</c:v>
                </c:pt>
                <c:pt idx="111">
                  <c:v>0.28389613215023862</c:v>
                </c:pt>
                <c:pt idx="112">
                  <c:v>0.28319684231791276</c:v>
                </c:pt>
                <c:pt idx="113">
                  <c:v>0.28265295022610382</c:v>
                </c:pt>
                <c:pt idx="114">
                  <c:v>0.28195366039377795</c:v>
                </c:pt>
                <c:pt idx="115">
                  <c:v>0.28125437056145208</c:v>
                </c:pt>
                <c:pt idx="116">
                  <c:v>0.2806327795993846</c:v>
                </c:pt>
                <c:pt idx="117">
                  <c:v>0.28001118863731728</c:v>
                </c:pt>
                <c:pt idx="118">
                  <c:v>0.27938959767524979</c:v>
                </c:pt>
                <c:pt idx="119">
                  <c:v>0.27876800671318253</c:v>
                </c:pt>
                <c:pt idx="120">
                  <c:v>0.27814641575111498</c:v>
                </c:pt>
                <c:pt idx="121">
                  <c:v>0.27760252365930604</c:v>
                </c:pt>
                <c:pt idx="122">
                  <c:v>0.27682553495672185</c:v>
                </c:pt>
                <c:pt idx="123">
                  <c:v>0.27620394399465431</c:v>
                </c:pt>
                <c:pt idx="124">
                  <c:v>0.27558235303258682</c:v>
                </c:pt>
                <c:pt idx="125">
                  <c:v>0.27488306320026118</c:v>
                </c:pt>
                <c:pt idx="126">
                  <c:v>0.27433917110845202</c:v>
                </c:pt>
                <c:pt idx="127">
                  <c:v>0.27363988127612615</c:v>
                </c:pt>
                <c:pt idx="128">
                  <c:v>0.27301829031405889</c:v>
                </c:pt>
                <c:pt idx="129">
                  <c:v>0.27239669935199134</c:v>
                </c:pt>
                <c:pt idx="130">
                  <c:v>0.27169740951966548</c:v>
                </c:pt>
                <c:pt idx="131">
                  <c:v>0.27107581855759821</c:v>
                </c:pt>
                <c:pt idx="132">
                  <c:v>0.27045422759553073</c:v>
                </c:pt>
                <c:pt idx="133">
                  <c:v>0.26983263663346341</c:v>
                </c:pt>
                <c:pt idx="134">
                  <c:v>0.26913334680113754</c:v>
                </c:pt>
                <c:pt idx="135">
                  <c:v>0.26851175583907005</c:v>
                </c:pt>
                <c:pt idx="136">
                  <c:v>0.26789016487700273</c:v>
                </c:pt>
                <c:pt idx="137">
                  <c:v>0.26719087504467687</c:v>
                </c:pt>
                <c:pt idx="138">
                  <c:v>0.26649158521235106</c:v>
                </c:pt>
                <c:pt idx="139">
                  <c:v>0.26579229538002519</c:v>
                </c:pt>
                <c:pt idx="140">
                  <c:v>0.26509300554769932</c:v>
                </c:pt>
                <c:pt idx="141">
                  <c:v>0.264471414585632</c:v>
                </c:pt>
                <c:pt idx="142">
                  <c:v>0.26369442588304759</c:v>
                </c:pt>
                <c:pt idx="143">
                  <c:v>0.26291743718046334</c:v>
                </c:pt>
                <c:pt idx="144">
                  <c:v>0.26221814734813748</c:v>
                </c:pt>
                <c:pt idx="145">
                  <c:v>0.26144115864555328</c:v>
                </c:pt>
                <c:pt idx="146">
                  <c:v>0.26074186881322742</c:v>
                </c:pt>
                <c:pt idx="147">
                  <c:v>0.26004257898090155</c:v>
                </c:pt>
                <c:pt idx="148">
                  <c:v>0.25934328914857591</c:v>
                </c:pt>
                <c:pt idx="149">
                  <c:v>0.25864399931625004</c:v>
                </c:pt>
                <c:pt idx="150">
                  <c:v>0.25786701061366557</c:v>
                </c:pt>
                <c:pt idx="151">
                  <c:v>0.25724541965159831</c:v>
                </c:pt>
                <c:pt idx="152">
                  <c:v>0.25646843094901406</c:v>
                </c:pt>
                <c:pt idx="153">
                  <c:v>0.25584683998694657</c:v>
                </c:pt>
                <c:pt idx="154">
                  <c:v>0.254992152414104</c:v>
                </c:pt>
                <c:pt idx="155">
                  <c:v>0.25429286258177813</c:v>
                </c:pt>
                <c:pt idx="156">
                  <c:v>0.25359357274945227</c:v>
                </c:pt>
                <c:pt idx="157">
                  <c:v>0.25297198178738478</c:v>
                </c:pt>
                <c:pt idx="158">
                  <c:v>0.25227269195505891</c:v>
                </c:pt>
                <c:pt idx="159">
                  <c:v>0.25157340212273327</c:v>
                </c:pt>
                <c:pt idx="160">
                  <c:v>0.25095181116066573</c:v>
                </c:pt>
                <c:pt idx="161">
                  <c:v>0.25025252132833986</c:v>
                </c:pt>
                <c:pt idx="162">
                  <c:v>0.24955323149601402</c:v>
                </c:pt>
                <c:pt idx="163">
                  <c:v>0.24893164053394673</c:v>
                </c:pt>
                <c:pt idx="164">
                  <c:v>0.24815465183136229</c:v>
                </c:pt>
                <c:pt idx="165">
                  <c:v>0.247533060869295</c:v>
                </c:pt>
                <c:pt idx="166">
                  <c:v>0.24683377103696913</c:v>
                </c:pt>
                <c:pt idx="167">
                  <c:v>0.24613448120464326</c:v>
                </c:pt>
                <c:pt idx="168">
                  <c:v>0.2454351913723174</c:v>
                </c:pt>
                <c:pt idx="169">
                  <c:v>0.24473590153999153</c:v>
                </c:pt>
                <c:pt idx="170">
                  <c:v>0.24403661170766588</c:v>
                </c:pt>
                <c:pt idx="171">
                  <c:v>0.2434150207455984</c:v>
                </c:pt>
                <c:pt idx="172">
                  <c:v>0.24271573091327253</c:v>
                </c:pt>
                <c:pt idx="173">
                  <c:v>0.24201644108094666</c:v>
                </c:pt>
                <c:pt idx="174">
                  <c:v>0.2413171512486208</c:v>
                </c:pt>
                <c:pt idx="175">
                  <c:v>0.24061786141629493</c:v>
                </c:pt>
                <c:pt idx="176">
                  <c:v>0.23991857158396929</c:v>
                </c:pt>
                <c:pt idx="177">
                  <c:v>0.23921928175164342</c:v>
                </c:pt>
                <c:pt idx="178">
                  <c:v>0.23844229304905898</c:v>
                </c:pt>
                <c:pt idx="179">
                  <c:v>0.23774300321673333</c:v>
                </c:pt>
                <c:pt idx="180">
                  <c:v>0.23704371338440747</c:v>
                </c:pt>
                <c:pt idx="181">
                  <c:v>0.2363444235520816</c:v>
                </c:pt>
                <c:pt idx="182">
                  <c:v>0.23556743484949738</c:v>
                </c:pt>
                <c:pt idx="183">
                  <c:v>0.23486814501717151</c:v>
                </c:pt>
                <c:pt idx="184">
                  <c:v>0.23416885518484565</c:v>
                </c:pt>
                <c:pt idx="185">
                  <c:v>0.23346956535251978</c:v>
                </c:pt>
                <c:pt idx="186">
                  <c:v>0.23269257664993556</c:v>
                </c:pt>
                <c:pt idx="187">
                  <c:v>0.2319932868176097</c:v>
                </c:pt>
                <c:pt idx="188">
                  <c:v>0.23129399698528386</c:v>
                </c:pt>
                <c:pt idx="189">
                  <c:v>0.23059470715295799</c:v>
                </c:pt>
                <c:pt idx="190">
                  <c:v>0.22989541732063212</c:v>
                </c:pt>
                <c:pt idx="191">
                  <c:v>0.22919612748830626</c:v>
                </c:pt>
                <c:pt idx="192">
                  <c:v>0.22841913878572204</c:v>
                </c:pt>
                <c:pt idx="193">
                  <c:v>0.22771984895339617</c:v>
                </c:pt>
                <c:pt idx="194">
                  <c:v>0.2270205591210703</c:v>
                </c:pt>
                <c:pt idx="195">
                  <c:v>0.22632126928874466</c:v>
                </c:pt>
                <c:pt idx="196">
                  <c:v>0.22562197945641879</c:v>
                </c:pt>
                <c:pt idx="197">
                  <c:v>0.22492268962409293</c:v>
                </c:pt>
                <c:pt idx="198">
                  <c:v>0.22422339979176706</c:v>
                </c:pt>
                <c:pt idx="199">
                  <c:v>0.22352410995944119</c:v>
                </c:pt>
                <c:pt idx="200">
                  <c:v>0.22282482012711533</c:v>
                </c:pt>
                <c:pt idx="201">
                  <c:v>0.22212553029478946</c:v>
                </c:pt>
                <c:pt idx="202">
                  <c:v>0.22142624046246359</c:v>
                </c:pt>
                <c:pt idx="203">
                  <c:v>0.22072695063013797</c:v>
                </c:pt>
                <c:pt idx="204">
                  <c:v>0.22002766079781211</c:v>
                </c:pt>
                <c:pt idx="205">
                  <c:v>0.21932837096548624</c:v>
                </c:pt>
                <c:pt idx="206">
                  <c:v>0.21870678000341873</c:v>
                </c:pt>
                <c:pt idx="207">
                  <c:v>0.21800749017109286</c:v>
                </c:pt>
                <c:pt idx="208">
                  <c:v>0.21730820033876699</c:v>
                </c:pt>
                <c:pt idx="209">
                  <c:v>0.21660891050644135</c:v>
                </c:pt>
                <c:pt idx="210">
                  <c:v>0.21590962067411548</c:v>
                </c:pt>
                <c:pt idx="211">
                  <c:v>0.21536572858230632</c:v>
                </c:pt>
                <c:pt idx="212">
                  <c:v>0.2145887398797221</c:v>
                </c:pt>
                <c:pt idx="213">
                  <c:v>0.21388945004739626</c:v>
                </c:pt>
                <c:pt idx="214">
                  <c:v>0.21326785908532897</c:v>
                </c:pt>
                <c:pt idx="215">
                  <c:v>0.2125685692530031</c:v>
                </c:pt>
                <c:pt idx="216">
                  <c:v>0.21194697829093559</c:v>
                </c:pt>
                <c:pt idx="217">
                  <c:v>0.21124768845860972</c:v>
                </c:pt>
                <c:pt idx="218">
                  <c:v>0.21054839862628408</c:v>
                </c:pt>
                <c:pt idx="219">
                  <c:v>0.20984910879395821</c:v>
                </c:pt>
                <c:pt idx="220">
                  <c:v>0.20914981896163234</c:v>
                </c:pt>
                <c:pt idx="221">
                  <c:v>0.20845052912930648</c:v>
                </c:pt>
                <c:pt idx="222">
                  <c:v>0.20775123929698061</c:v>
                </c:pt>
                <c:pt idx="223">
                  <c:v>0.20712964833491335</c:v>
                </c:pt>
                <c:pt idx="224">
                  <c:v>0.20650805737284583</c:v>
                </c:pt>
                <c:pt idx="225">
                  <c:v>0.20573106867026161</c:v>
                </c:pt>
                <c:pt idx="226">
                  <c:v>0.2051094777081941</c:v>
                </c:pt>
                <c:pt idx="227">
                  <c:v>0.20448788674612681</c:v>
                </c:pt>
                <c:pt idx="228">
                  <c:v>0.20378859691380094</c:v>
                </c:pt>
                <c:pt idx="229">
                  <c:v>0.20308930708147507</c:v>
                </c:pt>
                <c:pt idx="230">
                  <c:v>0.20239001724914921</c:v>
                </c:pt>
                <c:pt idx="231">
                  <c:v>0.20176842628708169</c:v>
                </c:pt>
                <c:pt idx="232">
                  <c:v>0.20106913645475608</c:v>
                </c:pt>
                <c:pt idx="233">
                  <c:v>0.20044754549268856</c:v>
                </c:pt>
                <c:pt idx="234">
                  <c:v>0.19974825566036269</c:v>
                </c:pt>
                <c:pt idx="235">
                  <c:v>0.19904896582803683</c:v>
                </c:pt>
                <c:pt idx="236">
                  <c:v>0.19842737486596954</c:v>
                </c:pt>
                <c:pt idx="237">
                  <c:v>0.19780578390390202</c:v>
                </c:pt>
                <c:pt idx="238">
                  <c:v>0.19710649407157615</c:v>
                </c:pt>
                <c:pt idx="239">
                  <c:v>0.19648490310950886</c:v>
                </c:pt>
                <c:pt idx="240">
                  <c:v>0.19586331214744138</c:v>
                </c:pt>
                <c:pt idx="241">
                  <c:v>0.19516402231511551</c:v>
                </c:pt>
                <c:pt idx="242">
                  <c:v>0.19446473248278964</c:v>
                </c:pt>
                <c:pt idx="243">
                  <c:v>0.19376544265046378</c:v>
                </c:pt>
                <c:pt idx="244">
                  <c:v>0.19314385168839648</c:v>
                </c:pt>
                <c:pt idx="245">
                  <c:v>0.19244456185607062</c:v>
                </c:pt>
                <c:pt idx="246">
                  <c:v>0.1918229708940031</c:v>
                </c:pt>
                <c:pt idx="247">
                  <c:v>0.19112368106167746</c:v>
                </c:pt>
                <c:pt idx="248">
                  <c:v>0.19050209009960997</c:v>
                </c:pt>
                <c:pt idx="249">
                  <c:v>0.18980280026728411</c:v>
                </c:pt>
                <c:pt idx="250">
                  <c:v>0.18918120930521681</c:v>
                </c:pt>
                <c:pt idx="251">
                  <c:v>0.18848191947289095</c:v>
                </c:pt>
                <c:pt idx="252">
                  <c:v>0.18786032851082343</c:v>
                </c:pt>
                <c:pt idx="253">
                  <c:v>0.18716103867849757</c:v>
                </c:pt>
                <c:pt idx="254">
                  <c:v>0.18653944771643027</c:v>
                </c:pt>
                <c:pt idx="255">
                  <c:v>0.18584015788410441</c:v>
                </c:pt>
                <c:pt idx="256">
                  <c:v>0.18521856692203692</c:v>
                </c:pt>
                <c:pt idx="257">
                  <c:v>0.18451927708971105</c:v>
                </c:pt>
                <c:pt idx="258">
                  <c:v>0.18389768612764376</c:v>
                </c:pt>
                <c:pt idx="259">
                  <c:v>0.18319839629531789</c:v>
                </c:pt>
                <c:pt idx="260">
                  <c:v>0.18265450420350895</c:v>
                </c:pt>
                <c:pt idx="261">
                  <c:v>0.18187751550092474</c:v>
                </c:pt>
                <c:pt idx="262">
                  <c:v>0.18125592453885722</c:v>
                </c:pt>
                <c:pt idx="263">
                  <c:v>0.18063433357678974</c:v>
                </c:pt>
                <c:pt idx="264">
                  <c:v>0.17993504374446409</c:v>
                </c:pt>
                <c:pt idx="265">
                  <c:v>0.17931345278239658</c:v>
                </c:pt>
                <c:pt idx="266">
                  <c:v>0.17861416295007071</c:v>
                </c:pt>
                <c:pt idx="267">
                  <c:v>0.17799257198800342</c:v>
                </c:pt>
                <c:pt idx="268">
                  <c:v>0.17729328215567755</c:v>
                </c:pt>
                <c:pt idx="269">
                  <c:v>0.17659399232335168</c:v>
                </c:pt>
                <c:pt idx="270">
                  <c:v>0.17589470249102582</c:v>
                </c:pt>
                <c:pt idx="271">
                  <c:v>0.17519541265869995</c:v>
                </c:pt>
                <c:pt idx="272">
                  <c:v>0.17449612282637408</c:v>
                </c:pt>
                <c:pt idx="273">
                  <c:v>0.17371913412378986</c:v>
                </c:pt>
                <c:pt idx="274">
                  <c:v>0.173019844291464</c:v>
                </c:pt>
                <c:pt idx="275">
                  <c:v>0.17224285558887978</c:v>
                </c:pt>
                <c:pt idx="276">
                  <c:v>0.17154356575655391</c:v>
                </c:pt>
                <c:pt idx="277">
                  <c:v>0.17076657705396969</c:v>
                </c:pt>
                <c:pt idx="278">
                  <c:v>0.17006728722164385</c:v>
                </c:pt>
                <c:pt idx="279">
                  <c:v>0.16929029851905961</c:v>
                </c:pt>
                <c:pt idx="280">
                  <c:v>0.16859100868673377</c:v>
                </c:pt>
                <c:pt idx="281">
                  <c:v>0.1678917188544079</c:v>
                </c:pt>
                <c:pt idx="282">
                  <c:v>0.16711473015182368</c:v>
                </c:pt>
                <c:pt idx="283">
                  <c:v>0.16649313918975617</c:v>
                </c:pt>
                <c:pt idx="284">
                  <c:v>0.16571615048717195</c:v>
                </c:pt>
                <c:pt idx="285">
                  <c:v>0.16501686065484608</c:v>
                </c:pt>
                <c:pt idx="286">
                  <c:v>0.16431757082252021</c:v>
                </c:pt>
                <c:pt idx="287">
                  <c:v>0.16361828099019435</c:v>
                </c:pt>
                <c:pt idx="288">
                  <c:v>0.16291899115786848</c:v>
                </c:pt>
                <c:pt idx="289">
                  <c:v>0.16221970132554284</c:v>
                </c:pt>
                <c:pt idx="290">
                  <c:v>0.16152041149321697</c:v>
                </c:pt>
                <c:pt idx="291">
                  <c:v>0.16089882053114946</c:v>
                </c:pt>
                <c:pt idx="292">
                  <c:v>0.16012183182856524</c:v>
                </c:pt>
                <c:pt idx="293">
                  <c:v>0.15942254199623937</c:v>
                </c:pt>
                <c:pt idx="294">
                  <c:v>0.15880095103417188</c:v>
                </c:pt>
                <c:pt idx="295">
                  <c:v>0.15810166120184624</c:v>
                </c:pt>
                <c:pt idx="296">
                  <c:v>0.15740237136952037</c:v>
                </c:pt>
                <c:pt idx="297">
                  <c:v>0.15678078040745286</c:v>
                </c:pt>
                <c:pt idx="298">
                  <c:v>0.15608149057512699</c:v>
                </c:pt>
                <c:pt idx="299">
                  <c:v>0.15538220074280112</c:v>
                </c:pt>
                <c:pt idx="300">
                  <c:v>0.15476060978073383</c:v>
                </c:pt>
                <c:pt idx="301">
                  <c:v>0.15406131994840797</c:v>
                </c:pt>
                <c:pt idx="302">
                  <c:v>0.15328433124582375</c:v>
                </c:pt>
                <c:pt idx="303">
                  <c:v>0.15266274028375626</c:v>
                </c:pt>
                <c:pt idx="304">
                  <c:v>0.15196345045143039</c:v>
                </c:pt>
                <c:pt idx="305">
                  <c:v>0.15126416061910453</c:v>
                </c:pt>
                <c:pt idx="306">
                  <c:v>0.15056487078677888</c:v>
                </c:pt>
                <c:pt idx="307">
                  <c:v>0.14986558095445301</c:v>
                </c:pt>
                <c:pt idx="308">
                  <c:v>0.14908859225186857</c:v>
                </c:pt>
                <c:pt idx="309">
                  <c:v>0.14846700128980128</c:v>
                </c:pt>
                <c:pt idx="310">
                  <c:v>0.14769001258721706</c:v>
                </c:pt>
                <c:pt idx="311">
                  <c:v>0.1469907227548912</c:v>
                </c:pt>
                <c:pt idx="312">
                  <c:v>0.14629143292256533</c:v>
                </c:pt>
                <c:pt idx="313">
                  <c:v>0.14559214309023946</c:v>
                </c:pt>
                <c:pt idx="314">
                  <c:v>0.14481515438765524</c:v>
                </c:pt>
                <c:pt idx="315">
                  <c:v>0.14411586455532938</c:v>
                </c:pt>
                <c:pt idx="316">
                  <c:v>0.14341657472300351</c:v>
                </c:pt>
                <c:pt idx="317">
                  <c:v>0.14271728489067764</c:v>
                </c:pt>
                <c:pt idx="318">
                  <c:v>0.14194029618809342</c:v>
                </c:pt>
                <c:pt idx="319">
                  <c:v>0.14124100635576756</c:v>
                </c:pt>
                <c:pt idx="320">
                  <c:v>0.14054171652344169</c:v>
                </c:pt>
                <c:pt idx="321">
                  <c:v>0.13976472782085747</c:v>
                </c:pt>
                <c:pt idx="322">
                  <c:v>0.13906543798853163</c:v>
                </c:pt>
                <c:pt idx="323">
                  <c:v>0.13836614815620576</c:v>
                </c:pt>
                <c:pt idx="324">
                  <c:v>0.1376668583238799</c:v>
                </c:pt>
                <c:pt idx="325">
                  <c:v>0.13696756849155425</c:v>
                </c:pt>
                <c:pt idx="326">
                  <c:v>0.13619057978896981</c:v>
                </c:pt>
                <c:pt idx="327">
                  <c:v>0.13549128995664395</c:v>
                </c:pt>
                <c:pt idx="328">
                  <c:v>0.1347920001243183</c:v>
                </c:pt>
                <c:pt idx="329">
                  <c:v>0.13401501142173386</c:v>
                </c:pt>
                <c:pt idx="330">
                  <c:v>0.13339342045966657</c:v>
                </c:pt>
                <c:pt idx="331">
                  <c:v>0.13261643175708235</c:v>
                </c:pt>
                <c:pt idx="332">
                  <c:v>0.13191714192475648</c:v>
                </c:pt>
                <c:pt idx="333">
                  <c:v>0.13121785209243061</c:v>
                </c:pt>
                <c:pt idx="334">
                  <c:v>0.13051856226010475</c:v>
                </c:pt>
                <c:pt idx="335">
                  <c:v>0.12981927242777888</c:v>
                </c:pt>
                <c:pt idx="336">
                  <c:v>0.12904228372519466</c:v>
                </c:pt>
                <c:pt idx="337">
                  <c:v>0.1283429938928688</c:v>
                </c:pt>
                <c:pt idx="338">
                  <c:v>0.12764370406054293</c:v>
                </c:pt>
              </c:numCache>
            </c:numRef>
          </c:xVal>
          <c:yVal>
            <c:numRef>
              <c:f>'CTENSIO V4D'!$I$2:$I$340</c:f>
              <c:numCache>
                <c:formatCode>0.00</c:formatCode>
                <c:ptCount val="339"/>
                <c:pt idx="0">
                  <c:v>7.6532612686474408</c:v>
                </c:pt>
                <c:pt idx="1">
                  <c:v>9.2298800663332656</c:v>
                </c:pt>
                <c:pt idx="2">
                  <c:v>10.298933537213429</c:v>
                </c:pt>
                <c:pt idx="3">
                  <c:v>11.273642203601185</c:v>
                </c:pt>
                <c:pt idx="4">
                  <c:v>12.15021092787768</c:v>
                </c:pt>
                <c:pt idx="5">
                  <c:v>13.147970507384485</c:v>
                </c:pt>
                <c:pt idx="6">
                  <c:v>14.158236103778336</c:v>
                </c:pt>
                <c:pt idx="7">
                  <c:v>15.06692146185236</c:v>
                </c:pt>
                <c:pt idx="8">
                  <c:v>15.98580892760279</c:v>
                </c:pt>
                <c:pt idx="9">
                  <c:v>17.148999668940064</c:v>
                </c:pt>
                <c:pt idx="10">
                  <c:v>18.209958160290199</c:v>
                </c:pt>
                <c:pt idx="11">
                  <c:v>19.404736332808881</c:v>
                </c:pt>
                <c:pt idx="12">
                  <c:v>20.494627761384436</c:v>
                </c:pt>
                <c:pt idx="13">
                  <c:v>21.598580926912149</c:v>
                </c:pt>
                <c:pt idx="14">
                  <c:v>22.716828122523083</c:v>
                </c:pt>
                <c:pt idx="15">
                  <c:v>23.976374488861524</c:v>
                </c:pt>
                <c:pt idx="16">
                  <c:v>24.997142904921873</c:v>
                </c:pt>
                <c:pt idx="17">
                  <c:v>26.029763968614958</c:v>
                </c:pt>
                <c:pt idx="18">
                  <c:v>27.469278095902865</c:v>
                </c:pt>
                <c:pt idx="19">
                  <c:v>28.664269340112213</c:v>
                </c:pt>
                <c:pt idx="20">
                  <c:v>29.875002983644038</c:v>
                </c:pt>
                <c:pt idx="21">
                  <c:v>30.964618885357112</c:v>
                </c:pt>
                <c:pt idx="22">
                  <c:v>32.205736500309484</c:v>
                </c:pt>
                <c:pt idx="23">
                  <c:v>33.604031622393336</c:v>
                </c:pt>
                <c:pt idx="24">
                  <c:v>34.880100108578034</c:v>
                </c:pt>
                <c:pt idx="25">
                  <c:v>36.028575996655718</c:v>
                </c:pt>
                <c:pt idx="26">
                  <c:v>37.190575047386858</c:v>
                </c:pt>
                <c:pt idx="27">
                  <c:v>38.662327418281819</c:v>
                </c:pt>
                <c:pt idx="28">
                  <c:v>39.855316749092992</c:v>
                </c:pt>
                <c:pt idx="29">
                  <c:v>41.366278270360056</c:v>
                </c:pt>
                <c:pt idx="30">
                  <c:v>42.59099921441404</c:v>
                </c:pt>
                <c:pt idx="31">
                  <c:v>43.985940059181985</c:v>
                </c:pt>
                <c:pt idx="32">
                  <c:v>45.241254969383107</c:v>
                </c:pt>
                <c:pt idx="33">
                  <c:v>46.351618511216373</c:v>
                </c:pt>
                <c:pt idx="34">
                  <c:v>47.957374389445448</c:v>
                </c:pt>
                <c:pt idx="35">
                  <c:v>49.422337973156772</c:v>
                </c:pt>
                <c:pt idx="36">
                  <c:v>50.906175868350545</c:v>
                </c:pt>
                <c:pt idx="37">
                  <c:v>52.241076025638364</c:v>
                </c:pt>
                <c:pt idx="38">
                  <c:v>53.760844266441183</c:v>
                </c:pt>
                <c:pt idx="39">
                  <c:v>55.127806686901636</c:v>
                </c:pt>
                <c:pt idx="40">
                  <c:v>56.683743797074442</c:v>
                </c:pt>
                <c:pt idx="41">
                  <c:v>58.08290600457164</c:v>
                </c:pt>
                <c:pt idx="42">
                  <c:v>59.497221381740928</c:v>
                </c:pt>
                <c:pt idx="43">
                  <c:v>61.106405057920881</c:v>
                </c:pt>
                <c:pt idx="44">
                  <c:v>62.734662461565023</c:v>
                </c:pt>
                <c:pt idx="45">
                  <c:v>64.381886325693898</c:v>
                </c:pt>
                <c:pt idx="46">
                  <c:v>65.861889816241558</c:v>
                </c:pt>
                <c:pt idx="47">
                  <c:v>67.356632004353798</c:v>
                </c:pt>
                <c:pt idx="48">
                  <c:v>69.245539751038677</c:v>
                </c:pt>
                <c:pt idx="49">
                  <c:v>70.964720261491436</c:v>
                </c:pt>
                <c:pt idx="50">
                  <c:v>72.314195705755168</c:v>
                </c:pt>
                <c:pt idx="51">
                  <c:v>74.26035764302236</c:v>
                </c:pt>
                <c:pt idx="52">
                  <c:v>76.029910037464276</c:v>
                </c:pt>
                <c:pt idx="53">
                  <c:v>77.816011695607642</c:v>
                </c:pt>
                <c:pt idx="54">
                  <c:v>79.618107866271686</c:v>
                </c:pt>
                <c:pt idx="55">
                  <c:v>81.435579914367253</c:v>
                </c:pt>
                <c:pt idx="56">
                  <c:v>83.267743347995804</c:v>
                </c:pt>
                <c:pt idx="57">
                  <c:v>85.11384618625226</c:v>
                </c:pt>
                <c:pt idx="58">
                  <c:v>86.973067729077002</c:v>
                </c:pt>
                <c:pt idx="59">
                  <c:v>88.844517792276321</c:v>
                </c:pt>
                <c:pt idx="60">
                  <c:v>90.727236471370162</c:v>
                </c:pt>
                <c:pt idx="61">
                  <c:v>92.62019449711056</c:v>
                </c:pt>
                <c:pt idx="62">
                  <c:v>94.522294243042353</c:v>
                </c:pt>
                <c:pt idx="63">
                  <c:v>96.219784349418603</c:v>
                </c:pt>
                <c:pt idx="64">
                  <c:v>98.349197656325146</c:v>
                </c:pt>
                <c:pt idx="65">
                  <c:v>100.05766800945213</c:v>
                </c:pt>
                <c:pt idx="66">
                  <c:v>101.98367855097038</c:v>
                </c:pt>
                <c:pt idx="67">
                  <c:v>103.91256242135015</c:v>
                </c:pt>
                <c:pt idx="68">
                  <c:v>105.62837552280357</c:v>
                </c:pt>
                <c:pt idx="69">
                  <c:v>107.77315326462249</c:v>
                </c:pt>
                <c:pt idx="70">
                  <c:v>109.48769156477155</c:v>
                </c:pt>
                <c:pt idx="71">
                  <c:v>111.41373322558709</c:v>
                </c:pt>
                <c:pt idx="72">
                  <c:v>113.33530121287757</c:v>
                </c:pt>
                <c:pt idx="73">
                  <c:v>115.03834588623045</c:v>
                </c:pt>
                <c:pt idx="74">
                  <c:v>116.94721262269493</c:v>
                </c:pt>
                <c:pt idx="75">
                  <c:v>118.63650745769624</c:v>
                </c:pt>
                <c:pt idx="76">
                  <c:v>120.52716739328955</c:v>
                </c:pt>
                <c:pt idx="77">
                  <c:v>122.40601617327806</c:v>
                </c:pt>
                <c:pt idx="78">
                  <c:v>124.06501352221042</c:v>
                </c:pt>
                <c:pt idx="79">
                  <c:v>125.71254563577574</c:v>
                </c:pt>
                <c:pt idx="80">
                  <c:v>127.55113819441689</c:v>
                </c:pt>
                <c:pt idx="81">
                  <c:v>129.37274368866136</c:v>
                </c:pt>
                <c:pt idx="82">
                  <c:v>131.17616207701226</c:v>
                </c:pt>
                <c:pt idx="83">
                  <c:v>132.76303166676215</c:v>
                </c:pt>
                <c:pt idx="84">
                  <c:v>134.33393417367162</c:v>
                </c:pt>
                <c:pt idx="85">
                  <c:v>136.08130237368349</c:v>
                </c:pt>
                <c:pt idx="86">
                  <c:v>137.80680689786536</c:v>
                </c:pt>
                <c:pt idx="87">
                  <c:v>139.32165061578709</c:v>
                </c:pt>
                <c:pt idx="88">
                  <c:v>140.81822134665671</c:v>
                </c:pt>
                <c:pt idx="89">
                  <c:v>142.47958108670272</c:v>
                </c:pt>
                <c:pt idx="90">
                  <c:v>143.93623095235412</c:v>
                </c:pt>
                <c:pt idx="91">
                  <c:v>145.37373857390062</c:v>
                </c:pt>
                <c:pt idx="92">
                  <c:v>146.96789724302286</c:v>
                </c:pt>
                <c:pt idx="93">
                  <c:v>148.36439162867762</c:v>
                </c:pt>
                <c:pt idx="94">
                  <c:v>149.91237293114952</c:v>
                </c:pt>
                <c:pt idx="95">
                  <c:v>151.26794751122466</c:v>
                </c:pt>
                <c:pt idx="96">
                  <c:v>152.60447874104156</c:v>
                </c:pt>
                <c:pt idx="97">
                  <c:v>153.75849441090773</c:v>
                </c:pt>
                <c:pt idx="98">
                  <c:v>155.22135263365911</c:v>
                </c:pt>
                <c:pt idx="99">
                  <c:v>156.66116273716588</c:v>
                </c:pt>
                <c:pt idx="100">
                  <c:v>157.76542845799159</c:v>
                </c:pt>
                <c:pt idx="101">
                  <c:v>159.16566297943612</c:v>
                </c:pt>
                <c:pt idx="102">
                  <c:v>160.39236800241881</c:v>
                </c:pt>
                <c:pt idx="103">
                  <c:v>161.60271224806777</c:v>
                </c:pt>
                <c:pt idx="104">
                  <c:v>162.94547200974941</c:v>
                </c:pt>
                <c:pt idx="105">
                  <c:v>164.1228923049193</c:v>
                </c:pt>
                <c:pt idx="106">
                  <c:v>164.99636285044303</c:v>
                </c:pt>
                <c:pt idx="107">
                  <c:v>166.29177511504341</c:v>
                </c:pt>
                <c:pt idx="108">
                  <c:v>167.42899775362551</c:v>
                </c:pt>
                <c:pt idx="109">
                  <c:v>168.55348116393785</c:v>
                </c:pt>
                <c:pt idx="110">
                  <c:v>169.80412111863686</c:v>
                </c:pt>
                <c:pt idx="111">
                  <c:v>170.76688225651557</c:v>
                </c:pt>
                <c:pt idx="112">
                  <c:v>171.99270293651657</c:v>
                </c:pt>
                <c:pt idx="113">
                  <c:v>172.93734015138185</c:v>
                </c:pt>
                <c:pt idx="114">
                  <c:v>174.1413770336662</c:v>
                </c:pt>
                <c:pt idx="115">
                  <c:v>175.33449025955608</c:v>
                </c:pt>
                <c:pt idx="116">
                  <c:v>176.38663167720446</c:v>
                </c:pt>
                <c:pt idx="117">
                  <c:v>177.43155013737712</c:v>
                </c:pt>
                <c:pt idx="118">
                  <c:v>178.46989584734771</c:v>
                </c:pt>
                <c:pt idx="119">
                  <c:v>179.50230918620113</c:v>
                </c:pt>
                <c:pt idx="120">
                  <c:v>180.52941955528533</c:v>
                </c:pt>
                <c:pt idx="121">
                  <c:v>181.42427674319211</c:v>
                </c:pt>
                <c:pt idx="122">
                  <c:v>182.69722409183353</c:v>
                </c:pt>
                <c:pt idx="123">
                  <c:v>183.71168324669802</c:v>
                </c:pt>
                <c:pt idx="124">
                  <c:v>184.72330135805382</c:v>
                </c:pt>
                <c:pt idx="125">
                  <c:v>185.85867401360903</c:v>
                </c:pt>
                <c:pt idx="126">
                  <c:v>186.74024471464762</c:v>
                </c:pt>
                <c:pt idx="127">
                  <c:v>187.87239033048863</c:v>
                </c:pt>
                <c:pt idx="128">
                  <c:v>188.8780598052152</c:v>
                </c:pt>
                <c:pt idx="129">
                  <c:v>189.88360898485175</c:v>
                </c:pt>
                <c:pt idx="130">
                  <c:v>191.01531230586502</c:v>
                </c:pt>
                <c:pt idx="131">
                  <c:v>192.02220077737977</c:v>
                </c:pt>
                <c:pt idx="132">
                  <c:v>193.03043924799161</c:v>
                </c:pt>
                <c:pt idx="133">
                  <c:v>194.04046911055357</c:v>
                </c:pt>
                <c:pt idx="134">
                  <c:v>195.17942613397193</c:v>
                </c:pt>
                <c:pt idx="135">
                  <c:v>196.19466671645071</c:v>
                </c:pt>
                <c:pt idx="136">
                  <c:v>197.21299218382998</c:v>
                </c:pt>
                <c:pt idx="137">
                  <c:v>198.36277815053981</c:v>
                </c:pt>
                <c:pt idx="138">
                  <c:v>199.51749310836763</c:v>
                </c:pt>
                <c:pt idx="139">
                  <c:v>200.67765293421277</c:v>
                </c:pt>
                <c:pt idx="140">
                  <c:v>201.84375601883286</c:v>
                </c:pt>
                <c:pt idx="141">
                  <c:v>202.88567129591118</c:v>
                </c:pt>
                <c:pt idx="142">
                  <c:v>204.19570307345222</c:v>
                </c:pt>
                <c:pt idx="143">
                  <c:v>205.51479847389155</c:v>
                </c:pt>
                <c:pt idx="144">
                  <c:v>206.71022846291513</c:v>
                </c:pt>
                <c:pt idx="145">
                  <c:v>208.04817567990435</c:v>
                </c:pt>
                <c:pt idx="146">
                  <c:v>209.26149815460641</c:v>
                </c:pt>
                <c:pt idx="147">
                  <c:v>210.48391946905147</c:v>
                </c:pt>
                <c:pt idx="148">
                  <c:v>211.71582522020307</c:v>
                </c:pt>
                <c:pt idx="149">
                  <c:v>212.95759085485358</c:v>
                </c:pt>
                <c:pt idx="150">
                  <c:v>214.34933936929818</c:v>
                </c:pt>
                <c:pt idx="151">
                  <c:v>215.47215701606453</c:v>
                </c:pt>
                <c:pt idx="152">
                  <c:v>216.88785441260094</c:v>
                </c:pt>
                <c:pt idx="153">
                  <c:v>218.03044469817164</c:v>
                </c:pt>
                <c:pt idx="154">
                  <c:v>219.61653035973953</c:v>
                </c:pt>
                <c:pt idx="155">
                  <c:v>220.92755371019891</c:v>
                </c:pt>
                <c:pt idx="156">
                  <c:v>222.25090796386704</c:v>
                </c:pt>
                <c:pt idx="157">
                  <c:v>223.43783065606149</c:v>
                </c:pt>
                <c:pt idx="158">
                  <c:v>224.78533630474598</c:v>
                </c:pt>
                <c:pt idx="159">
                  <c:v>226.14607492108448</c:v>
                </c:pt>
                <c:pt idx="160">
                  <c:v>227.36697573943863</c:v>
                </c:pt>
                <c:pt idx="161">
                  <c:v>228.75353806054025</c:v>
                </c:pt>
                <c:pt idx="162">
                  <c:v>230.15420438935845</c:v>
                </c:pt>
                <c:pt idx="163">
                  <c:v>231.41132099899798</c:v>
                </c:pt>
                <c:pt idx="164">
                  <c:v>232.99903160071241</c:v>
                </c:pt>
                <c:pt idx="165">
                  <c:v>234.28250221135406</c:v>
                </c:pt>
                <c:pt idx="166">
                  <c:v>235.74081496247007</c:v>
                </c:pt>
                <c:pt idx="167">
                  <c:v>237.21466268400818</c:v>
                </c:pt>
                <c:pt idx="168">
                  <c:v>238.70433442807249</c:v>
                </c:pt>
                <c:pt idx="169">
                  <c:v>240.21011872019662</c:v>
                </c:pt>
                <c:pt idx="170">
                  <c:v>241.73230383849173</c:v>
                </c:pt>
                <c:pt idx="171">
                  <c:v>243.09935892901191</c:v>
                </c:pt>
                <c:pt idx="172">
                  <c:v>244.65331018211904</c:v>
                </c:pt>
                <c:pt idx="173">
                  <c:v>246.22449604273956</c:v>
                </c:pt>
                <c:pt idx="174">
                  <c:v>247.81320622513883</c:v>
                </c:pt>
                <c:pt idx="175">
                  <c:v>249.4197313695955</c:v>
                </c:pt>
                <c:pt idx="176">
                  <c:v>251.04436324777234</c:v>
                </c:pt>
                <c:pt idx="177">
                  <c:v>252.68739495772203</c:v>
                </c:pt>
                <c:pt idx="178">
                  <c:v>254.53492417937306</c:v>
                </c:pt>
                <c:pt idx="179">
                  <c:v>256.2177695202605</c:v>
                </c:pt>
                <c:pt idx="180">
                  <c:v>257.91993700086493</c:v>
                </c:pt>
                <c:pt idx="181">
                  <c:v>259.64172701958194</c:v>
                </c:pt>
                <c:pt idx="182">
                  <c:v>261.57820922634028</c:v>
                </c:pt>
                <c:pt idx="183">
                  <c:v>263.34242108901458</c:v>
                </c:pt>
                <c:pt idx="184">
                  <c:v>265.12720464252675</c:v>
                </c:pt>
                <c:pt idx="185">
                  <c:v>266.93287013279632</c:v>
                </c:pt>
                <c:pt idx="186">
                  <c:v>268.96403703714634</c:v>
                </c:pt>
                <c:pt idx="187">
                  <c:v>270.81481785622759</c:v>
                </c:pt>
                <c:pt idx="188">
                  <c:v>272.68746376428214</c:v>
                </c:pt>
                <c:pt idx="189">
                  <c:v>274.58229692955308</c:v>
                </c:pt>
                <c:pt idx="190">
                  <c:v>276.49964268979477</c:v>
                </c:pt>
                <c:pt idx="191">
                  <c:v>278.43982964778968</c:v>
                </c:pt>
                <c:pt idx="192">
                  <c:v>280.62278586367063</c:v>
                </c:pt>
                <c:pt idx="193">
                  <c:v>282.612287455162</c:v>
                </c:pt>
                <c:pt idx="194">
                  <c:v>284.6256744128732</c:v>
                </c:pt>
                <c:pt idx="195">
                  <c:v>286.66328967508105</c:v>
                </c:pt>
                <c:pt idx="196">
                  <c:v>288.72547986894256</c:v>
                </c:pt>
                <c:pt idx="197">
                  <c:v>290.81259538232018</c:v>
                </c:pt>
                <c:pt idx="198">
                  <c:v>292.92499043240457</c:v>
                </c:pt>
                <c:pt idx="199">
                  <c:v>295.06302313128992</c:v>
                </c:pt>
                <c:pt idx="200">
                  <c:v>297.22705554866559</c:v>
                </c:pt>
                <c:pt idx="201">
                  <c:v>299.41745377174971</c:v>
                </c:pt>
                <c:pt idx="202">
                  <c:v>301.63458796261773</c:v>
                </c:pt>
                <c:pt idx="203">
                  <c:v>303.87883241304701</c:v>
                </c:pt>
                <c:pt idx="204">
                  <c:v>306.1505655970019</c:v>
                </c:pt>
                <c:pt idx="205">
                  <c:v>308.45017022087541</c:v>
                </c:pt>
                <c:pt idx="206">
                  <c:v>310.51797421420474</c:v>
                </c:pt>
                <c:pt idx="207">
                  <c:v>312.87128424122307</c:v>
                </c:pt>
                <c:pt idx="208">
                  <c:v>315.25359551097119</c:v>
                </c:pt>
                <c:pt idx="209">
                  <c:v>317.66530762864477</c:v>
                </c:pt>
                <c:pt idx="210">
                  <c:v>320.10682464884974</c:v>
                </c:pt>
                <c:pt idx="211">
                  <c:v>322.02664955655769</c:v>
                </c:pt>
                <c:pt idx="212">
                  <c:v>324.80134706516105</c:v>
                </c:pt>
                <c:pt idx="213">
                  <c:v>327.33127807752453</c:v>
                </c:pt>
                <c:pt idx="214">
                  <c:v>329.60646906908255</c:v>
                </c:pt>
                <c:pt idx="215">
                  <c:v>332.19610529806152</c:v>
                </c:pt>
                <c:pt idx="216">
                  <c:v>334.52504667129529</c:v>
                </c:pt>
                <c:pt idx="217">
                  <c:v>337.175924068771</c:v>
                </c:pt>
                <c:pt idx="218">
                  <c:v>339.85985588243796</c:v>
                </c:pt>
                <c:pt idx="219">
                  <c:v>342.57728622323839</c:v>
                </c:pt>
                <c:pt idx="220">
                  <c:v>345.32866397620785</c:v>
                </c:pt>
                <c:pt idx="221">
                  <c:v>348.11444282873936</c:v>
                </c:pt>
                <c:pt idx="222">
                  <c:v>350.93508129821157</c:v>
                </c:pt>
                <c:pt idx="223">
                  <c:v>353.47195484545944</c:v>
                </c:pt>
                <c:pt idx="224">
                  <c:v>356.03706653044719</c:v>
                </c:pt>
                <c:pt idx="225">
                  <c:v>359.28367170302704</c:v>
                </c:pt>
                <c:pt idx="226">
                  <c:v>361.91353682994281</c:v>
                </c:pt>
                <c:pt idx="227">
                  <c:v>364.57272954076257</c:v>
                </c:pt>
                <c:pt idx="228">
                  <c:v>367.59980267178969</c:v>
                </c:pt>
                <c:pt idx="229">
                  <c:v>370.66491760012218</c:v>
                </c:pt>
                <c:pt idx="230">
                  <c:v>373.76857075202338</c:v>
                </c:pt>
                <c:pt idx="231">
                  <c:v>376.56013192298326</c:v>
                </c:pt>
                <c:pt idx="232">
                  <c:v>379.73795185524978</c:v>
                </c:pt>
                <c:pt idx="233">
                  <c:v>382.59624563979889</c:v>
                </c:pt>
                <c:pt idx="234">
                  <c:v>385.85005597395536</c:v>
                </c:pt>
                <c:pt idx="235">
                  <c:v>389.14484663730263</c:v>
                </c:pt>
                <c:pt idx="236">
                  <c:v>392.10837782458896</c:v>
                </c:pt>
                <c:pt idx="237">
                  <c:v>395.10507700575511</c:v>
                </c:pt>
                <c:pt idx="238">
                  <c:v>398.51647823522114</c:v>
                </c:pt>
                <c:pt idx="239">
                  <c:v>401.58491258889887</c:v>
                </c:pt>
                <c:pt idx="240">
                  <c:v>404.68770151188062</c:v>
                </c:pt>
                <c:pt idx="241">
                  <c:v>408.21988494073275</c:v>
                </c:pt>
                <c:pt idx="242">
                  <c:v>411.79659318738061</c:v>
                </c:pt>
                <c:pt idx="243">
                  <c:v>415.41838715268727</c:v>
                </c:pt>
                <c:pt idx="244">
                  <c:v>418.67606703696822</c:v>
                </c:pt>
                <c:pt idx="245">
                  <c:v>422.3845726250953</c:v>
                </c:pt>
                <c:pt idx="246">
                  <c:v>425.72023992146046</c:v>
                </c:pt>
                <c:pt idx="247">
                  <c:v>429.51751513191994</c:v>
                </c:pt>
                <c:pt idx="248">
                  <c:v>432.9330159242819</c:v>
                </c:pt>
                <c:pt idx="249">
                  <c:v>436.8211566107102</c:v>
                </c:pt>
                <c:pt idx="250">
                  <c:v>440.31837092506873</c:v>
                </c:pt>
                <c:pt idx="251">
                  <c:v>444.29951147458542</c:v>
                </c:pt>
                <c:pt idx="252">
                  <c:v>447.88035391500694</c:v>
                </c:pt>
                <c:pt idx="253">
                  <c:v>451.9566680018338</c:v>
                </c:pt>
                <c:pt idx="254">
                  <c:v>455.62308845598989</c:v>
                </c:pt>
                <c:pt idx="255">
                  <c:v>459.79678987740328</c:v>
                </c:pt>
                <c:pt idx="256">
                  <c:v>463.55077429896187</c:v>
                </c:pt>
                <c:pt idx="257">
                  <c:v>467.82411790180868</c:v>
                </c:pt>
                <c:pt idx="258">
                  <c:v>471.66768917700813</c:v>
                </c:pt>
                <c:pt idx="259">
                  <c:v>476.0429718831457</c:v>
                </c:pt>
                <c:pt idx="260">
                  <c:v>479.48389982157926</c:v>
                </c:pt>
                <c:pt idx="261">
                  <c:v>484.4577527281491</c:v>
                </c:pt>
                <c:pt idx="262">
                  <c:v>488.48671899013777</c:v>
                </c:pt>
                <c:pt idx="263">
                  <c:v>492.56053958709845</c:v>
                </c:pt>
                <c:pt idx="264">
                  <c:v>497.19779820427652</c:v>
                </c:pt>
                <c:pt idx="265">
                  <c:v>501.36852721736375</c:v>
                </c:pt>
                <c:pt idx="266">
                  <c:v>506.11604007621406</c:v>
                </c:pt>
                <c:pt idx="267">
                  <c:v>510.38587868959678</c:v>
                </c:pt>
                <c:pt idx="268">
                  <c:v>515.24614637804268</c:v>
                </c:pt>
                <c:pt idx="269">
                  <c:v>520.16713707733891</c:v>
                </c:pt>
                <c:pt idx="270">
                  <c:v>525.14957317233313</c:v>
                </c:pt>
                <c:pt idx="271">
                  <c:v>530.1941848003803</c:v>
                </c:pt>
                <c:pt idx="272">
                  <c:v>535.30171001178542</c:v>
                </c:pt>
                <c:pt idx="273">
                  <c:v>541.05143334074046</c:v>
                </c:pt>
                <c:pt idx="274">
                  <c:v>546.29423642024176</c:v>
                </c:pt>
                <c:pt idx="275">
                  <c:v>552.19614874200238</c:v>
                </c:pt>
                <c:pt idx="276">
                  <c:v>557.57763390712</c:v>
                </c:pt>
                <c:pt idx="277">
                  <c:v>563.63556294266914</c:v>
                </c:pt>
                <c:pt idx="278">
                  <c:v>569.15921684404702</c:v>
                </c:pt>
                <c:pt idx="279">
                  <c:v>575.3770841491297</c:v>
                </c:pt>
                <c:pt idx="280">
                  <c:v>581.04647999032954</c:v>
                </c:pt>
                <c:pt idx="281">
                  <c:v>586.78618466099533</c:v>
                </c:pt>
                <c:pt idx="282">
                  <c:v>593.24710772945048</c:v>
                </c:pt>
                <c:pt idx="283">
                  <c:v>598.47985935299698</c:v>
                </c:pt>
                <c:pt idx="284">
                  <c:v>605.10179890671066</c:v>
                </c:pt>
                <c:pt idx="285">
                  <c:v>611.13940731039384</c:v>
                </c:pt>
                <c:pt idx="286">
                  <c:v>617.25168879251351</c:v>
                </c:pt>
                <c:pt idx="287">
                  <c:v>623.43953097152109</c:v>
                </c:pt>
                <c:pt idx="288">
                  <c:v>629.70383319884809</c:v>
                </c:pt>
                <c:pt idx="289">
                  <c:v>636.04550687011169</c:v>
                </c:pt>
                <c:pt idx="290">
                  <c:v>642.46547574670205</c:v>
                </c:pt>
                <c:pt idx="291">
                  <c:v>648.23860081140128</c:v>
                </c:pt>
                <c:pt idx="292">
                  <c:v>655.54405799396625</c:v>
                </c:pt>
                <c:pt idx="293">
                  <c:v>662.20458375983128</c:v>
                </c:pt>
                <c:pt idx="294">
                  <c:v>668.19396127181403</c:v>
                </c:pt>
                <c:pt idx="295">
                  <c:v>675.01043527106651</c:v>
                </c:pt>
                <c:pt idx="296">
                  <c:v>681.91091366214425</c:v>
                </c:pt>
                <c:pt idx="297">
                  <c:v>688.11601751656372</c:v>
                </c:pt>
                <c:pt idx="298">
                  <c:v>695.17796226607425</c:v>
                </c:pt>
                <c:pt idx="299">
                  <c:v>702.32689598743184</c:v>
                </c:pt>
                <c:pt idx="300">
                  <c:v>708.75539122388</c:v>
                </c:pt>
                <c:pt idx="301">
                  <c:v>716.07155356845567</c:v>
                </c:pt>
                <c:pt idx="302">
                  <c:v>724.30635323871172</c:v>
                </c:pt>
                <c:pt idx="303">
                  <c:v>730.97531524449107</c:v>
                </c:pt>
                <c:pt idx="304">
                  <c:v>738.56515846300442</c:v>
                </c:pt>
                <c:pt idx="305">
                  <c:v>746.24850289233427</c:v>
                </c:pt>
                <c:pt idx="306">
                  <c:v>754.02651679063024</c:v>
                </c:pt>
                <c:pt idx="307">
                  <c:v>761.9003878816626</c:v>
                </c:pt>
                <c:pt idx="308">
                  <c:v>770.76302827391203</c:v>
                </c:pt>
                <c:pt idx="309">
                  <c:v>777.94055315354262</c:v>
                </c:pt>
                <c:pt idx="310">
                  <c:v>787.0231660407884</c:v>
                </c:pt>
                <c:pt idx="311">
                  <c:v>795.30403285204022</c:v>
                </c:pt>
                <c:pt idx="312">
                  <c:v>803.6871522398269</c:v>
                </c:pt>
                <c:pt idx="313">
                  <c:v>812.17384332947927</c:v>
                </c:pt>
                <c:pt idx="314">
                  <c:v>821.72660714592871</c:v>
                </c:pt>
                <c:pt idx="315">
                  <c:v>830.43638903119268</c:v>
                </c:pt>
                <c:pt idx="316">
                  <c:v>839.25400113834507</c:v>
                </c:pt>
                <c:pt idx="317">
                  <c:v>848.18086436390706</c:v>
                </c:pt>
                <c:pt idx="318">
                  <c:v>858.22949673501455</c:v>
                </c:pt>
                <c:pt idx="319">
                  <c:v>867.39178781961618</c:v>
                </c:pt>
                <c:pt idx="320">
                  <c:v>876.66792382294648</c:v>
                </c:pt>
                <c:pt idx="321">
                  <c:v>887.11013135704434</c:v>
                </c:pt>
                <c:pt idx="322">
                  <c:v>896.63168358947541</c:v>
                </c:pt>
                <c:pt idx="323">
                  <c:v>906.27195494127545</c:v>
                </c:pt>
                <c:pt idx="324">
                  <c:v>916.03257576797921</c:v>
                </c:pt>
                <c:pt idx="325">
                  <c:v>925.91520888488674</c:v>
                </c:pt>
                <c:pt idx="326">
                  <c:v>937.04107737737161</c:v>
                </c:pt>
                <c:pt idx="327">
                  <c:v>947.18690398378828</c:v>
                </c:pt>
                <c:pt idx="328">
                  <c:v>957.46013381416992</c:v>
                </c:pt>
                <c:pt idx="329">
                  <c:v>969.02645525391233</c:v>
                </c:pt>
                <c:pt idx="330">
                  <c:v>978.39606536728832</c:v>
                </c:pt>
                <c:pt idx="331">
                  <c:v>990.25594044136551</c:v>
                </c:pt>
                <c:pt idx="332">
                  <c:v>1001.0723293649384</c:v>
                </c:pt>
                <c:pt idx="333">
                  <c:v>1012.0257583169038</c:v>
                </c:pt>
                <c:pt idx="334">
                  <c:v>1023.1182363968275</c:v>
                </c:pt>
                <c:pt idx="335">
                  <c:v>1034.3518159369801</c:v>
                </c:pt>
                <c:pt idx="336">
                  <c:v>1047.0016121863539</c:v>
                </c:pt>
                <c:pt idx="337">
                  <c:v>1058.5400140913887</c:v>
                </c:pt>
                <c:pt idx="338">
                  <c:v>1070.2261927189429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673664"/>
        <c:axId val="364672128"/>
      </c:scatterChart>
      <c:valAx>
        <c:axId val="364659840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Water content kg/kg</a:t>
                </a:r>
              </a:p>
            </c:rich>
          </c:tx>
          <c:layout>
            <c:manualLayout>
              <c:xMode val="edge"/>
              <c:yMode val="edge"/>
              <c:x val="0.33037730644030144"/>
              <c:y val="0.89877633539050861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364661760"/>
        <c:crosses val="autoZero"/>
        <c:crossBetween val="midCat"/>
      </c:valAx>
      <c:valAx>
        <c:axId val="364661760"/>
        <c:scaling>
          <c:orientation val="minMax"/>
          <c:min val="0.6600000000000001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Specific volume dm3/kg</a:t>
                </a:r>
              </a:p>
            </c:rich>
          </c:tx>
          <c:layout>
            <c:manualLayout>
              <c:xMode val="edge"/>
              <c:yMode val="edge"/>
              <c:x val="1.8425327372829894E-2"/>
              <c:y val="0.18471299783179276"/>
            </c:manualLayout>
          </c:layout>
          <c:overlay val="0"/>
        </c:title>
        <c:numFmt formatCode="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364659840"/>
        <c:crosses val="autoZero"/>
        <c:crossBetween val="midCat"/>
      </c:valAx>
      <c:valAx>
        <c:axId val="364672128"/>
        <c:scaling>
          <c:orientation val="minMax"/>
          <c:max val="12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fr-FR" sz="1000"/>
                  <a:t>Suction pressure</a:t>
                </a:r>
                <a:r>
                  <a:rPr lang="fr-FR" sz="1000" baseline="0"/>
                  <a:t> (hPa)</a:t>
                </a:r>
                <a:endParaRPr lang="fr-FR" sz="1000"/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364673664"/>
        <c:crosses val="max"/>
        <c:crossBetween val="midCat"/>
      </c:valAx>
      <c:valAx>
        <c:axId val="364673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6721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strRef>
              <c:f>'CRET V4D'!$AC$23</c:f>
              <c:strCache>
                <c:ptCount val="1"/>
                <c:pt idx="0">
                  <c:v>Wre</c:v>
                </c:pt>
              </c:strCache>
            </c:strRef>
          </c:tx>
          <c:invertIfNegative val="0"/>
          <c:cat>
            <c:strRef>
              <c:f>'CRET V4D'!$Y$24:$Y$30</c:f>
              <c:strCache>
                <c:ptCount val="7"/>
                <c:pt idx="0">
                  <c:v>pF4.2</c:v>
                </c:pt>
                <c:pt idx="1">
                  <c:v>pF3.3</c:v>
                </c:pt>
                <c:pt idx="2">
                  <c:v>pF3</c:v>
                </c:pt>
                <c:pt idx="3">
                  <c:v>600</c:v>
                </c:pt>
                <c:pt idx="4">
                  <c:v>330</c:v>
                </c:pt>
                <c:pt idx="5">
                  <c:v>WL</c:v>
                </c:pt>
                <c:pt idx="6">
                  <c:v>WSat</c:v>
                </c:pt>
              </c:strCache>
            </c:strRef>
          </c:cat>
          <c:val>
            <c:numRef>
              <c:f>'CRET V4D'!$AC$24:$AC$30</c:f>
              <c:numCache>
                <c:formatCode>General</c:formatCode>
                <c:ptCount val="7"/>
                <c:pt idx="0">
                  <c:v>4.022888475717401E-2</c:v>
                </c:pt>
                <c:pt idx="1">
                  <c:v>4.3875842735326333E-2</c:v>
                </c:pt>
                <c:pt idx="2">
                  <c:v>4.3969453554756337E-2</c:v>
                </c:pt>
                <c:pt idx="3">
                  <c:v>4.3986650841019083E-2</c:v>
                </c:pt>
                <c:pt idx="4">
                  <c:v>4.3988976888426796E-2</c:v>
                </c:pt>
                <c:pt idx="5">
                  <c:v>4.398931050594819E-2</c:v>
                </c:pt>
                <c:pt idx="6">
                  <c:v>4.3989316460788741E-2</c:v>
                </c:pt>
              </c:numCache>
            </c:numRef>
          </c:val>
        </c:ser>
        <c:ser>
          <c:idx val="0"/>
          <c:order val="1"/>
          <c:tx>
            <c:strRef>
              <c:f>'CRET V4D'!$AD$23</c:f>
              <c:strCache>
                <c:ptCount val="1"/>
                <c:pt idx="0">
                  <c:v>Wbs</c:v>
                </c:pt>
              </c:strCache>
            </c:strRef>
          </c:tx>
          <c:invertIfNegative val="0"/>
          <c:cat>
            <c:strRef>
              <c:f>'CRET V4D'!$Y$24:$Y$30</c:f>
              <c:strCache>
                <c:ptCount val="7"/>
                <c:pt idx="0">
                  <c:v>pF4.2</c:v>
                </c:pt>
                <c:pt idx="1">
                  <c:v>pF3.3</c:v>
                </c:pt>
                <c:pt idx="2">
                  <c:v>pF3</c:v>
                </c:pt>
                <c:pt idx="3">
                  <c:v>600</c:v>
                </c:pt>
                <c:pt idx="4">
                  <c:v>330</c:v>
                </c:pt>
                <c:pt idx="5">
                  <c:v>WL</c:v>
                </c:pt>
                <c:pt idx="6">
                  <c:v>WSat</c:v>
                </c:pt>
              </c:strCache>
            </c:strRef>
          </c:cat>
          <c:val>
            <c:numRef>
              <c:f>'CRET V4D'!$AD$24:$AD$30</c:f>
              <c:numCache>
                <c:formatCode>General</c:formatCode>
                <c:ptCount val="7"/>
                <c:pt idx="0">
                  <c:v>1.3732024332575468E-2</c:v>
                </c:pt>
                <c:pt idx="1">
                  <c:v>5.0626998866539173E-2</c:v>
                </c:pt>
                <c:pt idx="2">
                  <c:v>6.9791284698228345E-2</c:v>
                </c:pt>
                <c:pt idx="3">
                  <c:v>9.1651787864785297E-2</c:v>
                </c:pt>
                <c:pt idx="4">
                  <c:v>0.11217234193913073</c:v>
                </c:pt>
                <c:pt idx="5">
                  <c:v>0.12868593311658785</c:v>
                </c:pt>
                <c:pt idx="6">
                  <c:v>0.12938986304179123</c:v>
                </c:pt>
              </c:numCache>
            </c:numRef>
          </c:val>
        </c:ser>
        <c:ser>
          <c:idx val="2"/>
          <c:order val="2"/>
          <c:tx>
            <c:strRef>
              <c:f>'CRET V4D'!$AF$23</c:f>
              <c:strCache>
                <c:ptCount val="1"/>
                <c:pt idx="0">
                  <c:v>Wma</c:v>
                </c:pt>
              </c:strCache>
            </c:strRef>
          </c:tx>
          <c:invertIfNegative val="0"/>
          <c:cat>
            <c:strRef>
              <c:f>'CRET V4D'!$Y$24:$Y$30</c:f>
              <c:strCache>
                <c:ptCount val="7"/>
                <c:pt idx="0">
                  <c:v>pF4.2</c:v>
                </c:pt>
                <c:pt idx="1">
                  <c:v>pF3.3</c:v>
                </c:pt>
                <c:pt idx="2">
                  <c:v>pF3</c:v>
                </c:pt>
                <c:pt idx="3">
                  <c:v>600</c:v>
                </c:pt>
                <c:pt idx="4">
                  <c:v>330</c:v>
                </c:pt>
                <c:pt idx="5">
                  <c:v>WL</c:v>
                </c:pt>
                <c:pt idx="6">
                  <c:v>WSat</c:v>
                </c:pt>
              </c:strCache>
            </c:strRef>
          </c:cat>
          <c:val>
            <c:numRef>
              <c:f>'CRET V4D'!$AF$24:$AF$30</c:f>
              <c:numCache>
                <c:formatCode>General</c:formatCode>
                <c:ptCount val="7"/>
                <c:pt idx="0">
                  <c:v>4.6084993099165944E-3</c:v>
                </c:pt>
                <c:pt idx="1">
                  <c:v>1.1540576428345377E-2</c:v>
                </c:pt>
                <c:pt idx="2">
                  <c:v>1.7457112789654554E-2</c:v>
                </c:pt>
                <c:pt idx="3">
                  <c:v>2.9378396777926377E-2</c:v>
                </c:pt>
                <c:pt idx="4">
                  <c:v>5.5084427958818696E-2</c:v>
                </c:pt>
                <c:pt idx="5">
                  <c:v>0.12324771070538031</c:v>
                </c:pt>
                <c:pt idx="6">
                  <c:v>0.12939522026337313</c:v>
                </c:pt>
              </c:numCache>
            </c:numRef>
          </c:val>
        </c:ser>
        <c:ser>
          <c:idx val="3"/>
          <c:order val="3"/>
          <c:tx>
            <c:strRef>
              <c:f>'CRET V4D'!$AG$23</c:f>
              <c:strCache>
                <c:ptCount val="1"/>
                <c:pt idx="0">
                  <c:v>Wip</c:v>
                </c:pt>
              </c:strCache>
            </c:strRef>
          </c:tx>
          <c:invertIfNegative val="0"/>
          <c:cat>
            <c:strRef>
              <c:f>'CRET V4D'!$Y$24:$Y$30</c:f>
              <c:strCache>
                <c:ptCount val="7"/>
                <c:pt idx="0">
                  <c:v>pF4.2</c:v>
                </c:pt>
                <c:pt idx="1">
                  <c:v>pF3.3</c:v>
                </c:pt>
                <c:pt idx="2">
                  <c:v>pF3</c:v>
                </c:pt>
                <c:pt idx="3">
                  <c:v>600</c:v>
                </c:pt>
                <c:pt idx="4">
                  <c:v>330</c:v>
                </c:pt>
                <c:pt idx="5">
                  <c:v>WL</c:v>
                </c:pt>
                <c:pt idx="6">
                  <c:v>WSat</c:v>
                </c:pt>
              </c:strCache>
            </c:strRef>
          </c:cat>
          <c:val>
            <c:numRef>
              <c:f>'CRET V4D'!$AG$24:$AG$30</c:f>
              <c:numCache>
                <c:formatCode>_(* #,##0.00_);_(* \(#,##0.00\);_(* "-"??_);_(@_)</c:formatCode>
                <c:ptCount val="7"/>
                <c:pt idx="0">
                  <c:v>1.1353759539492275E-12</c:v>
                </c:pt>
                <c:pt idx="1">
                  <c:v>9.8433089638996528E-11</c:v>
                </c:pt>
                <c:pt idx="2">
                  <c:v>1.0490920048337639E-9</c:v>
                </c:pt>
                <c:pt idx="3">
                  <c:v>2.5150576449082501E-8</c:v>
                </c:pt>
                <c:pt idx="4">
                  <c:v>1.9395812232659042E-6</c:v>
                </c:pt>
                <c:pt idx="5">
                  <c:v>7.8422705828688957E-3</c:v>
                </c:pt>
                <c:pt idx="6">
                  <c:v>5.1889178356207696E-2</c:v>
                </c:pt>
              </c:numCache>
            </c:numRef>
          </c:val>
        </c:ser>
        <c:ser>
          <c:idx val="4"/>
          <c:order val="4"/>
          <c:tx>
            <c:strRef>
              <c:f>'CRET V4D'!$AH$23</c:f>
              <c:strCache>
                <c:ptCount val="1"/>
                <c:pt idx="0">
                  <c:v>V Air </c:v>
                </c:pt>
              </c:strCache>
            </c:strRef>
          </c:tx>
          <c:invertIfNegative val="0"/>
          <c:cat>
            <c:strRef>
              <c:f>'CRET V4D'!$Y$24:$Y$30</c:f>
              <c:strCache>
                <c:ptCount val="7"/>
                <c:pt idx="0">
                  <c:v>pF4.2</c:v>
                </c:pt>
                <c:pt idx="1">
                  <c:v>pF3.3</c:v>
                </c:pt>
                <c:pt idx="2">
                  <c:v>pF3</c:v>
                </c:pt>
                <c:pt idx="3">
                  <c:v>600</c:v>
                </c:pt>
                <c:pt idx="4">
                  <c:v>330</c:v>
                </c:pt>
                <c:pt idx="5">
                  <c:v>WL</c:v>
                </c:pt>
                <c:pt idx="6">
                  <c:v>WSat</c:v>
                </c:pt>
              </c:strCache>
            </c:strRef>
          </c:cat>
          <c:val>
            <c:numRef>
              <c:f>'CRET V4D'!$AH$24:$AH$30</c:f>
              <c:numCache>
                <c:formatCode>_-* #,##0.000\ _€_-;\-* #,##0.000\ _€_-;_-* "-"???\ _€_-;_-@_-</c:formatCode>
                <c:ptCount val="7"/>
                <c:pt idx="0">
                  <c:v>0.22021384904018076</c:v>
                </c:pt>
                <c:pt idx="1">
                  <c:v>0.18827819929007467</c:v>
                </c:pt>
                <c:pt idx="2">
                  <c:v>0.1711748267368495</c:v>
                </c:pt>
                <c:pt idx="3">
                  <c:v>0.14658241770772218</c:v>
                </c:pt>
                <c:pt idx="4">
                  <c:v>0.10899576075491153</c:v>
                </c:pt>
                <c:pt idx="5">
                  <c:v>3.1273270647789418E-2</c:v>
                </c:pt>
                <c:pt idx="6">
                  <c:v>2.4718286086784794E-2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64931712"/>
        <c:axId val="364937600"/>
        <c:axId val="0"/>
      </c:bar3DChart>
      <c:catAx>
        <c:axId val="364931712"/>
        <c:scaling>
          <c:orientation val="minMax"/>
        </c:scaling>
        <c:delete val="0"/>
        <c:axPos val="b"/>
        <c:majorTickMark val="out"/>
        <c:minorTickMark val="none"/>
        <c:tickLblPos val="nextTo"/>
        <c:crossAx val="364937600"/>
        <c:crosses val="autoZero"/>
        <c:auto val="0"/>
        <c:lblAlgn val="ctr"/>
        <c:lblOffset val="100"/>
        <c:noMultiLvlLbl val="0"/>
      </c:catAx>
      <c:valAx>
        <c:axId val="3649376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64931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6</xdr:col>
      <xdr:colOff>485775</xdr:colOff>
      <xdr:row>20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352425</xdr:colOff>
      <xdr:row>6</xdr:row>
      <xdr:rowOff>0</xdr:rowOff>
    </xdr:from>
    <xdr:to>
      <xdr:col>11</xdr:col>
      <xdr:colOff>695325</xdr:colOff>
      <xdr:row>21</xdr:row>
      <xdr:rowOff>9525</xdr:rowOff>
    </xdr:to>
    <xdr:sp macro="" textlink="">
      <xdr:nvSpPr>
        <xdr:cNvPr id="3" name="ZoneTexte 2"/>
        <xdr:cNvSpPr txBox="1"/>
      </xdr:nvSpPr>
      <xdr:spPr>
        <a:xfrm>
          <a:off x="5038725" y="1143000"/>
          <a:ext cx="2562225" cy="2886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Echantillon de Versailles 3 code C</a:t>
          </a:r>
        </a:p>
        <a:p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Voir la feuille TypoSoil  V4D</a:t>
          </a:r>
          <a:endParaRPr lang="fr-FR" sz="1100" baseline="0"/>
        </a:p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17/07/2012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Versailles manipe  14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17/07/2012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Echantillon 4D (même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composition que 8D)</a:t>
          </a:r>
          <a:endParaRPr lang="fr-FR">
            <a:effectLst/>
          </a:endParaRPr>
        </a:p>
        <a:p>
          <a:r>
            <a:rPr lang="fr-FR" sz="1100"/>
            <a:t>1°) Solver sousCoefma=0 avec:</a:t>
          </a:r>
        </a:p>
        <a:p>
          <a:r>
            <a:rPr lang="fr-FR" sz="1100"/>
            <a:t>F, 100*D,</a:t>
          </a:r>
          <a:r>
            <a:rPr lang="fr-FR" sz="1100" baseline="0"/>
            <a:t> Emi et cte( entre 170 et 560)</a:t>
          </a:r>
        </a:p>
        <a:p>
          <a:r>
            <a:rPr lang="fr-FR" sz="1100" baseline="0"/>
            <a:t>Wsat fixé à 0.365 =&gt; F=0.20</a:t>
          </a:r>
        </a:p>
        <a:p>
          <a:r>
            <a:rPr lang="fr-FR" sz="1100"/>
            <a:t> 2°) Solver sous Coefma=1 avec, après avoir réglé Wip° à</a:t>
          </a:r>
          <a:r>
            <a:rPr lang="fr-FR" sz="1100" baseline="0"/>
            <a:t> sa valeur suggérée, </a:t>
          </a:r>
          <a:r>
            <a:rPr lang="fr-FR" sz="1100"/>
            <a:t>seulement: Wsat, kL, WL et Wip°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4</xdr:row>
      <xdr:rowOff>38100</xdr:rowOff>
    </xdr:from>
    <xdr:to>
      <xdr:col>16</xdr:col>
      <xdr:colOff>228600</xdr:colOff>
      <xdr:row>16</xdr:row>
      <xdr:rowOff>161925</xdr:rowOff>
    </xdr:to>
    <xdr:graphicFrame macro="">
      <xdr:nvGraphicFramePr>
        <xdr:cNvPr id="2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161925</xdr:colOff>
      <xdr:row>17</xdr:row>
      <xdr:rowOff>104776</xdr:rowOff>
    </xdr:from>
    <xdr:ext cx="152400" cy="190500"/>
    <xdr:sp macro="" textlink="">
      <xdr:nvSpPr>
        <xdr:cNvPr id="3" name="ZoneTexte 2"/>
        <xdr:cNvSpPr txBox="1"/>
      </xdr:nvSpPr>
      <xdr:spPr>
        <a:xfrm>
          <a:off x="1714500" y="3343276"/>
          <a:ext cx="1524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r>
            <a:rPr lang="fr-FR" sz="1100"/>
            <a:t>M</a:t>
          </a:r>
        </a:p>
      </xdr:txBody>
    </xdr:sp>
    <xdr:clientData/>
  </xdr:oneCellAnchor>
  <xdr:twoCellAnchor>
    <xdr:from>
      <xdr:col>1</xdr:col>
      <xdr:colOff>285752</xdr:colOff>
      <xdr:row>4</xdr:row>
      <xdr:rowOff>47625</xdr:rowOff>
    </xdr:from>
    <xdr:to>
      <xdr:col>9</xdr:col>
      <xdr:colOff>142876</xdr:colOff>
      <xdr:row>16</xdr:row>
      <xdr:rowOff>171450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18</xdr:row>
      <xdr:rowOff>76199</xdr:rowOff>
    </xdr:from>
    <xdr:to>
      <xdr:col>12</xdr:col>
      <xdr:colOff>476250</xdr:colOff>
      <xdr:row>29</xdr:row>
      <xdr:rowOff>104775</xdr:rowOff>
    </xdr:to>
    <xdr:sp macro="" textlink="">
      <xdr:nvSpPr>
        <xdr:cNvPr id="5" name="ZoneTexte 4"/>
        <xdr:cNvSpPr txBox="1"/>
      </xdr:nvSpPr>
      <xdr:spPr>
        <a:xfrm>
          <a:off x="1552575" y="3505199"/>
          <a:ext cx="4591050" cy="2143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aseline="0"/>
            <a:t>Echantillon de Versailles 4D</a:t>
          </a:r>
        </a:p>
        <a:p>
          <a:r>
            <a:rPr lang="fr-FR" sz="1100" baseline="0"/>
            <a:t>Kip=1, Kst=0, cible Whole ShC avec variables: kN/100, WminN, et Kbs',</a:t>
          </a:r>
        </a:p>
        <a:p>
          <a:r>
            <a:rPr lang="fr-FR" sz="1100" baseline="0"/>
            <a:t>tous les autres paramètres viennent de la Ctensio </a:t>
          </a:r>
        </a:p>
      </xdr:txBody>
    </xdr:sp>
    <xdr:clientData/>
  </xdr:twoCellAnchor>
  <xdr:twoCellAnchor>
    <xdr:from>
      <xdr:col>25</xdr:col>
      <xdr:colOff>38100</xdr:colOff>
      <xdr:row>6</xdr:row>
      <xdr:rowOff>38100</xdr:rowOff>
    </xdr:from>
    <xdr:to>
      <xdr:col>31</xdr:col>
      <xdr:colOff>38100</xdr:colOff>
      <xdr:row>20</xdr:row>
      <xdr:rowOff>85725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0.6416</cdr:x>
      <cdr:y>0.11463</cdr:y>
    </cdr:from>
    <cdr:to>
      <cdr:x>0.74801</cdr:x>
      <cdr:y>0.17842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329706" y="372318"/>
          <a:ext cx="552236" cy="207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72000" tIns="0" rIns="72000" bIns="0" rtlCol="0">
          <a:spAutoFit/>
        </a:bodyPr>
        <a:lstStyle xmlns:a="http://schemas.openxmlformats.org/drawingml/2006/main"/>
        <a:p xmlns:a="http://schemas.openxmlformats.org/drawingml/2006/main">
          <a:r>
            <a:rPr lang="fr-FR" sz="1100"/>
            <a:t>Dsat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d&#232;les%20traitement%20CR%20et%20CTensio%20Typosoil%2019%20juillet%202015%20exemples%20V3C%20et%20RRLOC2D7b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oSoil V3C"/>
      <sheetName val="CTENSIO V3C"/>
      <sheetName val="CRET V3C"/>
      <sheetName val="Feuil1"/>
      <sheetName val="TypoSoil RRLOC2UD7"/>
      <sheetName val="CTENSIO RRLOC2UD7"/>
      <sheetName val="CRET RRLOC2UD7"/>
    </sheetNames>
    <sheetDataSet>
      <sheetData sheetId="0"/>
      <sheetData sheetId="1">
        <row r="1">
          <cell r="C1" t="str">
            <v>h mesur</v>
          </cell>
          <cell r="I1" t="str">
            <v>hcalc</v>
          </cell>
        </row>
        <row r="2">
          <cell r="B2">
            <v>0.35881951722646455</v>
          </cell>
          <cell r="C2">
            <v>4.0322580645160997</v>
          </cell>
          <cell r="I2">
            <v>2.2716262595803158</v>
          </cell>
        </row>
        <row r="3">
          <cell r="B3">
            <v>0.35798772271298096</v>
          </cell>
          <cell r="C3">
            <v>4.6082949308756724</v>
          </cell>
          <cell r="I3">
            <v>3.0368716737932715</v>
          </cell>
        </row>
        <row r="4">
          <cell r="B4">
            <v>0.35715592819949765</v>
          </cell>
          <cell r="C4">
            <v>4.0322580645160997</v>
          </cell>
          <cell r="I4">
            <v>3.8135310971169645</v>
          </cell>
        </row>
        <row r="5">
          <cell r="B5">
            <v>0.35649049258871107</v>
          </cell>
          <cell r="C5">
            <v>5.1843317972350178</v>
          </cell>
          <cell r="I5">
            <v>4.4432325103069275</v>
          </cell>
        </row>
        <row r="6">
          <cell r="B6">
            <v>0.35574187752657599</v>
          </cell>
          <cell r="C6">
            <v>5.7603686635945905</v>
          </cell>
          <cell r="I6">
            <v>5.1607064439655517</v>
          </cell>
        </row>
        <row r="7">
          <cell r="B7">
            <v>0.35507644191578919</v>
          </cell>
          <cell r="C7">
            <v>6.9124423963132813</v>
          </cell>
          <cell r="I7">
            <v>5.8066504064052964</v>
          </cell>
        </row>
        <row r="8">
          <cell r="B8">
            <v>0.35441100630500261</v>
          </cell>
          <cell r="C8">
            <v>7.488479262672854</v>
          </cell>
          <cell r="I8">
            <v>6.4604322165488668</v>
          </cell>
        </row>
        <row r="9">
          <cell r="B9">
            <v>0.35374557069421575</v>
          </cell>
          <cell r="C9">
            <v>8.6405529953917721</v>
          </cell>
          <cell r="I9">
            <v>7.1221788682027096</v>
          </cell>
        </row>
        <row r="10">
          <cell r="B10">
            <v>0.35308013508342895</v>
          </cell>
          <cell r="C10">
            <v>9.2165898617511175</v>
          </cell>
          <cell r="I10">
            <v>7.7920192714176579</v>
          </cell>
        </row>
        <row r="11">
          <cell r="B11">
            <v>0.35233152002129409</v>
          </cell>
          <cell r="C11">
            <v>9.2165898617511175</v>
          </cell>
          <cell r="I11">
            <v>8.5554272428286708</v>
          </cell>
        </row>
        <row r="12">
          <cell r="B12">
            <v>0.351582904959159</v>
          </cell>
          <cell r="C12">
            <v>9.7926267281106902</v>
          </cell>
          <cell r="I12">
            <v>9.3294336072276849</v>
          </cell>
        </row>
        <row r="13">
          <cell r="B13">
            <v>0.35083428989702398</v>
          </cell>
          <cell r="C13">
            <v>10.368663594470036</v>
          </cell>
          <cell r="I13">
            <v>10.114230484176659</v>
          </cell>
        </row>
        <row r="14">
          <cell r="B14">
            <v>0.35008567483488889</v>
          </cell>
          <cell r="C14">
            <v>10.944700460829608</v>
          </cell>
          <cell r="I14">
            <v>10.910012949732547</v>
          </cell>
        </row>
        <row r="15">
          <cell r="B15">
            <v>0.34933705977275381</v>
          </cell>
          <cell r="C15">
            <v>10.944700460829608</v>
          </cell>
          <cell r="I15">
            <v>11.716978984821438</v>
          </cell>
        </row>
        <row r="16">
          <cell r="B16">
            <v>0.34867162416196695</v>
          </cell>
          <cell r="C16">
            <v>12.672811059907872</v>
          </cell>
          <cell r="I16">
            <v>12.443833088624984</v>
          </cell>
        </row>
        <row r="17">
          <cell r="B17">
            <v>0.34792300909983215</v>
          </cell>
          <cell r="C17">
            <v>13.82488479262679</v>
          </cell>
          <cell r="I17">
            <v>13.272473810162893</v>
          </cell>
        </row>
        <row r="18">
          <cell r="B18">
            <v>0.34717439403769706</v>
          </cell>
          <cell r="C18">
            <v>13.82488479262679</v>
          </cell>
          <cell r="I18">
            <v>14.112885743387338</v>
          </cell>
        </row>
        <row r="19">
          <cell r="B19">
            <v>0.34650895842691026</v>
          </cell>
          <cell r="C19">
            <v>14.976958525345708</v>
          </cell>
          <cell r="I19">
            <v>14.869969137677685</v>
          </cell>
        </row>
        <row r="20">
          <cell r="B20">
            <v>0.34576034336477518</v>
          </cell>
          <cell r="C20">
            <v>15.552995391705053</v>
          </cell>
          <cell r="I20">
            <v>15.733186671667866</v>
          </cell>
        </row>
        <row r="21">
          <cell r="B21">
            <v>0.3450117283026401</v>
          </cell>
          <cell r="C21">
            <v>16.129032258064626</v>
          </cell>
          <cell r="I21">
            <v>16.60878464406116</v>
          </cell>
        </row>
        <row r="22">
          <cell r="B22">
            <v>0.34426311324050524</v>
          </cell>
          <cell r="C22">
            <v>17.281105990783544</v>
          </cell>
          <cell r="I22">
            <v>17.496978443499742</v>
          </cell>
        </row>
        <row r="23">
          <cell r="B23">
            <v>0.34368085708106672</v>
          </cell>
          <cell r="C23">
            <v>18.433179723502235</v>
          </cell>
          <cell r="I23">
            <v>18.196643205097175</v>
          </cell>
        </row>
        <row r="24">
          <cell r="B24">
            <v>0.34293224201893163</v>
          </cell>
          <cell r="C24">
            <v>19.009216589861808</v>
          </cell>
          <cell r="I24">
            <v>19.107767736550144</v>
          </cell>
        </row>
        <row r="25">
          <cell r="B25">
            <v>0.34218362695679677</v>
          </cell>
          <cell r="C25">
            <v>19.585253456221153</v>
          </cell>
          <cell r="I25">
            <v>20.032096689054157</v>
          </cell>
        </row>
        <row r="26">
          <cell r="B26">
            <v>0.34143501189466169</v>
          </cell>
          <cell r="C26">
            <v>20.737327188940071</v>
          </cell>
          <cell r="I26">
            <v>20.969852273163994</v>
          </cell>
        </row>
        <row r="27">
          <cell r="B27">
            <v>0.34068639683252661</v>
          </cell>
          <cell r="C27">
            <v>21.889400921658989</v>
          </cell>
          <cell r="I27">
            <v>21.921257989344895</v>
          </cell>
        </row>
        <row r="28">
          <cell r="B28">
            <v>0.3400209612217398</v>
          </cell>
          <cell r="C28">
            <v>22.465437788018562</v>
          </cell>
          <cell r="I28">
            <v>22.77859282518547</v>
          </cell>
        </row>
        <row r="29">
          <cell r="B29">
            <v>0.33935552561095322</v>
          </cell>
          <cell r="C29">
            <v>23.617511520737253</v>
          </cell>
          <cell r="I29">
            <v>23.647048549697971</v>
          </cell>
        </row>
        <row r="30">
          <cell r="B30">
            <v>0.33869009000016642</v>
          </cell>
          <cell r="C30">
            <v>24.193548387096826</v>
          </cell>
          <cell r="I30">
            <v>24.52678366072881</v>
          </cell>
        </row>
        <row r="31">
          <cell r="B31">
            <v>0.33802465438937984</v>
          </cell>
          <cell r="C31">
            <v>25.345622119815744</v>
          </cell>
          <cell r="I31">
            <v>25.417956767266503</v>
          </cell>
        </row>
        <row r="32">
          <cell r="B32">
            <v>0.33727603932724476</v>
          </cell>
          <cell r="C32">
            <v>25.921658986175089</v>
          </cell>
          <cell r="I32">
            <v>26.43439585873918</v>
          </cell>
        </row>
        <row r="33">
          <cell r="B33">
            <v>0.33661060371645796</v>
          </cell>
          <cell r="C33">
            <v>25.921658986175089</v>
          </cell>
          <cell r="I33">
            <v>27.350400663082496</v>
          </cell>
        </row>
        <row r="34">
          <cell r="B34">
            <v>0.33594516810567138</v>
          </cell>
          <cell r="C34">
            <v>27.64976958525358</v>
          </cell>
          <cell r="I34">
            <v>28.278337558101569</v>
          </cell>
        </row>
        <row r="35">
          <cell r="B35">
            <v>0.3354460913975813</v>
          </cell>
          <cell r="C35">
            <v>28.225806451612925</v>
          </cell>
          <cell r="I35">
            <v>28.982215027745568</v>
          </cell>
        </row>
        <row r="36">
          <cell r="B36">
            <v>0.33461429688409772</v>
          </cell>
          <cell r="C36">
            <v>28.801843317972271</v>
          </cell>
          <cell r="I36">
            <v>30.170633759475436</v>
          </cell>
        </row>
        <row r="37">
          <cell r="B37">
            <v>0.33394886127331114</v>
          </cell>
          <cell r="C37">
            <v>30.529953917050761</v>
          </cell>
          <cell r="I37">
            <v>31.135303182606478</v>
          </cell>
        </row>
        <row r="38">
          <cell r="B38">
            <v>0.33328342566252434</v>
          </cell>
          <cell r="C38">
            <v>30.529953917050761</v>
          </cell>
          <cell r="I38">
            <v>32.112524351687867</v>
          </cell>
        </row>
        <row r="39">
          <cell r="B39">
            <v>0.33261799005173776</v>
          </cell>
          <cell r="C39">
            <v>32.258064516129025</v>
          </cell>
          <cell r="I39">
            <v>33.102448039659478</v>
          </cell>
        </row>
        <row r="40">
          <cell r="B40">
            <v>0.33195255444095095</v>
          </cell>
          <cell r="C40">
            <v>33.410138248847943</v>
          </cell>
          <cell r="I40">
            <v>34.105222721160729</v>
          </cell>
        </row>
        <row r="41">
          <cell r="B41">
            <v>0.33145347773286088</v>
          </cell>
          <cell r="C41">
            <v>33.986175115207288</v>
          </cell>
          <cell r="I41">
            <v>34.865825028228571</v>
          </cell>
        </row>
        <row r="42">
          <cell r="B42">
            <v>0.33062168321937752</v>
          </cell>
          <cell r="C42">
            <v>35.138248847926207</v>
          </cell>
          <cell r="I42">
            <v>36.149905328924618</v>
          </cell>
        </row>
        <row r="43">
          <cell r="B43">
            <v>0.32995624760859071</v>
          </cell>
          <cell r="C43">
            <v>36.290322580645125</v>
          </cell>
          <cell r="I43">
            <v>37.192095430230083</v>
          </cell>
        </row>
        <row r="44">
          <cell r="B44">
            <v>0.32929081199780413</v>
          </cell>
          <cell r="C44">
            <v>37.442396313364043</v>
          </cell>
          <cell r="I44">
            <v>38.247700068914142</v>
          </cell>
        </row>
        <row r="45">
          <cell r="B45">
            <v>0.32854219693566905</v>
          </cell>
          <cell r="C45">
            <v>40.322580645161224</v>
          </cell>
          <cell r="I45">
            <v>39.451453131853484</v>
          </cell>
        </row>
        <row r="46">
          <cell r="B46">
            <v>0.32779358187353397</v>
          </cell>
          <cell r="C46">
            <v>40.898617511520797</v>
          </cell>
          <cell r="I46">
            <v>40.67252972871789</v>
          </cell>
        </row>
        <row r="47">
          <cell r="B47">
            <v>0.32712814626274739</v>
          </cell>
          <cell r="C47">
            <v>42.050691244239715</v>
          </cell>
          <cell r="I47">
            <v>41.772613067018639</v>
          </cell>
        </row>
        <row r="48">
          <cell r="B48">
            <v>0.32654589010330887</v>
          </cell>
          <cell r="C48">
            <v>42.626728110599061</v>
          </cell>
          <cell r="I48">
            <v>42.74661527006397</v>
          </cell>
        </row>
        <row r="49">
          <cell r="B49">
            <v>0.32579727504117378</v>
          </cell>
          <cell r="C49">
            <v>43.778801843317979</v>
          </cell>
          <cell r="I49">
            <v>44.014699830232942</v>
          </cell>
        </row>
        <row r="50">
          <cell r="B50">
            <v>0.32504865997903892</v>
          </cell>
          <cell r="C50">
            <v>44.930875576036897</v>
          </cell>
          <cell r="I50">
            <v>45.300688033383992</v>
          </cell>
        </row>
        <row r="51">
          <cell r="B51">
            <v>0.32438322436825212</v>
          </cell>
          <cell r="C51">
            <v>46.65898617511516</v>
          </cell>
          <cell r="I51">
            <v>46.458926281828482</v>
          </cell>
        </row>
        <row r="52">
          <cell r="B52">
            <v>0.32380096820881382</v>
          </cell>
          <cell r="C52">
            <v>47.811059907834078</v>
          </cell>
          <cell r="I52">
            <v>47.484141652918694</v>
          </cell>
        </row>
        <row r="53">
          <cell r="B53">
            <v>0.32296917369533046</v>
          </cell>
          <cell r="C53">
            <v>48.963133640552996</v>
          </cell>
          <cell r="I53">
            <v>48.967874984425819</v>
          </cell>
        </row>
        <row r="54">
          <cell r="B54">
            <v>0.32230373808454366</v>
          </cell>
          <cell r="C54">
            <v>50.115207373271915</v>
          </cell>
          <cell r="I54">
            <v>50.171151996898956</v>
          </cell>
        </row>
        <row r="55">
          <cell r="B55">
            <v>0.32155512302240857</v>
          </cell>
          <cell r="C55">
            <v>51.267281105990833</v>
          </cell>
          <cell r="I55">
            <v>51.542222085613972</v>
          </cell>
        </row>
        <row r="56">
          <cell r="B56">
            <v>0.32080650796027349</v>
          </cell>
          <cell r="C56">
            <v>52.419354838709751</v>
          </cell>
          <cell r="I56">
            <v>52.931758234190582</v>
          </cell>
        </row>
        <row r="57">
          <cell r="B57">
            <v>0.32014107234948691</v>
          </cell>
          <cell r="C57">
            <v>52.995391705069096</v>
          </cell>
          <cell r="I57">
            <v>54.18244041930275</v>
          </cell>
        </row>
        <row r="58">
          <cell r="B58">
            <v>0.31947563673870011</v>
          </cell>
          <cell r="C58">
            <v>55.299539170506932</v>
          </cell>
          <cell r="I58">
            <v>55.447767300671117</v>
          </cell>
        </row>
        <row r="59">
          <cell r="B59">
            <v>0.31872702167656503</v>
          </cell>
          <cell r="C59">
            <v>56.45161290322585</v>
          </cell>
          <cell r="I59">
            <v>56.88877189677639</v>
          </cell>
        </row>
        <row r="60">
          <cell r="B60">
            <v>0.31806158606577845</v>
          </cell>
          <cell r="C60">
            <v>57.603686635944769</v>
          </cell>
          <cell r="I60">
            <v>58.185221775251037</v>
          </cell>
        </row>
        <row r="61">
          <cell r="B61">
            <v>0.31739615045499164</v>
          </cell>
          <cell r="C61">
            <v>59.331797235023032</v>
          </cell>
          <cell r="I61">
            <v>59.496289684685493</v>
          </cell>
        </row>
        <row r="62">
          <cell r="B62">
            <v>0.31664753539285656</v>
          </cell>
          <cell r="C62">
            <v>60.48387096774195</v>
          </cell>
          <cell r="I62">
            <v>60.988666283296581</v>
          </cell>
        </row>
        <row r="63">
          <cell r="B63">
            <v>0.31598209978206998</v>
          </cell>
          <cell r="C63">
            <v>62.211981566820214</v>
          </cell>
          <cell r="I63">
            <v>62.330652137032203</v>
          </cell>
        </row>
        <row r="64">
          <cell r="B64">
            <v>0.31531666417128318</v>
          </cell>
          <cell r="C64">
            <v>63.940092165898704</v>
          </cell>
          <cell r="I64">
            <v>63.687085387156273</v>
          </cell>
        </row>
        <row r="65">
          <cell r="B65">
            <v>0.3146512285604966</v>
          </cell>
          <cell r="C65">
            <v>65.092165898617623</v>
          </cell>
          <cell r="I65">
            <v>65.057877890288083</v>
          </cell>
        </row>
        <row r="66">
          <cell r="B66">
            <v>0.31390261349836152</v>
          </cell>
          <cell r="C66">
            <v>67.396313364055231</v>
          </cell>
          <cell r="I66">
            <v>66.617051304160682</v>
          </cell>
        </row>
        <row r="67">
          <cell r="B67">
            <v>0.31315399843622643</v>
          </cell>
          <cell r="C67">
            <v>69.700460829493068</v>
          </cell>
          <cell r="I67">
            <v>68.194087116681189</v>
          </cell>
        </row>
        <row r="68">
          <cell r="B68">
            <v>0.31240538337409135</v>
          </cell>
          <cell r="C68">
            <v>70.27649769585264</v>
          </cell>
          <cell r="I68">
            <v>69.788778733725124</v>
          </cell>
        </row>
        <row r="69">
          <cell r="B69">
            <v>0.31173994776330455</v>
          </cell>
          <cell r="C69">
            <v>72.004608294930904</v>
          </cell>
          <cell r="I69">
            <v>71.220913711202186</v>
          </cell>
        </row>
        <row r="70">
          <cell r="B70">
            <v>0.31099133270116969</v>
          </cell>
          <cell r="C70">
            <v>73.732718894009167</v>
          </cell>
          <cell r="I70">
            <v>72.848283637773946</v>
          </cell>
        </row>
        <row r="71">
          <cell r="B71">
            <v>0.31032589709038289</v>
          </cell>
          <cell r="C71">
            <v>75.460829493087658</v>
          </cell>
          <cell r="I71">
            <v>74.309020516980254</v>
          </cell>
        </row>
        <row r="72">
          <cell r="B72">
            <v>0.30966046147959603</v>
          </cell>
          <cell r="C72">
            <v>76.612903225806576</v>
          </cell>
          <cell r="I72">
            <v>75.782870481022556</v>
          </cell>
        </row>
        <row r="73">
          <cell r="B73">
            <v>0.30891184641746122</v>
          </cell>
          <cell r="C73">
            <v>77.764976958525267</v>
          </cell>
          <cell r="I73">
            <v>77.456314170770995</v>
          </cell>
        </row>
        <row r="74">
          <cell r="B74">
            <v>0.30824641080667436</v>
          </cell>
          <cell r="C74">
            <v>78.917050691244185</v>
          </cell>
          <cell r="I74">
            <v>78.957174669002271</v>
          </cell>
        </row>
        <row r="75">
          <cell r="B75">
            <v>0.30758097519588756</v>
          </cell>
          <cell r="C75">
            <v>81.221198156682021</v>
          </cell>
          <cell r="I75">
            <v>80.47029956943139</v>
          </cell>
        </row>
        <row r="76">
          <cell r="B76">
            <v>0.30691553958510098</v>
          </cell>
          <cell r="C76">
            <v>82.373271889400939</v>
          </cell>
          <cell r="I76">
            <v>81.995374806008201</v>
          </cell>
        </row>
        <row r="77">
          <cell r="B77">
            <v>0.3061669245229659</v>
          </cell>
          <cell r="C77">
            <v>83.525345622119858</v>
          </cell>
          <cell r="I77">
            <v>83.724951430797418</v>
          </cell>
        </row>
        <row r="78">
          <cell r="B78">
            <v>0.3055014889121791</v>
          </cell>
          <cell r="C78">
            <v>85.829493087557694</v>
          </cell>
          <cell r="I78">
            <v>85.274284846879183</v>
          </cell>
        </row>
        <row r="79">
          <cell r="B79">
            <v>0.30475287385004424</v>
          </cell>
          <cell r="C79">
            <v>86.981566820276612</v>
          </cell>
          <cell r="I79">
            <v>87.030219580910753</v>
          </cell>
        </row>
        <row r="80">
          <cell r="B80">
            <v>0.30425379714195422</v>
          </cell>
          <cell r="C80">
            <v>88.709677419354875</v>
          </cell>
          <cell r="I80">
            <v>88.208183736975158</v>
          </cell>
        </row>
        <row r="81">
          <cell r="B81">
            <v>0.30342200262847063</v>
          </cell>
          <cell r="C81">
            <v>89.861751152073793</v>
          </cell>
          <cell r="I81">
            <v>90.1839651695892</v>
          </cell>
        </row>
        <row r="82">
          <cell r="B82">
            <v>0.30275656701768405</v>
          </cell>
          <cell r="C82">
            <v>91.589861751152057</v>
          </cell>
          <cell r="I82">
            <v>91.775356875944723</v>
          </cell>
        </row>
        <row r="83">
          <cell r="B83">
            <v>0.30209113140689725</v>
          </cell>
          <cell r="C83">
            <v>92.741935483870975</v>
          </cell>
          <cell r="I83">
            <v>93.375827250761247</v>
          </cell>
        </row>
        <row r="84">
          <cell r="B84">
            <v>0.3015088752474589</v>
          </cell>
          <cell r="C84">
            <v>95.046082949308811</v>
          </cell>
          <cell r="I84">
            <v>94.783315655150503</v>
          </cell>
        </row>
        <row r="85">
          <cell r="B85">
            <v>0.30067708073397559</v>
          </cell>
          <cell r="C85">
            <v>96.774193548387075</v>
          </cell>
          <cell r="I85">
            <v>96.804796224601787</v>
          </cell>
        </row>
        <row r="86">
          <cell r="B86">
            <v>0.30001164512318879</v>
          </cell>
          <cell r="C86">
            <v>98.502304147465566</v>
          </cell>
          <cell r="I86">
            <v>98.43052470166792</v>
          </cell>
        </row>
        <row r="87">
          <cell r="B87">
            <v>0.29942938896375043</v>
          </cell>
          <cell r="C87">
            <v>99.654377880184256</v>
          </cell>
          <cell r="I87">
            <v>99.858825392404654</v>
          </cell>
        </row>
        <row r="88">
          <cell r="B88">
            <v>0.29876395335296363</v>
          </cell>
          <cell r="C88">
            <v>101.38248847926275</v>
          </cell>
          <cell r="I88">
            <v>101.49730815886606</v>
          </cell>
        </row>
        <row r="89">
          <cell r="B89">
            <v>0.29801533829082877</v>
          </cell>
          <cell r="C89">
            <v>103.68663594470058</v>
          </cell>
          <cell r="I89">
            <v>103.34778205210442</v>
          </cell>
        </row>
        <row r="90">
          <cell r="B90">
            <v>0.29734990268004197</v>
          </cell>
          <cell r="C90">
            <v>104.83870967741927</v>
          </cell>
          <cell r="I90">
            <v>104.99842130291147</v>
          </cell>
        </row>
        <row r="91">
          <cell r="B91">
            <v>0.29676764652060367</v>
          </cell>
          <cell r="C91">
            <v>105.99078341013819</v>
          </cell>
          <cell r="I91">
            <v>106.44672989210396</v>
          </cell>
        </row>
        <row r="92">
          <cell r="B92">
            <v>0.29610221090981687</v>
          </cell>
          <cell r="C92">
            <v>107.71889400921668</v>
          </cell>
          <cell r="I92">
            <v>108.10600251192447</v>
          </cell>
        </row>
        <row r="93">
          <cell r="B93">
            <v>0.29535359584768178</v>
          </cell>
          <cell r="C93">
            <v>110.02304147465452</v>
          </cell>
          <cell r="I93">
            <v>109.97718307671717</v>
          </cell>
        </row>
        <row r="94">
          <cell r="B94">
            <v>0.2946881602368952</v>
          </cell>
          <cell r="C94">
            <v>111.17511520737321</v>
          </cell>
          <cell r="I94">
            <v>111.64381965272439</v>
          </cell>
        </row>
        <row r="95">
          <cell r="B95">
            <v>0.29402272462610834</v>
          </cell>
          <cell r="C95">
            <v>112.9032258064517</v>
          </cell>
          <cell r="I95">
            <v>113.3130252945535</v>
          </cell>
        </row>
        <row r="96">
          <cell r="B96">
            <v>0.29335728901532182</v>
          </cell>
          <cell r="C96">
            <v>114.05529953917062</v>
          </cell>
          <cell r="I96">
            <v>114.98422676801884</v>
          </cell>
        </row>
        <row r="97">
          <cell r="B97">
            <v>0.29269185340453496</v>
          </cell>
          <cell r="C97">
            <v>115.78341013824888</v>
          </cell>
          <cell r="I97">
            <v>116.65685357651672</v>
          </cell>
        </row>
        <row r="98">
          <cell r="B98">
            <v>0.29210959724509666</v>
          </cell>
          <cell r="C98">
            <v>117.51152073732715</v>
          </cell>
          <cell r="I98">
            <v>118.1211262873377</v>
          </cell>
        </row>
        <row r="99">
          <cell r="B99">
            <v>0.29152734108565836</v>
          </cell>
          <cell r="C99">
            <v>119.23963133640564</v>
          </cell>
          <cell r="I99">
            <v>119.58568197724124</v>
          </cell>
        </row>
        <row r="100">
          <cell r="B100">
            <v>0.29077872602352328</v>
          </cell>
          <cell r="C100">
            <v>122.11981566820282</v>
          </cell>
          <cell r="I100">
            <v>121.46850298413013</v>
          </cell>
        </row>
        <row r="101">
          <cell r="B101">
            <v>0.29011329041273648</v>
          </cell>
          <cell r="C101">
            <v>123.84792626728108</v>
          </cell>
          <cell r="I101">
            <v>123.14137663733986</v>
          </cell>
        </row>
        <row r="102">
          <cell r="B102">
            <v>0.28953103425329813</v>
          </cell>
          <cell r="C102">
            <v>124.42396313364065</v>
          </cell>
          <cell r="I102">
            <v>124.60413090501798</v>
          </cell>
        </row>
        <row r="103">
          <cell r="B103">
            <v>0.28886559864251132</v>
          </cell>
          <cell r="C103">
            <v>127.88018433179718</v>
          </cell>
          <cell r="I103">
            <v>126.27423163698661</v>
          </cell>
        </row>
        <row r="104">
          <cell r="B104">
            <v>0.28820016303172474</v>
          </cell>
          <cell r="C104">
            <v>129.0322580645161</v>
          </cell>
          <cell r="I104">
            <v>127.94212574482135</v>
          </cell>
        </row>
        <row r="105">
          <cell r="B105">
            <v>0.28753472742093794</v>
          </cell>
          <cell r="C105">
            <v>130.76036866359459</v>
          </cell>
          <cell r="I105">
            <v>129.60732891849136</v>
          </cell>
        </row>
        <row r="106">
          <cell r="B106">
            <v>0.28686929181015136</v>
          </cell>
          <cell r="C106">
            <v>132.48847926267285</v>
          </cell>
          <cell r="I106">
            <v>131.26937591118002</v>
          </cell>
        </row>
        <row r="107">
          <cell r="B107">
            <v>0.28628703565071278</v>
          </cell>
          <cell r="C107">
            <v>134.21658986175112</v>
          </cell>
          <cell r="I107">
            <v>132.72072794447348</v>
          </cell>
        </row>
        <row r="108">
          <cell r="B108">
            <v>0.2856216000399262</v>
          </cell>
          <cell r="C108">
            <v>135.94470046082961</v>
          </cell>
          <cell r="I108">
            <v>134.37567624519147</v>
          </cell>
        </row>
        <row r="109">
          <cell r="B109">
            <v>0.2849561644291394</v>
          </cell>
          <cell r="C109">
            <v>137.67281105990787</v>
          </cell>
          <cell r="I109">
            <v>136.02625114921625</v>
          </cell>
        </row>
        <row r="110">
          <cell r="B110">
            <v>0.2843739082697011</v>
          </cell>
          <cell r="C110">
            <v>138.24884792626722</v>
          </cell>
          <cell r="I110">
            <v>137.46661960601085</v>
          </cell>
        </row>
        <row r="111">
          <cell r="B111">
            <v>0.28370847265891452</v>
          </cell>
          <cell r="C111">
            <v>139.40092165898614</v>
          </cell>
          <cell r="I111">
            <v>139.10799854641112</v>
          </cell>
        </row>
        <row r="112">
          <cell r="B112">
            <v>0.28304303704812767</v>
          </cell>
          <cell r="C112">
            <v>141.70506912442397</v>
          </cell>
          <cell r="I112">
            <v>140.74399095432182</v>
          </cell>
        </row>
        <row r="113">
          <cell r="B113">
            <v>0.28246078088868937</v>
          </cell>
          <cell r="C113">
            <v>142.28110599078343</v>
          </cell>
          <cell r="I113">
            <v>142.17082947648015</v>
          </cell>
        </row>
        <row r="114">
          <cell r="B114">
            <v>0.28179534527790256</v>
          </cell>
          <cell r="C114">
            <v>144.00921658986181</v>
          </cell>
          <cell r="I114">
            <v>143.79593730702391</v>
          </cell>
        </row>
        <row r="115">
          <cell r="B115">
            <v>0.28121308911846427</v>
          </cell>
          <cell r="C115">
            <v>145.73732718894007</v>
          </cell>
          <cell r="I115">
            <v>145.21285318964908</v>
          </cell>
        </row>
        <row r="116">
          <cell r="B116">
            <v>0.28046447405632918</v>
          </cell>
          <cell r="C116">
            <v>147.46543778801845</v>
          </cell>
          <cell r="I116">
            <v>147.02742863727201</v>
          </cell>
        </row>
        <row r="117">
          <cell r="B117">
            <v>0.2797990384455426</v>
          </cell>
          <cell r="C117">
            <v>148.04147465437791</v>
          </cell>
          <cell r="I117">
            <v>148.63341232203851</v>
          </cell>
        </row>
        <row r="118">
          <cell r="B118">
            <v>0.2791336028347558</v>
          </cell>
          <cell r="C118">
            <v>149.76958525345628</v>
          </cell>
          <cell r="I118">
            <v>150.23267250656562</v>
          </cell>
        </row>
        <row r="119">
          <cell r="B119">
            <v>0.27863452612666573</v>
          </cell>
          <cell r="C119">
            <v>152.07373271889401</v>
          </cell>
          <cell r="I119">
            <v>151.42763018575783</v>
          </cell>
        </row>
        <row r="120">
          <cell r="B120">
            <v>0.27796909051587892</v>
          </cell>
          <cell r="C120">
            <v>153.80184331797238</v>
          </cell>
          <cell r="I120">
            <v>153.01484691219048</v>
          </cell>
        </row>
        <row r="121">
          <cell r="B121">
            <v>0.27738683435644057</v>
          </cell>
          <cell r="C121">
            <v>155.52995391705076</v>
          </cell>
          <cell r="I121">
            <v>154.39793145626311</v>
          </cell>
        </row>
        <row r="122">
          <cell r="B122">
            <v>0.27655503984295726</v>
          </cell>
          <cell r="C122">
            <v>157.25806451612902</v>
          </cell>
          <cell r="I122">
            <v>156.36443670298655</v>
          </cell>
        </row>
        <row r="123">
          <cell r="B123">
            <v>0.27588960423217046</v>
          </cell>
          <cell r="C123">
            <v>158.41013824884794</v>
          </cell>
          <cell r="I123">
            <v>157.92973041150736</v>
          </cell>
        </row>
        <row r="124">
          <cell r="B124">
            <v>0.27522416862138388</v>
          </cell>
          <cell r="C124">
            <v>159.56221198156686</v>
          </cell>
          <cell r="I124">
            <v>159.48801923992028</v>
          </cell>
        </row>
        <row r="125">
          <cell r="B125">
            <v>0.27472509191329381</v>
          </cell>
          <cell r="C125">
            <v>161.29032258064524</v>
          </cell>
          <cell r="I125">
            <v>160.65217156544628</v>
          </cell>
        </row>
        <row r="126">
          <cell r="B126">
            <v>0.274059656302507</v>
          </cell>
          <cell r="C126">
            <v>162.44239631336404</v>
          </cell>
          <cell r="I126">
            <v>162.19835435706682</v>
          </cell>
        </row>
        <row r="127">
          <cell r="B127">
            <v>0.27331104124037214</v>
          </cell>
          <cell r="C127">
            <v>163.59447004608296</v>
          </cell>
          <cell r="I127">
            <v>163.92971081326721</v>
          </cell>
        </row>
        <row r="128">
          <cell r="B128">
            <v>0.27264560562958534</v>
          </cell>
          <cell r="C128">
            <v>164.74654377880188</v>
          </cell>
          <cell r="I128">
            <v>165.46164552515216</v>
          </cell>
        </row>
        <row r="129">
          <cell r="B129">
            <v>0.27198017001879854</v>
          </cell>
          <cell r="C129">
            <v>165.8986175115208</v>
          </cell>
          <cell r="I129">
            <v>166.98711659376448</v>
          </cell>
        </row>
        <row r="130">
          <cell r="B130">
            <v>0.27131473440801196</v>
          </cell>
          <cell r="C130">
            <v>167.62672811059906</v>
          </cell>
          <cell r="I130">
            <v>168.50631454170906</v>
          </cell>
        </row>
        <row r="131">
          <cell r="B131">
            <v>0.2707324782485736</v>
          </cell>
          <cell r="C131">
            <v>168.77880184331798</v>
          </cell>
          <cell r="I131">
            <v>169.83063569289936</v>
          </cell>
        </row>
        <row r="132">
          <cell r="B132">
            <v>0.2700670426377868</v>
          </cell>
          <cell r="C132">
            <v>169.9308755760369</v>
          </cell>
          <cell r="I132">
            <v>171.33867148936071</v>
          </cell>
        </row>
        <row r="133">
          <cell r="B133">
            <v>0.26940160702700022</v>
          </cell>
          <cell r="C133">
            <v>171.65898617511527</v>
          </cell>
          <cell r="I133">
            <v>172.84111794284735</v>
          </cell>
        </row>
        <row r="134">
          <cell r="B134">
            <v>0.26881935086756165</v>
          </cell>
          <cell r="C134">
            <v>173.38709677419354</v>
          </cell>
          <cell r="I134">
            <v>174.15139469465504</v>
          </cell>
        </row>
        <row r="135">
          <cell r="B135">
            <v>0.26815391525677507</v>
          </cell>
          <cell r="C135">
            <v>175.11520737327191</v>
          </cell>
          <cell r="I135">
            <v>175.6441375803164</v>
          </cell>
        </row>
        <row r="136">
          <cell r="B136">
            <v>0.26740530019464004</v>
          </cell>
          <cell r="C136">
            <v>176.84331797235029</v>
          </cell>
          <cell r="I136">
            <v>177.31784460200606</v>
          </cell>
        </row>
        <row r="137">
          <cell r="B137">
            <v>0.26673986458385318</v>
          </cell>
          <cell r="C137">
            <v>177.9953917050691</v>
          </cell>
          <cell r="I137">
            <v>178.80095779201298</v>
          </cell>
        </row>
        <row r="138">
          <cell r="B138">
            <v>0.26624078787576316</v>
          </cell>
          <cell r="C138">
            <v>178.57142857142856</v>
          </cell>
          <cell r="I138">
            <v>179.91066026033201</v>
          </cell>
        </row>
        <row r="139">
          <cell r="B139">
            <v>0.2654089933622798</v>
          </cell>
          <cell r="C139">
            <v>180.29953917050693</v>
          </cell>
          <cell r="I139">
            <v>181.75561906899281</v>
          </cell>
        </row>
        <row r="140">
          <cell r="B140">
            <v>0.26474355775149322</v>
          </cell>
          <cell r="C140">
            <v>182.60368663594477</v>
          </cell>
          <cell r="I140">
            <v>183.22793482685427</v>
          </cell>
        </row>
        <row r="141">
          <cell r="B141">
            <v>0.26399494268935814</v>
          </cell>
          <cell r="C141">
            <v>184.90783410138249</v>
          </cell>
          <cell r="I141">
            <v>184.88095596322887</v>
          </cell>
        </row>
        <row r="142">
          <cell r="B142">
            <v>0.26341268652991962</v>
          </cell>
          <cell r="C142">
            <v>185.48387096774195</v>
          </cell>
          <cell r="I142">
            <v>186.16456579462965</v>
          </cell>
        </row>
        <row r="143">
          <cell r="B143">
            <v>0.26258089201643625</v>
          </cell>
          <cell r="C143">
            <v>187.21198156682033</v>
          </cell>
          <cell r="I143">
            <v>187.99577005182289</v>
          </cell>
        </row>
        <row r="144">
          <cell r="B144">
            <v>0.26183227695430117</v>
          </cell>
          <cell r="C144">
            <v>188.94009216589859</v>
          </cell>
          <cell r="I144">
            <v>189.64195923224258</v>
          </cell>
        </row>
        <row r="145">
          <cell r="B145">
            <v>0.26125002079486287</v>
          </cell>
          <cell r="C145">
            <v>191.24423963133643</v>
          </cell>
          <cell r="I145">
            <v>190.92151959554195</v>
          </cell>
        </row>
        <row r="146">
          <cell r="B146">
            <v>0.26041822628137951</v>
          </cell>
          <cell r="C146">
            <v>192.39631336405535</v>
          </cell>
          <cell r="I146">
            <v>192.74890553115102</v>
          </cell>
        </row>
        <row r="147">
          <cell r="B147">
            <v>0.2595864317678962</v>
          </cell>
          <cell r="C147">
            <v>194.12442396313372</v>
          </cell>
          <cell r="I147">
            <v>194.57647097736032</v>
          </cell>
        </row>
        <row r="148">
          <cell r="B148">
            <v>0.25892099615710934</v>
          </cell>
          <cell r="C148">
            <v>194.70046082949307</v>
          </cell>
          <cell r="I148">
            <v>196.03928668133545</v>
          </cell>
        </row>
        <row r="149">
          <cell r="B149">
            <v>0.25817238109497426</v>
          </cell>
          <cell r="C149">
            <v>197.0046082949309</v>
          </cell>
          <cell r="I149">
            <v>197.68642495919801</v>
          </cell>
        </row>
        <row r="150">
          <cell r="B150">
            <v>0.25750694548418768</v>
          </cell>
          <cell r="C150">
            <v>198.15668202764982</v>
          </cell>
          <cell r="I150">
            <v>199.15240459420852</v>
          </cell>
        </row>
        <row r="151">
          <cell r="B151">
            <v>0.25675833042205265</v>
          </cell>
          <cell r="C151">
            <v>200.46082949308754</v>
          </cell>
          <cell r="I151">
            <v>200.80436993219962</v>
          </cell>
        </row>
        <row r="152">
          <cell r="B152">
            <v>0.25609289481126579</v>
          </cell>
          <cell r="C152">
            <v>201.61290322580646</v>
          </cell>
          <cell r="I152">
            <v>202.27577738564042</v>
          </cell>
        </row>
        <row r="153">
          <cell r="B153">
            <v>0.25526110029778248</v>
          </cell>
          <cell r="C153">
            <v>203.34101382488484</v>
          </cell>
          <cell r="I153">
            <v>204.11980513927273</v>
          </cell>
        </row>
        <row r="154">
          <cell r="B154">
            <v>0.2545124852356474</v>
          </cell>
          <cell r="C154">
            <v>204.49308755760376</v>
          </cell>
          <cell r="I154">
            <v>205.78473048359388</v>
          </cell>
        </row>
        <row r="155">
          <cell r="B155">
            <v>0.25393022907620905</v>
          </cell>
          <cell r="C155">
            <v>205.64516129032256</v>
          </cell>
          <cell r="I155">
            <v>207.0836320598986</v>
          </cell>
        </row>
        <row r="156">
          <cell r="B156">
            <v>0.25309843456272574</v>
          </cell>
          <cell r="C156">
            <v>208.52534562211986</v>
          </cell>
          <cell r="I156">
            <v>208.94595937324812</v>
          </cell>
        </row>
        <row r="157">
          <cell r="B157">
            <v>0.25243299895193894</v>
          </cell>
          <cell r="C157">
            <v>210.25345622119823</v>
          </cell>
          <cell r="I157">
            <v>210.44214893262222</v>
          </cell>
        </row>
        <row r="158">
          <cell r="B158">
            <v>0.25168438388980385</v>
          </cell>
          <cell r="C158">
            <v>212.55760368663596</v>
          </cell>
          <cell r="I158">
            <v>212.13278294965738</v>
          </cell>
        </row>
        <row r="159">
          <cell r="B159">
            <v>0.2511021277303655</v>
          </cell>
          <cell r="C159">
            <v>213.70967741935488</v>
          </cell>
          <cell r="I159">
            <v>213.45360696312292</v>
          </cell>
        </row>
        <row r="160">
          <cell r="B160">
            <v>0.25035351266823047</v>
          </cell>
          <cell r="C160">
            <v>215.43778801843325</v>
          </cell>
          <cell r="I160">
            <v>215.15998596503448</v>
          </cell>
        </row>
        <row r="161">
          <cell r="B161">
            <v>0.24960489760609536</v>
          </cell>
          <cell r="C161">
            <v>216.58986175115206</v>
          </cell>
          <cell r="I161">
            <v>216.87624784757907</v>
          </cell>
        </row>
        <row r="162">
          <cell r="B162">
            <v>0.24902264144665706</v>
          </cell>
          <cell r="C162">
            <v>218.31797235023043</v>
          </cell>
          <cell r="I162">
            <v>218.21842328942836</v>
          </cell>
        </row>
        <row r="163">
          <cell r="B163">
            <v>0.24827402638452198</v>
          </cell>
          <cell r="C163">
            <v>219.47004608294935</v>
          </cell>
          <cell r="I163">
            <v>219.95407623391498</v>
          </cell>
        </row>
        <row r="164">
          <cell r="B164">
            <v>0.2475254113223869</v>
          </cell>
          <cell r="C164">
            <v>221.77419354838707</v>
          </cell>
          <cell r="I164">
            <v>221.70165887503759</v>
          </cell>
        </row>
        <row r="165">
          <cell r="B165">
            <v>0.24702633461429685</v>
          </cell>
          <cell r="C165">
            <v>222.92626728110599</v>
          </cell>
          <cell r="I165">
            <v>222.8737040463123</v>
          </cell>
        </row>
        <row r="166">
          <cell r="B166">
            <v>0.24619454010081349</v>
          </cell>
          <cell r="C166">
            <v>224.07834101382491</v>
          </cell>
          <cell r="I166">
            <v>224.84020898424137</v>
          </cell>
        </row>
        <row r="167">
          <cell r="B167">
            <v>0.24544592503867843</v>
          </cell>
          <cell r="C167">
            <v>225.80645161290329</v>
          </cell>
          <cell r="I167">
            <v>226.62477364942265</v>
          </cell>
        </row>
        <row r="168">
          <cell r="B168">
            <v>0.24478048942789185</v>
          </cell>
          <cell r="C168">
            <v>228.11059907834101</v>
          </cell>
          <cell r="I168">
            <v>228.22336380232235</v>
          </cell>
        </row>
        <row r="169">
          <cell r="B169">
            <v>0.24411505381710502</v>
          </cell>
          <cell r="C169">
            <v>229.83870967741939</v>
          </cell>
          <cell r="I169">
            <v>229.83407107297467</v>
          </cell>
        </row>
        <row r="170">
          <cell r="B170">
            <v>0.24353279765766672</v>
          </cell>
          <cell r="C170">
            <v>232.14285714285722</v>
          </cell>
          <cell r="I170">
            <v>231.25377912113788</v>
          </cell>
        </row>
        <row r="171">
          <cell r="B171">
            <v>0.24278418259553164</v>
          </cell>
          <cell r="C171">
            <v>233.29493087557603</v>
          </cell>
          <cell r="I171">
            <v>233.09386720876006</v>
          </cell>
        </row>
        <row r="172">
          <cell r="B172">
            <v>0.24203556753339656</v>
          </cell>
          <cell r="C172">
            <v>235.02304147465441</v>
          </cell>
          <cell r="I172">
            <v>234.95121355347737</v>
          </cell>
        </row>
        <row r="173">
          <cell r="B173">
            <v>0.24128695247126147</v>
          </cell>
          <cell r="C173">
            <v>237.32718894009224</v>
          </cell>
          <cell r="I173">
            <v>236.82653440028662</v>
          </cell>
        </row>
        <row r="174">
          <cell r="B174">
            <v>0.24062151686047489</v>
          </cell>
          <cell r="C174">
            <v>239.63133640552996</v>
          </cell>
          <cell r="I174">
            <v>238.50915298777426</v>
          </cell>
        </row>
        <row r="175">
          <cell r="B175">
            <v>0.23987290179833981</v>
          </cell>
          <cell r="C175">
            <v>241.9354838709678</v>
          </cell>
          <cell r="I175">
            <v>240.42037089729422</v>
          </cell>
        </row>
        <row r="176">
          <cell r="B176">
            <v>0.23920746618755301</v>
          </cell>
          <cell r="C176">
            <v>243.66359447004606</v>
          </cell>
          <cell r="I176">
            <v>242.13602418648111</v>
          </cell>
        </row>
        <row r="177">
          <cell r="B177">
            <v>0.23845885112541793</v>
          </cell>
          <cell r="C177">
            <v>245.39170506912444</v>
          </cell>
          <cell r="I177">
            <v>244.08566900231602</v>
          </cell>
        </row>
        <row r="178">
          <cell r="B178">
            <v>0.23779341551463135</v>
          </cell>
          <cell r="C178">
            <v>247.11981566820282</v>
          </cell>
          <cell r="I178">
            <v>245.83659870782157</v>
          </cell>
        </row>
        <row r="179">
          <cell r="B179">
            <v>0.23704480045249626</v>
          </cell>
          <cell r="C179">
            <v>248.27188940092174</v>
          </cell>
          <cell r="I179">
            <v>247.82718477196664</v>
          </cell>
        </row>
        <row r="180">
          <cell r="B180">
            <v>0.23629618539036118</v>
          </cell>
          <cell r="C180">
            <v>250.57603686635946</v>
          </cell>
          <cell r="I180">
            <v>249.84045866598376</v>
          </cell>
        </row>
        <row r="181">
          <cell r="B181">
            <v>0.2356307497795746</v>
          </cell>
          <cell r="C181">
            <v>252.8801843317973</v>
          </cell>
          <cell r="I181">
            <v>251.64964702669073</v>
          </cell>
        </row>
        <row r="182">
          <cell r="B182">
            <v>0.23488213471743952</v>
          </cell>
          <cell r="C182">
            <v>254.60829493087556</v>
          </cell>
          <cell r="I182">
            <v>253.70768099915324</v>
          </cell>
        </row>
        <row r="183">
          <cell r="B183">
            <v>0.23413351965530446</v>
          </cell>
          <cell r="C183">
            <v>256.33640552995394</v>
          </cell>
          <cell r="I183">
            <v>255.79041699148303</v>
          </cell>
        </row>
        <row r="184">
          <cell r="B184">
            <v>0.23346808404451763</v>
          </cell>
          <cell r="C184">
            <v>258.64055299539177</v>
          </cell>
          <cell r="I184">
            <v>257.6630365684228</v>
          </cell>
        </row>
        <row r="185">
          <cell r="B185">
            <v>0.23271946898238255</v>
          </cell>
          <cell r="C185">
            <v>260.36866359447004</v>
          </cell>
          <cell r="I185">
            <v>259.79432478883467</v>
          </cell>
        </row>
        <row r="186">
          <cell r="B186">
            <v>0.23197085392024772</v>
          </cell>
          <cell r="C186">
            <v>262.67281105990787</v>
          </cell>
          <cell r="I186">
            <v>261.95231686839315</v>
          </cell>
        </row>
        <row r="187">
          <cell r="B187">
            <v>0.23122223885811263</v>
          </cell>
          <cell r="C187">
            <v>264.40092165898625</v>
          </cell>
          <cell r="I187">
            <v>264.13770354005436</v>
          </cell>
        </row>
        <row r="188">
          <cell r="B188">
            <v>0.23055680324732583</v>
          </cell>
          <cell r="C188">
            <v>266.12903225806451</v>
          </cell>
          <cell r="I188">
            <v>266.10382509538169</v>
          </cell>
        </row>
        <row r="189">
          <cell r="B189">
            <v>0.22980818818519075</v>
          </cell>
          <cell r="C189">
            <v>269.00921658986181</v>
          </cell>
          <cell r="I189">
            <v>268.34283867021412</v>
          </cell>
        </row>
        <row r="190">
          <cell r="B190">
            <v>0.22914275257440417</v>
          </cell>
          <cell r="C190">
            <v>271.31336405529953</v>
          </cell>
          <cell r="I190">
            <v>270.35772092739393</v>
          </cell>
        </row>
        <row r="191">
          <cell r="B191">
            <v>0.22839413751226909</v>
          </cell>
          <cell r="C191">
            <v>273.04147465437791</v>
          </cell>
          <cell r="I191">
            <v>272.65281825081922</v>
          </cell>
        </row>
        <row r="192">
          <cell r="B192">
            <v>0.22772870190148228</v>
          </cell>
          <cell r="C192">
            <v>274.76958525345628</v>
          </cell>
          <cell r="I192">
            <v>274.71864364942178</v>
          </cell>
        </row>
        <row r="193">
          <cell r="B193">
            <v>0.2269800868393472</v>
          </cell>
          <cell r="C193">
            <v>277.64976958525347</v>
          </cell>
          <cell r="I193">
            <v>277.07227881108935</v>
          </cell>
        </row>
        <row r="194">
          <cell r="B194">
            <v>0.22623147177721212</v>
          </cell>
          <cell r="C194">
            <v>279.9539170506913</v>
          </cell>
          <cell r="I194">
            <v>279.45789768762353</v>
          </cell>
        </row>
        <row r="195">
          <cell r="B195">
            <v>0.22556603616642554</v>
          </cell>
          <cell r="C195">
            <v>281.68202764976957</v>
          </cell>
          <cell r="I195">
            <v>281.60585412210315</v>
          </cell>
        </row>
        <row r="196">
          <cell r="B196">
            <v>0.22481742110429045</v>
          </cell>
          <cell r="C196">
            <v>283.9861751152074</v>
          </cell>
          <cell r="I196">
            <v>284.05376260743742</v>
          </cell>
        </row>
        <row r="197">
          <cell r="B197">
            <v>0.22406880604215537</v>
          </cell>
          <cell r="C197">
            <v>286.29032258064524</v>
          </cell>
          <cell r="I197">
            <v>286.53564142072594</v>
          </cell>
        </row>
        <row r="198">
          <cell r="B198">
            <v>0.22340337043136879</v>
          </cell>
          <cell r="C198">
            <v>288.59447004608296</v>
          </cell>
          <cell r="I198">
            <v>288.77083055394826</v>
          </cell>
        </row>
        <row r="199">
          <cell r="B199">
            <v>0.22265475536923371</v>
          </cell>
          <cell r="C199">
            <v>291.47465437788026</v>
          </cell>
          <cell r="I199">
            <v>291.31875353456144</v>
          </cell>
        </row>
        <row r="200">
          <cell r="B200">
            <v>0.22198931975844691</v>
          </cell>
          <cell r="C200">
            <v>293.77880184331798</v>
          </cell>
          <cell r="I200">
            <v>293.61374087469233</v>
          </cell>
        </row>
        <row r="201">
          <cell r="B201">
            <v>0.22124070469631182</v>
          </cell>
          <cell r="C201">
            <v>296.65898617511527</v>
          </cell>
          <cell r="I201">
            <v>296.23016657796228</v>
          </cell>
        </row>
        <row r="202">
          <cell r="B202">
            <v>0.22049208963417674</v>
          </cell>
          <cell r="C202">
            <v>298.963133640553</v>
          </cell>
          <cell r="I202">
            <v>298.88385512239051</v>
          </cell>
        </row>
        <row r="203">
          <cell r="B203">
            <v>0.21982665402339016</v>
          </cell>
          <cell r="C203">
            <v>301.26728110599083</v>
          </cell>
          <cell r="I203">
            <v>301.27453029644505</v>
          </cell>
        </row>
        <row r="204">
          <cell r="B204">
            <v>0.21916121841260336</v>
          </cell>
          <cell r="C204">
            <v>303.57142857142856</v>
          </cell>
          <cell r="I204">
            <v>303.69567936616642</v>
          </cell>
        </row>
        <row r="205">
          <cell r="B205">
            <v>0.21841260335046828</v>
          </cell>
          <cell r="C205">
            <v>306.45161290322585</v>
          </cell>
          <cell r="I205">
            <v>306.45650336557748</v>
          </cell>
        </row>
        <row r="206">
          <cell r="B206">
            <v>0.2177471677396817</v>
          </cell>
          <cell r="C206">
            <v>308.75576036866357</v>
          </cell>
          <cell r="I206">
            <v>308.94402464680803</v>
          </cell>
        </row>
        <row r="207">
          <cell r="B207">
            <v>0.21699855267754661</v>
          </cell>
          <cell r="C207">
            <v>311.63594470046087</v>
          </cell>
          <cell r="I207">
            <v>311.78075467861271</v>
          </cell>
        </row>
        <row r="208">
          <cell r="B208">
            <v>0.21633311706675981</v>
          </cell>
          <cell r="C208">
            <v>313.94009216589859</v>
          </cell>
          <cell r="I208">
            <v>314.33684912048511</v>
          </cell>
        </row>
        <row r="209">
          <cell r="B209">
            <v>0.21566768145597323</v>
          </cell>
          <cell r="C209">
            <v>316.82027649769589</v>
          </cell>
          <cell r="I209">
            <v>316.92597642058536</v>
          </cell>
        </row>
        <row r="210">
          <cell r="B210">
            <v>0.21491906639383815</v>
          </cell>
          <cell r="C210">
            <v>319.12442396313372</v>
          </cell>
          <cell r="I210">
            <v>319.87883838068029</v>
          </cell>
        </row>
        <row r="211">
          <cell r="B211">
            <v>0.21417045133170307</v>
          </cell>
          <cell r="C211">
            <v>322.0046082949309</v>
          </cell>
          <cell r="I211">
            <v>322.87482421407577</v>
          </cell>
        </row>
        <row r="212">
          <cell r="B212">
            <v>0.21350501572091626</v>
          </cell>
          <cell r="C212">
            <v>324.88479262672809</v>
          </cell>
          <cell r="I212">
            <v>325.57469010621571</v>
          </cell>
        </row>
        <row r="213">
          <cell r="B213">
            <v>0.21283958011012968</v>
          </cell>
          <cell r="C213">
            <v>328.34101382488484</v>
          </cell>
          <cell r="I213">
            <v>328.30967222730391</v>
          </cell>
        </row>
        <row r="214">
          <cell r="B214">
            <v>0.21217414449934285</v>
          </cell>
          <cell r="C214">
            <v>331.22119815668202</v>
          </cell>
          <cell r="I214">
            <v>331.08026238640974</v>
          </cell>
        </row>
        <row r="215">
          <cell r="B215">
            <v>0.21142552943720777</v>
          </cell>
          <cell r="C215">
            <v>334.10138248847932</v>
          </cell>
          <cell r="I215">
            <v>334.24035219524097</v>
          </cell>
        </row>
        <row r="216">
          <cell r="B216">
            <v>0.21076009382642119</v>
          </cell>
          <cell r="C216">
            <v>336.40552995391704</v>
          </cell>
          <cell r="I216">
            <v>337.08824519061017</v>
          </cell>
        </row>
        <row r="217">
          <cell r="B217">
            <v>0.21009465821563439</v>
          </cell>
          <cell r="C217">
            <v>338.70967741935488</v>
          </cell>
          <cell r="I217">
            <v>339.97328706713307</v>
          </cell>
        </row>
        <row r="218">
          <cell r="B218">
            <v>0.20934604315349931</v>
          </cell>
          <cell r="C218">
            <v>341.58986175115206</v>
          </cell>
          <cell r="I218">
            <v>343.26397920900592</v>
          </cell>
        </row>
        <row r="219">
          <cell r="B219">
            <v>0.20868060754271273</v>
          </cell>
          <cell r="C219">
            <v>345.04608294930881</v>
          </cell>
          <cell r="I219">
            <v>346.22960449722149</v>
          </cell>
        </row>
        <row r="220">
          <cell r="B220">
            <v>0.20801517193192592</v>
          </cell>
          <cell r="C220">
            <v>347.92626728110599</v>
          </cell>
          <cell r="I220">
            <v>349.23392539436742</v>
          </cell>
        </row>
        <row r="221">
          <cell r="B221">
            <v>0.20734973632113934</v>
          </cell>
          <cell r="C221">
            <v>351.38248847926275</v>
          </cell>
          <cell r="I221">
            <v>352.27743807226693</v>
          </cell>
        </row>
        <row r="222">
          <cell r="B222">
            <v>0.20660112125900426</v>
          </cell>
          <cell r="C222">
            <v>354.83870967741939</v>
          </cell>
          <cell r="I222">
            <v>355.74885480038722</v>
          </cell>
        </row>
        <row r="223">
          <cell r="B223">
            <v>0.20593568564821743</v>
          </cell>
          <cell r="C223">
            <v>358.29493087557603</v>
          </cell>
          <cell r="I223">
            <v>358.87730011259367</v>
          </cell>
        </row>
        <row r="224">
          <cell r="B224">
            <v>0.20527025003743085</v>
          </cell>
          <cell r="C224">
            <v>361.75115207373278</v>
          </cell>
          <cell r="I224">
            <v>362.04649148006979</v>
          </cell>
        </row>
        <row r="225">
          <cell r="B225">
            <v>0.20460481442664405</v>
          </cell>
          <cell r="C225">
            <v>364.63133640552996</v>
          </cell>
          <cell r="I225">
            <v>365.25692745594762</v>
          </cell>
        </row>
        <row r="226">
          <cell r="B226">
            <v>0.20393937881585747</v>
          </cell>
          <cell r="C226">
            <v>368.08755760368672</v>
          </cell>
          <cell r="I226">
            <v>368.50910716626282</v>
          </cell>
        </row>
        <row r="227">
          <cell r="B227">
            <v>0.20319076375372239</v>
          </cell>
          <cell r="C227">
            <v>371.54377880184336</v>
          </cell>
          <cell r="I227">
            <v>372.21832835617181</v>
          </cell>
        </row>
        <row r="228">
          <cell r="B228">
            <v>0.20252532814293556</v>
          </cell>
          <cell r="C228">
            <v>375</v>
          </cell>
          <cell r="I228">
            <v>375.56087338451607</v>
          </cell>
        </row>
        <row r="229">
          <cell r="B229">
            <v>0.201859892532149</v>
          </cell>
          <cell r="C229">
            <v>378.45622119815675</v>
          </cell>
          <cell r="I229">
            <v>378.94672563966412</v>
          </cell>
        </row>
        <row r="230">
          <cell r="B230">
            <v>0.20119445692136217</v>
          </cell>
          <cell r="C230">
            <v>382.48847926267285</v>
          </cell>
          <cell r="I230">
            <v>382.37638665362476</v>
          </cell>
        </row>
        <row r="231">
          <cell r="B231">
            <v>0.20052902131057559</v>
          </cell>
          <cell r="C231">
            <v>385.94470046082949</v>
          </cell>
          <cell r="I231">
            <v>385.85035856574251</v>
          </cell>
        </row>
        <row r="232">
          <cell r="B232">
            <v>0.19986358569978879</v>
          </cell>
          <cell r="C232">
            <v>389.40092165898625</v>
          </cell>
          <cell r="I232">
            <v>389.36914413849667</v>
          </cell>
        </row>
        <row r="233">
          <cell r="B233">
            <v>0.19919815008900196</v>
          </cell>
          <cell r="C233">
            <v>392.28110599078343</v>
          </cell>
          <cell r="I233">
            <v>392.9332467769043</v>
          </cell>
        </row>
        <row r="234">
          <cell r="B234">
            <v>0.19844953502686713</v>
          </cell>
          <cell r="C234">
            <v>396.31336405529953</v>
          </cell>
          <cell r="I234">
            <v>396.99765795420814</v>
          </cell>
        </row>
        <row r="235">
          <cell r="B235">
            <v>0.1977840994160803</v>
          </cell>
          <cell r="C235">
            <v>399.76958525345628</v>
          </cell>
          <cell r="I235">
            <v>400.65973389432821</v>
          </cell>
        </row>
        <row r="236">
          <cell r="B236">
            <v>0.1971186638052935</v>
          </cell>
          <cell r="C236">
            <v>404.37788018433184</v>
          </cell>
          <cell r="I236">
            <v>404.3687044632598</v>
          </cell>
        </row>
        <row r="237">
          <cell r="B237">
            <v>0.19645322819450692</v>
          </cell>
          <cell r="C237">
            <v>407.25806451612902</v>
          </cell>
          <cell r="I237">
            <v>408.12507600982127</v>
          </cell>
        </row>
        <row r="238">
          <cell r="B238">
            <v>0.19578779258372009</v>
          </cell>
          <cell r="C238">
            <v>412.44239631336404</v>
          </cell>
          <cell r="I238">
            <v>411.92935569122284</v>
          </cell>
        </row>
        <row r="239">
          <cell r="B239">
            <v>0.19512235697293351</v>
          </cell>
          <cell r="C239">
            <v>415.8986175115208</v>
          </cell>
          <cell r="I239">
            <v>415.78205152007541</v>
          </cell>
        </row>
        <row r="240">
          <cell r="B240">
            <v>0.19437374191079845</v>
          </cell>
          <cell r="C240">
            <v>420.50691244239636</v>
          </cell>
          <cell r="I240">
            <v>420.1748404563823</v>
          </cell>
        </row>
        <row r="241">
          <cell r="B241">
            <v>0.19370830630001162</v>
          </cell>
          <cell r="C241">
            <v>423.963133640553</v>
          </cell>
          <cell r="I241">
            <v>424.13211157769638</v>
          </cell>
        </row>
        <row r="242">
          <cell r="B242">
            <v>0.19312605014057332</v>
          </cell>
          <cell r="C242">
            <v>428.57142857142856</v>
          </cell>
          <cell r="I242">
            <v>427.63572998560363</v>
          </cell>
        </row>
        <row r="243">
          <cell r="B243">
            <v>0.19237743507843824</v>
          </cell>
          <cell r="C243">
            <v>432.02764976958531</v>
          </cell>
          <cell r="I243">
            <v>432.19719540121156</v>
          </cell>
        </row>
        <row r="244">
          <cell r="B244">
            <v>0.19171199946765166</v>
          </cell>
          <cell r="C244">
            <v>436.05990783410141</v>
          </cell>
          <cell r="I244">
            <v>436.30603359759561</v>
          </cell>
        </row>
        <row r="245">
          <cell r="B245">
            <v>0.19104656385686483</v>
          </cell>
          <cell r="C245">
            <v>440.66820276497697</v>
          </cell>
          <cell r="I245">
            <v>440.46642170078508</v>
          </cell>
        </row>
        <row r="246">
          <cell r="B246">
            <v>0.19038112824607825</v>
          </cell>
          <cell r="C246">
            <v>445.27649769585253</v>
          </cell>
          <cell r="I246">
            <v>444.67887566868461</v>
          </cell>
        </row>
        <row r="247">
          <cell r="B247">
            <v>0.18971569263529145</v>
          </cell>
          <cell r="C247">
            <v>449.30875576036874</v>
          </cell>
          <cell r="I247">
            <v>448.94391290769238</v>
          </cell>
        </row>
        <row r="248">
          <cell r="B248">
            <v>0.18905025702450462</v>
          </cell>
          <cell r="C248">
            <v>453.9170506912443</v>
          </cell>
          <cell r="I248">
            <v>453.26205237385625</v>
          </cell>
        </row>
        <row r="249">
          <cell r="B249">
            <v>0.18838482141371804</v>
          </cell>
          <cell r="C249">
            <v>458.52534562211986</v>
          </cell>
          <cell r="I249">
            <v>457.63381468057577</v>
          </cell>
        </row>
        <row r="250">
          <cell r="B250">
            <v>0.18763620635158298</v>
          </cell>
          <cell r="C250">
            <v>462.55760368663596</v>
          </cell>
          <cell r="I250">
            <v>462.61679383063625</v>
          </cell>
        </row>
        <row r="251">
          <cell r="B251">
            <v>0.18697077074079615</v>
          </cell>
          <cell r="C251">
            <v>468.31797235023043</v>
          </cell>
          <cell r="I251">
            <v>467.10424151661203</v>
          </cell>
        </row>
        <row r="252">
          <cell r="B252">
            <v>0.18630533513000958</v>
          </cell>
          <cell r="C252">
            <v>472.35023041474653</v>
          </cell>
          <cell r="I252">
            <v>471.64695093971125</v>
          </cell>
        </row>
        <row r="253">
          <cell r="B253">
            <v>0.18563989951922277</v>
          </cell>
          <cell r="C253">
            <v>476.38248847926275</v>
          </cell>
          <cell r="I253">
            <v>476.24545083165378</v>
          </cell>
        </row>
        <row r="254">
          <cell r="B254">
            <v>0.18497446390843619</v>
          </cell>
          <cell r="C254">
            <v>480.41474654377885</v>
          </cell>
          <cell r="I254">
            <v>480.9002722380817</v>
          </cell>
        </row>
        <row r="255">
          <cell r="B255">
            <v>0.18430902829764936</v>
          </cell>
          <cell r="C255">
            <v>485.02304147465441</v>
          </cell>
          <cell r="I255">
            <v>485.6119486673274</v>
          </cell>
        </row>
        <row r="256">
          <cell r="B256">
            <v>0.18364359268686278</v>
          </cell>
          <cell r="C256">
            <v>489.63133640552996</v>
          </cell>
          <cell r="I256">
            <v>490.38101624591872</v>
          </cell>
        </row>
        <row r="257">
          <cell r="B257">
            <v>0.18297815707607598</v>
          </cell>
          <cell r="C257">
            <v>495.39170506912444</v>
          </cell>
          <cell r="I257">
            <v>495.20801388085982</v>
          </cell>
        </row>
        <row r="258">
          <cell r="B258">
            <v>0.18231272146528915</v>
          </cell>
          <cell r="C258">
            <v>500.57603686635946</v>
          </cell>
          <cell r="I258">
            <v>500.09348342861392</v>
          </cell>
        </row>
        <row r="259">
          <cell r="B259">
            <v>0.18164728585450257</v>
          </cell>
          <cell r="C259">
            <v>505.18433179723502</v>
          </cell>
          <cell r="I259">
            <v>505.03796987080636</v>
          </cell>
        </row>
        <row r="260">
          <cell r="B260">
            <v>0.18098185024371577</v>
          </cell>
          <cell r="C260">
            <v>509.21658986175123</v>
          </cell>
          <cell r="I260">
            <v>510.04202149658397</v>
          </cell>
        </row>
        <row r="261">
          <cell r="B261">
            <v>0.18031641463292919</v>
          </cell>
          <cell r="C261">
            <v>514.40092165898625</v>
          </cell>
          <cell r="I261">
            <v>515.10619009157995</v>
          </cell>
        </row>
        <row r="262">
          <cell r="B262">
            <v>0.17965097902214236</v>
          </cell>
          <cell r="C262">
            <v>519.00921658986181</v>
          </cell>
          <cell r="I262">
            <v>520.23103113346792</v>
          </cell>
        </row>
        <row r="263">
          <cell r="B263">
            <v>0.17898554341135578</v>
          </cell>
          <cell r="C263">
            <v>524.76958525345628</v>
          </cell>
          <cell r="I263">
            <v>525.4171039940004</v>
          </cell>
        </row>
        <row r="264">
          <cell r="B264">
            <v>0.17832010780056898</v>
          </cell>
          <cell r="C264">
            <v>528.22580645161293</v>
          </cell>
          <cell r="I264">
            <v>530.66497214753008</v>
          </cell>
        </row>
        <row r="265">
          <cell r="B265">
            <v>0.1776546721897824</v>
          </cell>
          <cell r="C265">
            <v>528.80184331797238</v>
          </cell>
          <cell r="I265">
            <v>535.97520338588652</v>
          </cell>
        </row>
        <row r="266">
          <cell r="B266">
            <v>0.17698923657899557</v>
          </cell>
          <cell r="C266">
            <v>523.61751152073737</v>
          </cell>
          <cell r="I266">
            <v>541.34837003959888</v>
          </cell>
        </row>
        <row r="267">
          <cell r="B267">
            <v>0.17632380096820877</v>
          </cell>
          <cell r="C267">
            <v>518.43317972350235</v>
          </cell>
          <cell r="I267">
            <v>546.78504920535329</v>
          </cell>
        </row>
        <row r="268">
          <cell r="B268">
            <v>0.17565836535742219</v>
          </cell>
          <cell r="C268">
            <v>513.82488479262679</v>
          </cell>
          <cell r="I268">
            <v>552.28582297963783</v>
          </cell>
        </row>
        <row r="269">
          <cell r="B269">
            <v>0.17499292974663538</v>
          </cell>
          <cell r="C269">
            <v>508.64055299539177</v>
          </cell>
          <cell r="I269">
            <v>557.85127869850726</v>
          </cell>
        </row>
        <row r="270">
          <cell r="B270">
            <v>0.1743274941358488</v>
          </cell>
          <cell r="C270">
            <v>504.03225806451621</v>
          </cell>
          <cell r="I270">
            <v>563.48200918336693</v>
          </cell>
        </row>
        <row r="271">
          <cell r="B271">
            <v>0.17366205852506197</v>
          </cell>
          <cell r="C271">
            <v>499.42396313364054</v>
          </cell>
          <cell r="I271">
            <v>569.17861299275364</v>
          </cell>
        </row>
        <row r="272">
          <cell r="B272">
            <v>0.17291344346292689</v>
          </cell>
          <cell r="C272">
            <v>494.81566820276498</v>
          </cell>
          <cell r="I272">
            <v>575.66678446797346</v>
          </cell>
        </row>
        <row r="273">
          <cell r="B273">
            <v>0.17224800785214031</v>
          </cell>
          <cell r="C273">
            <v>490.20737327188942</v>
          </cell>
          <cell r="I273">
            <v>581.505384200751</v>
          </cell>
        </row>
        <row r="274">
          <cell r="B274">
            <v>0.17149939279000523</v>
          </cell>
          <cell r="C274">
            <v>486.17511520737332</v>
          </cell>
          <cell r="I274">
            <v>588.15486261886417</v>
          </cell>
        </row>
        <row r="275">
          <cell r="B275">
            <v>0.17075077772787017</v>
          </cell>
          <cell r="C275">
            <v>482.71889400921657</v>
          </cell>
          <cell r="I275">
            <v>594.89102047879828</v>
          </cell>
        </row>
        <row r="276">
          <cell r="B276">
            <v>0.17000216266573509</v>
          </cell>
          <cell r="C276">
            <v>478.11059907834101</v>
          </cell>
          <cell r="I276">
            <v>601.71475978536557</v>
          </cell>
        </row>
        <row r="277">
          <cell r="B277">
            <v>0.16925354760360001</v>
          </cell>
          <cell r="C277">
            <v>474.65437788018437</v>
          </cell>
          <cell r="I277">
            <v>608.6269945228496</v>
          </cell>
        </row>
        <row r="278">
          <cell r="B278">
            <v>0.16850493254146492</v>
          </cell>
          <cell r="C278">
            <v>470.62211981566827</v>
          </cell>
          <cell r="I278">
            <v>615.62865118543812</v>
          </cell>
        </row>
        <row r="279">
          <cell r="B279">
            <v>0.16775631747932984</v>
          </cell>
          <cell r="C279">
            <v>466.58986175115206</v>
          </cell>
          <cell r="I279">
            <v>622.72066931889685</v>
          </cell>
        </row>
        <row r="280">
          <cell r="B280">
            <v>0.16700770241719501</v>
          </cell>
          <cell r="C280">
            <v>463.13364055299542</v>
          </cell>
          <cell r="I280">
            <v>629.90400207343362</v>
          </cell>
        </row>
        <row r="281">
          <cell r="B281">
            <v>0.16634226680640818</v>
          </cell>
          <cell r="C281">
            <v>459.67741935483878</v>
          </cell>
          <cell r="I281">
            <v>636.36662759738078</v>
          </cell>
        </row>
        <row r="282">
          <cell r="B282">
            <v>0.16559365174427312</v>
          </cell>
          <cell r="C282">
            <v>455.64516129032256</v>
          </cell>
          <cell r="I282">
            <v>643.72509465853852</v>
          </cell>
        </row>
        <row r="283">
          <cell r="B283">
            <v>0.16484503668213804</v>
          </cell>
          <cell r="C283">
            <v>452.18894009216592</v>
          </cell>
          <cell r="I283">
            <v>651.1777115174965</v>
          </cell>
        </row>
        <row r="284">
          <cell r="B284">
            <v>0.16409642162000296</v>
          </cell>
          <cell r="C284">
            <v>448.73271889400928</v>
          </cell>
          <cell r="I284">
            <v>658.72548969494619</v>
          </cell>
        </row>
        <row r="285">
          <cell r="B285">
            <v>0.16334780655786812</v>
          </cell>
          <cell r="C285">
            <v>445.85253456221199</v>
          </cell>
          <cell r="I285">
            <v>666.36945718011339</v>
          </cell>
        </row>
        <row r="286">
          <cell r="B286">
            <v>0.1626823709470813</v>
          </cell>
          <cell r="C286">
            <v>441.82027649769589</v>
          </cell>
          <cell r="I286">
            <v>673.24569092172533</v>
          </cell>
        </row>
        <row r="287">
          <cell r="B287">
            <v>0.16193375588494621</v>
          </cell>
          <cell r="C287">
            <v>438.9400921658987</v>
          </cell>
          <cell r="I287">
            <v>681.07421501352155</v>
          </cell>
        </row>
        <row r="288">
          <cell r="B288">
            <v>0.16118514082281113</v>
          </cell>
          <cell r="C288">
            <v>434.90783410138249</v>
          </cell>
          <cell r="I288">
            <v>689.00199638580057</v>
          </cell>
        </row>
        <row r="289">
          <cell r="B289">
            <v>0.16051970521202455</v>
          </cell>
          <cell r="C289">
            <v>432.60368663594477</v>
          </cell>
          <cell r="I289">
            <v>696.13312748240719</v>
          </cell>
        </row>
        <row r="290">
          <cell r="B290">
            <v>0.15977109014988949</v>
          </cell>
          <cell r="C290">
            <v>429.14746543778801</v>
          </cell>
          <cell r="I290">
            <v>704.25140651164634</v>
          </cell>
        </row>
        <row r="291">
          <cell r="B291">
            <v>0.15910565453910266</v>
          </cell>
          <cell r="C291">
            <v>426.26728110599083</v>
          </cell>
          <cell r="I291">
            <v>711.55365420604585</v>
          </cell>
        </row>
        <row r="292">
          <cell r="B292">
            <v>0.15844021892831608</v>
          </cell>
          <cell r="C292">
            <v>423.38709677419354</v>
          </cell>
          <cell r="I292">
            <v>718.93768757116516</v>
          </cell>
        </row>
        <row r="293">
          <cell r="B293">
            <v>0.157691603866181</v>
          </cell>
          <cell r="C293">
            <v>420.50691244239636</v>
          </cell>
          <cell r="I293">
            <v>727.34351212206343</v>
          </cell>
        </row>
        <row r="294">
          <cell r="B294">
            <v>0.1570261682553942</v>
          </cell>
          <cell r="C294">
            <v>417.05069124423972</v>
          </cell>
          <cell r="I294">
            <v>734.90409606001572</v>
          </cell>
        </row>
        <row r="295">
          <cell r="B295">
            <v>0.15627755319325912</v>
          </cell>
          <cell r="C295">
            <v>414.74654377880188</v>
          </cell>
          <cell r="I295">
            <v>743.51069218527141</v>
          </cell>
        </row>
        <row r="296">
          <cell r="B296">
            <v>0.15569529703382079</v>
          </cell>
          <cell r="C296">
            <v>411.86635944700458</v>
          </cell>
          <cell r="I296">
            <v>750.27936267483392</v>
          </cell>
        </row>
        <row r="297">
          <cell r="B297">
            <v>0.15502986142303421</v>
          </cell>
          <cell r="C297">
            <v>407.83410138248848</v>
          </cell>
          <cell r="I297">
            <v>758.09579930097948</v>
          </cell>
        </row>
        <row r="298">
          <cell r="B298">
            <v>0.15428124636089915</v>
          </cell>
          <cell r="C298">
            <v>405.52995391705076</v>
          </cell>
          <cell r="I298">
            <v>766.99340438156423</v>
          </cell>
        </row>
        <row r="299">
          <cell r="B299">
            <v>0.15361581075011232</v>
          </cell>
          <cell r="C299">
            <v>402.64976958525347</v>
          </cell>
          <cell r="I299">
            <v>774.99594730291437</v>
          </cell>
        </row>
        <row r="300">
          <cell r="B300">
            <v>0.15295037513932574</v>
          </cell>
          <cell r="C300">
            <v>400.34562211981574</v>
          </cell>
          <cell r="I300">
            <v>783.08752019974827</v>
          </cell>
        </row>
        <row r="301">
          <cell r="B301">
            <v>0.15220176007719066</v>
          </cell>
          <cell r="C301">
            <v>397.46543778801845</v>
          </cell>
          <cell r="I301">
            <v>792.29814365712696</v>
          </cell>
        </row>
        <row r="302">
          <cell r="B302">
            <v>0.15153632446640386</v>
          </cell>
          <cell r="C302">
            <v>394.58525345622127</v>
          </cell>
          <cell r="I302">
            <v>800.58208591407265</v>
          </cell>
        </row>
        <row r="303">
          <cell r="B303">
            <v>0.15078770940426878</v>
          </cell>
          <cell r="C303">
            <v>357.71889400921657</v>
          </cell>
          <cell r="I303">
            <v>810.01161307087978</v>
          </cell>
        </row>
        <row r="304">
          <cell r="B304">
            <v>0.1501222737934822</v>
          </cell>
          <cell r="C304">
            <v>211.40552995391704</v>
          </cell>
          <cell r="I304">
            <v>818.49239073400486</v>
          </cell>
        </row>
        <row r="305">
          <cell r="B305">
            <v>0.1494568381826954</v>
          </cell>
          <cell r="C305">
            <v>112.32718894009213</v>
          </cell>
          <cell r="I305">
            <v>827.06739276218832</v>
          </cell>
        </row>
        <row r="306">
          <cell r="B306">
            <v>0.14870822312056031</v>
          </cell>
          <cell r="C306">
            <v>43.202764976958633</v>
          </cell>
          <cell r="I306">
            <v>836.82820312587342</v>
          </cell>
        </row>
        <row r="307">
          <cell r="B307">
            <v>0.14804278750977373</v>
          </cell>
          <cell r="C307">
            <v>26.497695852534662</v>
          </cell>
          <cell r="I307">
            <v>845.60693607375447</v>
          </cell>
        </row>
        <row r="308">
          <cell r="B308">
            <v>0.14729417244763865</v>
          </cell>
          <cell r="C308">
            <v>15.552995391705053</v>
          </cell>
          <cell r="I308">
            <v>855.59968738557586</v>
          </cell>
        </row>
        <row r="309">
          <cell r="B309">
            <v>0.14662873683685182</v>
          </cell>
          <cell r="C309">
            <v>7.488479262672854</v>
          </cell>
          <cell r="I309">
            <v>864.58707769510579</v>
          </cell>
        </row>
        <row r="310">
          <cell r="B310">
            <v>0.14588012177471676</v>
          </cell>
          <cell r="C310" t="str">
            <v/>
          </cell>
          <cell r="I310">
            <v>874.81742580044079</v>
          </cell>
        </row>
        <row r="311">
          <cell r="B311">
            <v>0.14513150671258168</v>
          </cell>
          <cell r="C311" t="str">
            <v/>
          </cell>
          <cell r="I311">
            <v>885.17593039222311</v>
          </cell>
        </row>
        <row r="312">
          <cell r="B312">
            <v>0.1444660711017951</v>
          </cell>
          <cell r="C312" t="str">
            <v/>
          </cell>
          <cell r="I312">
            <v>894.49244180478604</v>
          </cell>
        </row>
        <row r="313">
          <cell r="B313">
            <v>0.14371745603966002</v>
          </cell>
          <cell r="C313" t="str">
            <v/>
          </cell>
          <cell r="I313">
            <v>905.09765515289803</v>
          </cell>
        </row>
        <row r="314">
          <cell r="B314">
            <v>0.14305202042887319</v>
          </cell>
          <cell r="C314" t="str">
            <v/>
          </cell>
          <cell r="I314">
            <v>914.6362242104824</v>
          </cell>
        </row>
        <row r="315">
          <cell r="B315">
            <v>0.14230340536673836</v>
          </cell>
          <cell r="C315" t="str">
            <v/>
          </cell>
          <cell r="I315">
            <v>925.49442565116158</v>
          </cell>
        </row>
        <row r="316">
          <cell r="B316">
            <v>0.14155479030460327</v>
          </cell>
          <cell r="C316" t="str">
            <v/>
          </cell>
          <cell r="I316">
            <v>936.48919587955788</v>
          </cell>
        </row>
        <row r="317">
          <cell r="B317">
            <v>0.14088935469381647</v>
          </cell>
          <cell r="C317" t="str">
            <v/>
          </cell>
          <cell r="I317">
            <v>946.3784919978782</v>
          </cell>
        </row>
        <row r="318">
          <cell r="B318">
            <v>0.14014073963168139</v>
          </cell>
          <cell r="C318" t="str">
            <v/>
          </cell>
          <cell r="I318">
            <v>957.63638225139152</v>
          </cell>
        </row>
        <row r="319">
          <cell r="B319">
            <v>0.13939212456954631</v>
          </cell>
          <cell r="C319" t="str">
            <v/>
          </cell>
          <cell r="I319">
            <v>969.03638285285831</v>
          </cell>
        </row>
        <row r="320">
          <cell r="B320">
            <v>0.13872668895875973</v>
          </cell>
          <cell r="C320" t="str">
            <v/>
          </cell>
          <cell r="I320">
            <v>979.2906388877243</v>
          </cell>
        </row>
        <row r="321">
          <cell r="B321">
            <v>0.13797807389662464</v>
          </cell>
          <cell r="C321" t="str">
            <v/>
          </cell>
          <cell r="I321">
            <v>990.96457760028466</v>
          </cell>
        </row>
        <row r="322">
          <cell r="B322">
            <v>0.13722945883448956</v>
          </cell>
          <cell r="C322" t="str">
            <v/>
          </cell>
          <cell r="I322">
            <v>1002.7865463779415</v>
          </cell>
        </row>
        <row r="323">
          <cell r="B323">
            <v>0.13656402322370276</v>
          </cell>
          <cell r="C323" t="str">
            <v/>
          </cell>
          <cell r="I323">
            <v>1013.4209664807979</v>
          </cell>
        </row>
        <row r="324">
          <cell r="B324">
            <v>0.13581540816156792</v>
          </cell>
          <cell r="C324" t="str">
            <v/>
          </cell>
          <cell r="I324">
            <v>1025.5284351817131</v>
          </cell>
        </row>
        <row r="325">
          <cell r="B325">
            <v>0.13506679309943284</v>
          </cell>
          <cell r="C325" t="str">
            <v/>
          </cell>
          <cell r="I325">
            <v>1037.7902635723885</v>
          </cell>
        </row>
        <row r="326">
          <cell r="B326">
            <v>0.13431817803729776</v>
          </cell>
          <cell r="C326" t="str">
            <v/>
          </cell>
          <cell r="I326">
            <v>1050.2087443849005</v>
          </cell>
        </row>
        <row r="327">
          <cell r="B327">
            <v>0.13365274242651096</v>
          </cell>
          <cell r="C327" t="str">
            <v/>
          </cell>
          <cell r="I327">
            <v>1061.3808011469423</v>
          </cell>
        </row>
        <row r="328">
          <cell r="B328">
            <v>0.13290412736437587</v>
          </cell>
          <cell r="C328" t="str">
            <v/>
          </cell>
          <cell r="I328">
            <v>1074.1016313113396</v>
          </cell>
        </row>
        <row r="329">
          <cell r="B329">
            <v>0.13215551230224101</v>
          </cell>
          <cell r="C329" t="str">
            <v/>
          </cell>
          <cell r="I329">
            <v>1086.9860504412477</v>
          </cell>
        </row>
        <row r="330">
          <cell r="B330">
            <v>0.13149007669145421</v>
          </cell>
          <cell r="C330" t="str">
            <v/>
          </cell>
          <cell r="I330">
            <v>1098.5782328634195</v>
          </cell>
        </row>
        <row r="331">
          <cell r="B331">
            <v>0.13074146162931913</v>
          </cell>
          <cell r="C331" t="str">
            <v/>
          </cell>
          <cell r="I331">
            <v>1111.7785635590426</v>
          </cell>
        </row>
        <row r="332">
          <cell r="B332">
            <v>0.12999284656718404</v>
          </cell>
          <cell r="C332" t="str">
            <v/>
          </cell>
          <cell r="I332">
            <v>1125.1499157947535</v>
          </cell>
        </row>
        <row r="333">
          <cell r="B333">
            <v>0.12932741095639746</v>
          </cell>
          <cell r="C333" t="str">
            <v/>
          </cell>
          <cell r="I333">
            <v>1137.1813138913476</v>
          </cell>
        </row>
        <row r="334">
          <cell r="B334">
            <v>0.12857879589426238</v>
          </cell>
          <cell r="C334" t="str">
            <v/>
          </cell>
          <cell r="I334">
            <v>1150.88311627749</v>
          </cell>
        </row>
        <row r="335">
          <cell r="B335">
            <v>0.12791336028347558</v>
          </cell>
          <cell r="C335" t="str">
            <v/>
          </cell>
          <cell r="I335">
            <v>1163.2126723771823</v>
          </cell>
        </row>
        <row r="336">
          <cell r="B336">
            <v>0.1271647452213405</v>
          </cell>
          <cell r="C336" t="str">
            <v/>
          </cell>
          <cell r="I336">
            <v>1177.2549988476715</v>
          </cell>
        </row>
        <row r="337">
          <cell r="B337">
            <v>0.12641613015920541</v>
          </cell>
          <cell r="C337" t="str">
            <v/>
          </cell>
          <cell r="I337">
            <v>1191.4818435241725</v>
          </cell>
        </row>
        <row r="338">
          <cell r="B338">
            <v>0.12575069454841883</v>
          </cell>
          <cell r="C338" t="str">
            <v/>
          </cell>
          <cell r="I338">
            <v>1204.2852807190932</v>
          </cell>
        </row>
        <row r="339">
          <cell r="B339">
            <v>0.12500207948628375</v>
          </cell>
          <cell r="C339" t="str">
            <v/>
          </cell>
          <cell r="I339">
            <v>1218.8689920782524</v>
          </cell>
        </row>
        <row r="340">
          <cell r="B340">
            <v>0.12433664387549695</v>
          </cell>
          <cell r="C340" t="str">
            <v/>
          </cell>
          <cell r="I340">
            <v>1231.9946226567549</v>
          </cell>
        </row>
        <row r="341">
          <cell r="B341">
            <v>0.1235880288133621</v>
          </cell>
          <cell r="C341" t="str">
            <v/>
          </cell>
          <cell r="I341">
            <v>1246.946539023473</v>
          </cell>
        </row>
        <row r="342">
          <cell r="B342">
            <v>0.12292259320257529</v>
          </cell>
          <cell r="C342" t="str">
            <v/>
          </cell>
          <cell r="I342">
            <v>1260.404682955817</v>
          </cell>
        </row>
        <row r="343">
          <cell r="B343">
            <v>0.12217397814044022</v>
          </cell>
          <cell r="C343" t="str">
            <v/>
          </cell>
          <cell r="I343">
            <v>1275.7366938511034</v>
          </cell>
        </row>
        <row r="344">
          <cell r="B344">
            <v>0.12150854252965364</v>
          </cell>
          <cell r="C344" t="str">
            <v/>
          </cell>
          <cell r="I344">
            <v>1289.5381750858237</v>
          </cell>
        </row>
        <row r="345">
          <cell r="B345">
            <v>0.12075992746751855</v>
          </cell>
          <cell r="C345" t="str">
            <v/>
          </cell>
          <cell r="I345">
            <v>1305.2627533341752</v>
          </cell>
        </row>
        <row r="346">
          <cell r="B346">
            <v>0.12009449185673174</v>
          </cell>
          <cell r="C346" t="str">
            <v/>
          </cell>
          <cell r="I346">
            <v>1319.4189293141144</v>
          </cell>
        </row>
        <row r="347">
          <cell r="B347">
            <v>0.11934587679459666</v>
          </cell>
          <cell r="C347" t="str">
            <v/>
          </cell>
          <cell r="I347">
            <v>1335.5491653945351</v>
          </cell>
        </row>
        <row r="348">
          <cell r="B348">
            <v>0.11868044118381008</v>
          </cell>
          <cell r="C348" t="str">
            <v/>
          </cell>
          <cell r="I348">
            <v>1350.0719586515952</v>
          </cell>
        </row>
        <row r="349">
          <cell r="B349">
            <v>0.11801500557302326</v>
          </cell>
          <cell r="C349" t="str">
            <v/>
          </cell>
          <cell r="I349">
            <v>1364.7715724638565</v>
          </cell>
        </row>
        <row r="350">
          <cell r="B350">
            <v>0.11726639051088819</v>
          </cell>
          <cell r="C350" t="str">
            <v/>
          </cell>
          <cell r="I350">
            <v>1381.5235294963834</v>
          </cell>
        </row>
        <row r="351">
          <cell r="B351">
            <v>0.11660095490010161</v>
          </cell>
          <cell r="C351" t="str">
            <v/>
          </cell>
          <cell r="I351">
            <v>1396.6083920164676</v>
          </cell>
        </row>
        <row r="352">
          <cell r="B352">
            <v>0.11585233983796653</v>
          </cell>
          <cell r="C352" t="str">
            <v/>
          </cell>
          <cell r="I352">
            <v>1413.8012373864931</v>
          </cell>
        </row>
        <row r="353">
          <cell r="B353">
            <v>0.11518690422717971</v>
          </cell>
          <cell r="C353" t="str">
            <v/>
          </cell>
          <cell r="I353">
            <v>1429.2848176084171</v>
          </cell>
        </row>
        <row r="354">
          <cell r="B354">
            <v>0.11443828916504463</v>
          </cell>
          <cell r="C354" t="str">
            <v/>
          </cell>
          <cell r="I354">
            <v>1446.9340883129175</v>
          </cell>
        </row>
        <row r="355">
          <cell r="B355">
            <v>0.11377285355425806</v>
          </cell>
          <cell r="C355" t="str">
            <v/>
          </cell>
          <cell r="I355">
            <v>1462.8305488149761</v>
          </cell>
        </row>
        <row r="356">
          <cell r="B356">
            <v>0.11310741794347125</v>
          </cell>
          <cell r="C356" t="str">
            <v/>
          </cell>
          <cell r="I356">
            <v>1478.926414744815</v>
          </cell>
        </row>
        <row r="357">
          <cell r="B357">
            <v>0.11244198233268467</v>
          </cell>
          <cell r="C357" t="str">
            <v/>
          </cell>
          <cell r="I357">
            <v>1495.2250652866621</v>
          </cell>
        </row>
        <row r="358">
          <cell r="B358">
            <v>0.11169336727054958</v>
          </cell>
          <cell r="C358" t="str">
            <v/>
          </cell>
          <cell r="I358">
            <v>1513.8077518417074</v>
          </cell>
        </row>
        <row r="359">
          <cell r="B359">
            <v>0.11102793165976277</v>
          </cell>
          <cell r="C359" t="str">
            <v/>
          </cell>
          <cell r="I359">
            <v>1530.548920225287</v>
          </cell>
        </row>
        <row r="360">
          <cell r="B360">
            <v>0.11036249604897619</v>
          </cell>
          <cell r="C360" t="str">
            <v/>
          </cell>
          <cell r="I360">
            <v>1547.5039773427584</v>
          </cell>
        </row>
        <row r="361">
          <cell r="B361">
            <v>0.10961388098684111</v>
          </cell>
          <cell r="C361" t="str">
            <v/>
          </cell>
          <cell r="I361">
            <v>1566.8387363888326</v>
          </cell>
        </row>
        <row r="362">
          <cell r="B362">
            <v>0.10894844537605429</v>
          </cell>
          <cell r="C362" t="str">
            <v/>
          </cell>
          <cell r="I362">
            <v>1584.2608295719185</v>
          </cell>
        </row>
        <row r="363">
          <cell r="B363">
            <v>0.10828300976526772</v>
          </cell>
          <cell r="C363" t="str">
            <v/>
          </cell>
          <cell r="I363">
            <v>1601.9088014400722</v>
          </cell>
        </row>
        <row r="364">
          <cell r="B364">
            <v>0.10761757415448091</v>
          </cell>
          <cell r="C364" t="str">
            <v/>
          </cell>
          <cell r="I364">
            <v>1619.7866898125628</v>
          </cell>
        </row>
        <row r="365">
          <cell r="B365">
            <v>0.10695213854369433</v>
          </cell>
          <cell r="C365" t="str">
            <v/>
          </cell>
          <cell r="I365">
            <v>1637.8986351294336</v>
          </cell>
        </row>
        <row r="366">
          <cell r="B366">
            <v>0.10628670293290751</v>
          </cell>
          <cell r="C366" t="str">
            <v/>
          </cell>
          <cell r="I366">
            <v>1656.2488836392495</v>
          </cell>
        </row>
        <row r="367">
          <cell r="B367">
            <v>0.10553808787077243</v>
          </cell>
          <cell r="C367" t="str">
            <v/>
          </cell>
          <cell r="I367">
            <v>1677.1831872934638</v>
          </cell>
        </row>
        <row r="368">
          <cell r="B368">
            <v>0.10487265225998585</v>
          </cell>
          <cell r="C368" t="str">
            <v/>
          </cell>
          <cell r="I368">
            <v>1696.0544315380594</v>
          </cell>
        </row>
        <row r="369">
          <cell r="B369">
            <v>0.10420721664919903</v>
          </cell>
          <cell r="C369" t="str">
            <v/>
          </cell>
          <cell r="I369">
            <v>1715.1779676392184</v>
          </cell>
        </row>
        <row r="370">
          <cell r="B370">
            <v>0.10354178103841222</v>
          </cell>
          <cell r="C370" t="str">
            <v/>
          </cell>
          <cell r="I370">
            <v>1734.558514691812</v>
          </cell>
        </row>
        <row r="371">
          <cell r="B371">
            <v>0.10287634542762564</v>
          </cell>
          <cell r="C371" t="str">
            <v/>
          </cell>
          <cell r="I371">
            <v>1754.2009159467875</v>
          </cell>
        </row>
        <row r="372">
          <cell r="B372">
            <v>0.10221090981683882</v>
          </cell>
          <cell r="C372" t="str">
            <v/>
          </cell>
          <cell r="I372">
            <v>1774.110142826898</v>
          </cell>
        </row>
        <row r="373">
          <cell r="B373">
            <v>0.10154547420605224</v>
          </cell>
          <cell r="C373" t="str">
            <v/>
          </cell>
          <cell r="I373">
            <v>1794.2912991002866</v>
          </cell>
        </row>
        <row r="374">
          <cell r="B374">
            <v>0.10088003859526543</v>
          </cell>
          <cell r="C374" t="str">
            <v/>
          </cell>
          <cell r="I374">
            <v>1814.7496252194387</v>
          </cell>
        </row>
        <row r="375">
          <cell r="B375">
            <v>0.10021460298447886</v>
          </cell>
          <cell r="C375" t="str">
            <v/>
          </cell>
          <cell r="I375">
            <v>1835.4905028329567</v>
          </cell>
        </row>
        <row r="376">
          <cell r="B376">
            <v>9.9549167373692043E-2</v>
          </cell>
          <cell r="C376" t="str">
            <v/>
          </cell>
          <cell r="I376">
            <v>1856.5194594785103</v>
          </cell>
        </row>
        <row r="377">
          <cell r="B377">
            <v>9.8883731762905464E-2</v>
          </cell>
          <cell r="C377" t="str">
            <v/>
          </cell>
          <cell r="I377">
            <v>1877.8421734652611</v>
          </cell>
        </row>
        <row r="378">
          <cell r="B378">
            <v>9.8218296152118648E-2</v>
          </cell>
          <cell r="C378" t="str">
            <v/>
          </cell>
          <cell r="I378">
            <v>1899.4644789550064</v>
          </cell>
        </row>
        <row r="379">
          <cell r="B379">
            <v>9.7552860541331832E-2</v>
          </cell>
          <cell r="C379" t="str">
            <v/>
          </cell>
          <cell r="I379">
            <v>1921.3923712513122</v>
          </cell>
        </row>
        <row r="380">
          <cell r="B380">
            <v>9.6887424930545252E-2</v>
          </cell>
          <cell r="C380" t="str">
            <v/>
          </cell>
          <cell r="I380">
            <v>1943.6320123068333</v>
          </cell>
        </row>
        <row r="381">
          <cell r="B381">
            <v>9.6221989319758436E-2</v>
          </cell>
          <cell r="C381" t="str">
            <v/>
          </cell>
          <cell r="I381">
            <v>1966.1897364593096</v>
          </cell>
        </row>
        <row r="382">
          <cell r="B382">
            <v>9.5639733160320123E-2</v>
          </cell>
          <cell r="C382" t="str">
            <v/>
          </cell>
          <cell r="I382">
            <v>1986.1937879798957</v>
          </cell>
        </row>
        <row r="383">
          <cell r="B383">
            <v>9.4974297549533307E-2</v>
          </cell>
          <cell r="C383" t="str">
            <v/>
          </cell>
          <cell r="I383">
            <v>2009.365616650095</v>
          </cell>
        </row>
        <row r="384">
          <cell r="B384">
            <v>9.4308861938746727E-2</v>
          </cell>
          <cell r="C384" t="str">
            <v/>
          </cell>
          <cell r="I384">
            <v>2032.8747550454268</v>
          </cell>
        </row>
        <row r="385">
          <cell r="B385">
            <v>9.3726605779308414E-2</v>
          </cell>
          <cell r="C385" t="str">
            <v/>
          </cell>
          <cell r="I385">
            <v>2053.7274965190991</v>
          </cell>
        </row>
        <row r="386">
          <cell r="B386">
            <v>9.3061170168521598E-2</v>
          </cell>
          <cell r="C386" t="str">
            <v/>
          </cell>
          <cell r="I386">
            <v>2077.8882827321645</v>
          </cell>
        </row>
        <row r="387">
          <cell r="B387">
            <v>9.2395734557735018E-2</v>
          </cell>
          <cell r="C387" t="str">
            <v/>
          </cell>
          <cell r="I387">
            <v>2102.4072349667804</v>
          </cell>
        </row>
        <row r="388">
          <cell r="B388">
            <v>9.1813478398296455E-2</v>
          </cell>
          <cell r="C388" t="str">
            <v/>
          </cell>
          <cell r="I388">
            <v>2124.1611485066605</v>
          </cell>
        </row>
        <row r="389">
          <cell r="B389">
            <v>9.1148042787509889E-2</v>
          </cell>
          <cell r="C389" t="str">
            <v/>
          </cell>
          <cell r="I389">
            <v>2149.3725061142568</v>
          </cell>
        </row>
        <row r="390">
          <cell r="B390">
            <v>9.0565786628071562E-2</v>
          </cell>
          <cell r="C390" t="str">
            <v/>
          </cell>
          <cell r="I390">
            <v>2171.7445576400701</v>
          </cell>
        </row>
        <row r="391">
          <cell r="B391">
            <v>8.9900351017284746E-2</v>
          </cell>
          <cell r="C391" t="str">
            <v/>
          </cell>
          <cell r="I391">
            <v>2197.6767967431288</v>
          </cell>
        </row>
        <row r="392">
          <cell r="B392">
            <v>8.9318094857846433E-2</v>
          </cell>
          <cell r="C392" t="str">
            <v/>
          </cell>
          <cell r="I392">
            <v>2220.6925993368777</v>
          </cell>
        </row>
        <row r="393">
          <cell r="B393">
            <v>8.8652659247059618E-2</v>
          </cell>
          <cell r="C393" t="str">
            <v/>
          </cell>
          <cell r="I393">
            <v>2247.3758163548382</v>
          </cell>
        </row>
        <row r="394">
          <cell r="B394">
            <v>8.7987223636273038E-2</v>
          </cell>
          <cell r="C394" t="str">
            <v/>
          </cell>
          <cell r="I394">
            <v>2274.472455489235</v>
          </cell>
        </row>
        <row r="395">
          <cell r="B395">
            <v>8.7404967476834489E-2</v>
          </cell>
          <cell r="C395" t="str">
            <v/>
          </cell>
          <cell r="I395">
            <v>2298.5284777500597</v>
          </cell>
        </row>
        <row r="396">
          <cell r="B396">
            <v>8.6739531866047909E-2</v>
          </cell>
          <cell r="C396" t="str">
            <v/>
          </cell>
          <cell r="I396">
            <v>2326.4256573297307</v>
          </cell>
        </row>
        <row r="397">
          <cell r="B397">
            <v>8.6157275706609596E-2</v>
          </cell>
          <cell r="C397" t="str">
            <v/>
          </cell>
          <cell r="I397">
            <v>2351.1971283615276</v>
          </cell>
        </row>
        <row r="398">
          <cell r="B398">
            <v>8.549184009582278E-2</v>
          </cell>
          <cell r="C398" t="str">
            <v/>
          </cell>
          <cell r="I398">
            <v>2379.9295907746227</v>
          </cell>
        </row>
        <row r="399">
          <cell r="B399">
            <v>8.4826404485035964E-2</v>
          </cell>
          <cell r="C399" t="str">
            <v/>
          </cell>
          <cell r="I399">
            <v>2409.1224540554108</v>
          </cell>
        </row>
        <row r="400">
          <cell r="B400">
            <v>8.4160968874249384E-2</v>
          </cell>
          <cell r="C400" t="str">
            <v/>
          </cell>
          <cell r="I400">
            <v>2438.7865213821415</v>
          </cell>
        </row>
        <row r="401">
          <cell r="B401">
            <v>8.3495533263462568E-2</v>
          </cell>
          <cell r="C401" t="str">
            <v/>
          </cell>
          <cell r="I401">
            <v>2468.932942015711</v>
          </cell>
        </row>
        <row r="402">
          <cell r="B402">
            <v>8.2830097652675988E-2</v>
          </cell>
          <cell r="C402" t="str">
            <v/>
          </cell>
          <cell r="I402">
            <v>2499.5732251760205</v>
          </cell>
        </row>
        <row r="403">
          <cell r="B403">
            <v>8.2164662041889172E-2</v>
          </cell>
          <cell r="C403" t="str">
            <v/>
          </cell>
          <cell r="I403">
            <v>2530.7192545931139</v>
          </cell>
        </row>
        <row r="404">
          <cell r="B404">
            <v>8.1499226431102592E-2</v>
          </cell>
          <cell r="C404" t="str">
            <v/>
          </cell>
          <cell r="I404">
            <v>2562.3833037713011</v>
          </cell>
        </row>
        <row r="405">
          <cell r="B405">
            <v>8.0833790820315776E-2</v>
          </cell>
          <cell r="C405" t="str">
            <v/>
          </cell>
          <cell r="I405">
            <v>2594.5780520077105</v>
          </cell>
        </row>
        <row r="406">
          <cell r="B406">
            <v>8.016835520952921E-2</v>
          </cell>
          <cell r="C406" t="str">
            <v/>
          </cell>
          <cell r="I406">
            <v>2627.316601208765</v>
          </cell>
        </row>
        <row r="407">
          <cell r="B407">
            <v>7.9502919598742394E-2</v>
          </cell>
          <cell r="C407" t="str">
            <v/>
          </cell>
          <cell r="I407">
            <v>2660.6124935516709</v>
          </cell>
        </row>
        <row r="408">
          <cell r="B408">
            <v>7.8754304536607311E-2</v>
          </cell>
          <cell r="C408" t="str">
            <v/>
          </cell>
          <cell r="I408">
            <v>2698.7540230268796</v>
          </cell>
        </row>
        <row r="409">
          <cell r="B409">
            <v>7.8088868925820731E-2</v>
          </cell>
          <cell r="C409" t="str">
            <v/>
          </cell>
          <cell r="I409">
            <v>2733.2813536242916</v>
          </cell>
        </row>
        <row r="410">
          <cell r="B410">
            <v>7.7423433315033915E-2</v>
          </cell>
          <cell r="C410" t="str">
            <v/>
          </cell>
          <cell r="I410">
            <v>2768.4113942877366</v>
          </cell>
        </row>
        <row r="411">
          <cell r="B411">
            <v>7.67579977042471E-2</v>
          </cell>
          <cell r="C411" t="str">
            <v/>
          </cell>
          <cell r="I411">
            <v>2804.1597102331743</v>
          </cell>
        </row>
        <row r="412">
          <cell r="B412">
            <v>7.609256209346052E-2</v>
          </cell>
          <cell r="C412" t="str">
            <v/>
          </cell>
          <cell r="I412">
            <v>2840.5424127199885</v>
          </cell>
        </row>
        <row r="413">
          <cell r="B413">
            <v>7.5427126482673704E-2</v>
          </cell>
          <cell r="C413" t="str">
            <v/>
          </cell>
          <cell r="I413">
            <v>2877.5761831136674</v>
          </cell>
        </row>
        <row r="414">
          <cell r="B414">
            <v>7.4761690871887124E-2</v>
          </cell>
          <cell r="C414" t="str">
            <v/>
          </cell>
          <cell r="I414">
            <v>2915.2782982337435</v>
          </cell>
        </row>
        <row r="415">
          <cell r="B415">
            <v>7.4096255261100308E-2</v>
          </cell>
          <cell r="C415" t="str">
            <v/>
          </cell>
          <cell r="I415">
            <v>2953.6666570681286</v>
          </cell>
        </row>
        <row r="416">
          <cell r="B416">
            <v>7.3430819650313728E-2</v>
          </cell>
          <cell r="C416" t="str">
            <v/>
          </cell>
          <cell r="I416">
            <v>2992.7598089400885</v>
          </cell>
        </row>
        <row r="417">
          <cell r="B417">
            <v>7.2848563490875179E-2</v>
          </cell>
          <cell r="C417" t="str">
            <v/>
          </cell>
          <cell r="I417">
            <v>3027.5595669093077</v>
          </cell>
        </row>
        <row r="418">
          <cell r="B418">
            <v>7.2183127880088599E-2</v>
          </cell>
          <cell r="C418" t="str">
            <v/>
          </cell>
          <cell r="I418">
            <v>3068.0265933495211</v>
          </cell>
        </row>
        <row r="419">
          <cell r="B419">
            <v>7.1600871720650286E-2</v>
          </cell>
          <cell r="C419" t="str">
            <v/>
          </cell>
          <cell r="I419">
            <v>3104.0596141662763</v>
          </cell>
        </row>
        <row r="420">
          <cell r="B420">
            <v>7.093543610986347E-2</v>
          </cell>
          <cell r="C420" t="str">
            <v/>
          </cell>
          <cell r="I420">
            <v>3145.9729287575219</v>
          </cell>
        </row>
        <row r="421">
          <cell r="B421">
            <v>7.0353179950425157E-2</v>
          </cell>
          <cell r="C421" t="str">
            <v/>
          </cell>
          <cell r="I421">
            <v>3183.3048062444154</v>
          </cell>
        </row>
        <row r="422">
          <cell r="B422">
            <v>6.9770923790986844E-2</v>
          </cell>
          <cell r="C422" t="str">
            <v/>
          </cell>
          <cell r="I422">
            <v>3221.2665902394219</v>
          </cell>
        </row>
        <row r="423">
          <cell r="B423">
            <v>6.9188667631548281E-2</v>
          </cell>
          <cell r="C423" t="str">
            <v/>
          </cell>
          <cell r="I423">
            <v>3259.8741142614363</v>
          </cell>
        </row>
        <row r="424">
          <cell r="B424">
            <v>6.8606411472109968E-2</v>
          </cell>
          <cell r="C424" t="str">
            <v/>
          </cell>
          <cell r="I424">
            <v>3299.1437501935375</v>
          </cell>
        </row>
        <row r="425">
          <cell r="B425">
            <v>6.8024155312671655E-2</v>
          </cell>
          <cell r="C425" t="str">
            <v/>
          </cell>
          <cell r="I425">
            <v>3339.0924313123123</v>
          </cell>
        </row>
        <row r="426">
          <cell r="B426">
            <v>6.7525078604581609E-2</v>
          </cell>
          <cell r="C426" t="str">
            <v/>
          </cell>
          <cell r="I426">
            <v>3373.8878857678574</v>
          </cell>
        </row>
        <row r="427">
          <cell r="B427">
            <v>6.6942822445143282E-2</v>
          </cell>
          <cell r="C427" t="str">
            <v/>
          </cell>
          <cell r="I427">
            <v>3415.1445920083934</v>
          </cell>
        </row>
        <row r="428">
          <cell r="B428">
            <v>6.6360566285704733E-2</v>
          </cell>
          <cell r="C428" t="str">
            <v/>
          </cell>
          <cell r="I428">
            <v>3457.1320390106412</v>
          </cell>
        </row>
        <row r="429">
          <cell r="B429">
            <v>6.577831012626642E-2</v>
          </cell>
          <cell r="C429" t="str">
            <v/>
          </cell>
          <cell r="I429">
            <v>3499.8695639436964</v>
          </cell>
        </row>
        <row r="430">
          <cell r="B430">
            <v>6.5196053966828107E-2</v>
          </cell>
          <cell r="C430" t="str">
            <v/>
          </cell>
          <cell r="I430">
            <v>3543.3771955963075</v>
          </cell>
        </row>
        <row r="431">
          <cell r="B431">
            <v>6.4696977258738048E-2</v>
          </cell>
          <cell r="C431" t="str">
            <v/>
          </cell>
          <cell r="I431">
            <v>3581.2981031804143</v>
          </cell>
        </row>
        <row r="432">
          <cell r="B432">
            <v>6.4114721099299735E-2</v>
          </cell>
          <cell r="C432" t="str">
            <v/>
          </cell>
          <cell r="I432">
            <v>3626.2915600306242</v>
          </cell>
        </row>
        <row r="433">
          <cell r="B433">
            <v>6.3532464939861297E-2</v>
          </cell>
          <cell r="C433" t="str">
            <v/>
          </cell>
          <cell r="I433">
            <v>3672.1164446990779</v>
          </cell>
        </row>
        <row r="434">
          <cell r="B434">
            <v>6.2950208780422984E-2</v>
          </cell>
          <cell r="C434" t="str">
            <v/>
          </cell>
          <cell r="I434">
            <v>3718.7957610722478</v>
          </cell>
        </row>
        <row r="435">
          <cell r="B435">
            <v>6.2367952620984553E-2</v>
          </cell>
          <cell r="C435" t="str">
            <v/>
          </cell>
          <cell r="I435">
            <v>3766.3533728901702</v>
          </cell>
        </row>
        <row r="436">
          <cell r="B436">
            <v>6.18688759128945E-2</v>
          </cell>
          <cell r="C436" t="str">
            <v/>
          </cell>
          <cell r="I436">
            <v>3807.83483799944</v>
          </cell>
        </row>
        <row r="437">
          <cell r="B437">
            <v>6.1286619753456187E-2</v>
          </cell>
          <cell r="C437" t="str">
            <v/>
          </cell>
          <cell r="I437">
            <v>3857.0899843298903</v>
          </cell>
        </row>
        <row r="438">
          <cell r="B438">
            <v>6.0704363594017749E-2</v>
          </cell>
          <cell r="C438" t="str">
            <v/>
          </cell>
          <cell r="I438">
            <v>3907.2967172265562</v>
          </cell>
        </row>
        <row r="439">
          <cell r="B439">
            <v>6.0205286885927703E-2</v>
          </cell>
          <cell r="C439" t="str">
            <v/>
          </cell>
          <cell r="I439">
            <v>3951.1093229225689</v>
          </cell>
        </row>
        <row r="440">
          <cell r="B440">
            <v>5.9623030726489383E-2</v>
          </cell>
          <cell r="C440" t="str">
            <v/>
          </cell>
          <cell r="I440">
            <v>4003.1572791371568</v>
          </cell>
        </row>
        <row r="441">
          <cell r="B441">
            <v>5.912395401839933E-2</v>
          </cell>
          <cell r="C441" t="str">
            <v/>
          </cell>
          <cell r="I441">
            <v>4048.5910763568609</v>
          </cell>
        </row>
        <row r="442">
          <cell r="B442">
            <v>5.8458518407612632E-2</v>
          </cell>
          <cell r="C442" t="str">
            <v/>
          </cell>
          <cell r="I442">
            <v>4110.383884021353</v>
          </cell>
        </row>
        <row r="443">
          <cell r="B443">
            <v>5.7959441699522579E-2</v>
          </cell>
          <cell r="C443" t="str">
            <v/>
          </cell>
          <cell r="I443">
            <v>4157.6653874410613</v>
          </cell>
        </row>
        <row r="444">
          <cell r="B444">
            <v>5.7377185540084266E-2</v>
          </cell>
          <cell r="C444" t="str">
            <v/>
          </cell>
          <cell r="I444">
            <v>4213.8729525988547</v>
          </cell>
        </row>
        <row r="445">
          <cell r="B445">
            <v>5.6794929380645835E-2</v>
          </cell>
          <cell r="C445" t="str">
            <v/>
          </cell>
          <cell r="I445">
            <v>4271.2397031582204</v>
          </cell>
        </row>
        <row r="446">
          <cell r="B446">
            <v>5.6212673221207515E-2</v>
          </cell>
          <cell r="C446" t="str">
            <v/>
          </cell>
          <cell r="I446">
            <v>4329.801594760318</v>
          </cell>
        </row>
        <row r="447">
          <cell r="B447">
            <v>5.5713596513117462E-2</v>
          </cell>
          <cell r="C447" t="str">
            <v/>
          </cell>
          <cell r="I447">
            <v>4380.9770907933089</v>
          </cell>
        </row>
        <row r="448">
          <cell r="B448">
            <v>5.5131340353679031E-2</v>
          </cell>
          <cell r="C448" t="str">
            <v/>
          </cell>
          <cell r="I448">
            <v>4441.8591180948752</v>
          </cell>
        </row>
        <row r="449">
          <cell r="B449">
            <v>5.4632263645589096E-2</v>
          </cell>
          <cell r="C449" t="str">
            <v/>
          </cell>
          <cell r="I449">
            <v>4495.0819563624254</v>
          </cell>
        </row>
        <row r="450">
          <cell r="B450">
            <v>5.4050007486150665E-2</v>
          </cell>
          <cell r="C450" t="str">
            <v/>
          </cell>
          <cell r="I450">
            <v>4558.423776090528</v>
          </cell>
        </row>
        <row r="451">
          <cell r="B451">
            <v>5.3550930778060613E-2</v>
          </cell>
          <cell r="C451" t="str">
            <v/>
          </cell>
          <cell r="I451">
            <v>4613.8184504443489</v>
          </cell>
        </row>
        <row r="452">
          <cell r="B452">
            <v>5.305185406997056E-2</v>
          </cell>
          <cell r="C452" t="str">
            <v/>
          </cell>
          <cell r="I452">
            <v>4670.2603173295083</v>
          </cell>
        </row>
        <row r="453">
          <cell r="B453">
            <v>5.246959791053224E-2</v>
          </cell>
          <cell r="C453" t="str">
            <v/>
          </cell>
          <cell r="I453">
            <v>4737.4725082222394</v>
          </cell>
        </row>
        <row r="454">
          <cell r="B454">
            <v>5.1970521202442187E-2</v>
          </cell>
          <cell r="C454" t="str">
            <v/>
          </cell>
          <cell r="I454">
            <v>4796.2870297697382</v>
          </cell>
        </row>
        <row r="455">
          <cell r="B455">
            <v>5.1471444494352141E-2</v>
          </cell>
          <cell r="C455" t="str">
            <v/>
          </cell>
          <cell r="I455">
            <v>4856.2470863398994</v>
          </cell>
        </row>
        <row r="456">
          <cell r="B456">
            <v>5.0972367786262088E-2</v>
          </cell>
          <cell r="C456" t="str">
            <v/>
          </cell>
          <cell r="I456">
            <v>4917.3862855388343</v>
          </cell>
        </row>
        <row r="457">
          <cell r="B457">
            <v>5.0473291078172153E-2</v>
          </cell>
          <cell r="C457" t="str">
            <v/>
          </cell>
          <cell r="I457">
            <v>4979.7395646222276</v>
          </cell>
        </row>
        <row r="458">
          <cell r="B458">
            <v>4.99742143700821E-2</v>
          </cell>
          <cell r="C458" t="str">
            <v/>
          </cell>
          <cell r="I458">
            <v>5043.343256884622</v>
          </cell>
        </row>
        <row r="459">
          <cell r="B459">
            <v>4.9558317113340425E-2</v>
          </cell>
          <cell r="C459" t="str">
            <v/>
          </cell>
          <cell r="I459">
            <v>5097.328735366591</v>
          </cell>
        </row>
        <row r="460">
          <cell r="B460">
            <v>4.9059240405250372E-2</v>
          </cell>
          <cell r="C460" t="str">
            <v/>
          </cell>
          <cell r="I460">
            <v>5163.3241356363114</v>
          </cell>
        </row>
        <row r="461">
          <cell r="B461">
            <v>4.8560163697160326E-2</v>
          </cell>
          <cell r="C461" t="str">
            <v/>
          </cell>
          <cell r="I461">
            <v>5230.6811081664591</v>
          </cell>
        </row>
        <row r="462">
          <cell r="B462">
            <v>4.8144266440418651E-2</v>
          </cell>
          <cell r="C462" t="str">
            <v/>
          </cell>
          <cell r="I462">
            <v>5287.8825278519971</v>
          </cell>
        </row>
        <row r="463">
          <cell r="B463">
            <v>4.7645189732328598E-2</v>
          </cell>
          <cell r="C463" t="str">
            <v/>
          </cell>
          <cell r="I463">
            <v>5357.8470566455771</v>
          </cell>
        </row>
        <row r="464">
          <cell r="B464">
            <v>4.722929247558693E-2</v>
          </cell>
          <cell r="C464" t="str">
            <v/>
          </cell>
          <cell r="I464">
            <v>5417.2842205533261</v>
          </cell>
        </row>
        <row r="465">
          <cell r="B465">
            <v>4.6730215767496877E-2</v>
          </cell>
          <cell r="C465" t="str">
            <v/>
          </cell>
          <cell r="I465">
            <v>5490.0100054259983</v>
          </cell>
        </row>
        <row r="466">
          <cell r="B466">
            <v>4.6314318510755202E-2</v>
          </cell>
          <cell r="C466" t="str">
            <v/>
          </cell>
          <cell r="I466">
            <v>5551.8160087242932</v>
          </cell>
        </row>
        <row r="467">
          <cell r="B467">
            <v>4.5898421254013416E-2</v>
          </cell>
          <cell r="C467" t="str">
            <v/>
          </cell>
          <cell r="I467">
            <v>5614.7456342604864</v>
          </cell>
        </row>
        <row r="468">
          <cell r="B468">
            <v>4.5399344545923481E-2</v>
          </cell>
          <cell r="C468" t="str">
            <v/>
          </cell>
          <cell r="I468">
            <v>5691.7878121745298</v>
          </cell>
        </row>
        <row r="469">
          <cell r="B469">
            <v>4.4983447289181695E-2</v>
          </cell>
          <cell r="C469" t="str">
            <v/>
          </cell>
          <cell r="I469">
            <v>5757.2994275528126</v>
          </cell>
        </row>
        <row r="470">
          <cell r="B470">
            <v>4.456755003244002E-2</v>
          </cell>
          <cell r="C470" t="str">
            <v/>
          </cell>
          <cell r="I470">
            <v>5824.0373028087552</v>
          </cell>
        </row>
        <row r="471">
          <cell r="B471">
            <v>4.423483222704673E-2</v>
          </cell>
          <cell r="C471" t="str">
            <v/>
          </cell>
          <cell r="I471">
            <v>5878.3337374081857</v>
          </cell>
        </row>
        <row r="472">
          <cell r="B472">
            <v>4.3818934970304944E-2</v>
          </cell>
          <cell r="C472" t="str">
            <v/>
          </cell>
          <cell r="I472">
            <v>5947.3670300773701</v>
          </cell>
        </row>
        <row r="473">
          <cell r="B473">
            <v>4.3403037713563269E-2</v>
          </cell>
          <cell r="C473" t="str">
            <v/>
          </cell>
          <cell r="I473">
            <v>6017.7269075679433</v>
          </cell>
        </row>
        <row r="474">
          <cell r="B474">
            <v>4.2987140456821601E-2</v>
          </cell>
          <cell r="C474" t="str">
            <v/>
          </cell>
          <cell r="I474">
            <v>6089.4518499812739</v>
          </cell>
        </row>
        <row r="475">
          <cell r="B475">
            <v>4.2571243200079933E-2</v>
          </cell>
          <cell r="C475" t="str">
            <v/>
          </cell>
          <cell r="I475">
            <v>6162.5818413300467</v>
          </cell>
        </row>
        <row r="476">
          <cell r="B476">
            <v>4.2155345943338259E-2</v>
          </cell>
          <cell r="C476" t="str">
            <v/>
          </cell>
          <cell r="I476">
            <v>6237.1584437230213</v>
          </cell>
        </row>
        <row r="477">
          <cell r="B477">
            <v>4.1739448686596473E-2</v>
          </cell>
          <cell r="C477" t="str">
            <v/>
          </cell>
          <cell r="I477">
            <v>6313.224875984979</v>
          </cell>
        </row>
        <row r="478">
          <cell r="B478">
            <v>4.1406730881203183E-2</v>
          </cell>
          <cell r="C478" t="str">
            <v/>
          </cell>
          <cell r="I478">
            <v>6375.1808509882267</v>
          </cell>
        </row>
        <row r="479">
          <cell r="B479">
            <v>4.0990833624461508E-2</v>
          </cell>
          <cell r="C479" t="str">
            <v/>
          </cell>
          <cell r="I479">
            <v>6454.0434991304573</v>
          </cell>
        </row>
        <row r="480">
          <cell r="B480">
            <v>4.0574936367719722E-2</v>
          </cell>
          <cell r="C480" t="str">
            <v/>
          </cell>
          <cell r="I480">
            <v>6534.5265329073172</v>
          </cell>
        </row>
        <row r="481">
          <cell r="B481">
            <v>4.0325398013674699E-2</v>
          </cell>
          <cell r="C481" t="str">
            <v/>
          </cell>
          <cell r="I481">
            <v>6583.6149847687084</v>
          </cell>
        </row>
        <row r="482">
          <cell r="B482">
            <v>3.9909500756933024E-2</v>
          </cell>
          <cell r="C482" t="str">
            <v/>
          </cell>
          <cell r="I482">
            <v>6666.7961715849642</v>
          </cell>
        </row>
        <row r="483">
          <cell r="B483">
            <v>3.9576782951539734E-2</v>
          </cell>
          <cell r="C483" t="str">
            <v/>
          </cell>
          <cell r="I483">
            <v>6734.6025288116434</v>
          </cell>
        </row>
        <row r="484">
          <cell r="B484">
            <v>3.9160885694798066E-2</v>
          </cell>
          <cell r="C484" t="str">
            <v/>
          </cell>
          <cell r="I484">
            <v>6820.9841022900218</v>
          </cell>
        </row>
        <row r="485">
          <cell r="B485">
            <v>3.8828167889404658E-2</v>
          </cell>
          <cell r="C485" t="str">
            <v/>
          </cell>
          <cell r="I485">
            <v>6891.4244208998007</v>
          </cell>
        </row>
        <row r="486">
          <cell r="B486">
            <v>3.8412270632662983E-2</v>
          </cell>
          <cell r="C486" t="str">
            <v/>
          </cell>
          <cell r="I486">
            <v>6981.1942159240634</v>
          </cell>
        </row>
        <row r="487">
          <cell r="B487">
            <v>3.8079552827269575E-2</v>
          </cell>
          <cell r="C487" t="str">
            <v/>
          </cell>
          <cell r="I487">
            <v>7054.4246143257478</v>
          </cell>
        </row>
        <row r="488">
          <cell r="B488">
            <v>3.7746835021876285E-2</v>
          </cell>
          <cell r="C488" t="str">
            <v/>
          </cell>
          <cell r="I488">
            <v>7128.9484084073247</v>
          </cell>
        </row>
        <row r="489">
          <cell r="B489">
            <v>3.7414117216482884E-2</v>
          </cell>
          <cell r="C489" t="str">
            <v/>
          </cell>
          <cell r="I489">
            <v>7204.8000915723433</v>
          </cell>
        </row>
        <row r="490">
          <cell r="B490">
            <v>3.7081399411089594E-2</v>
          </cell>
          <cell r="C490" t="str">
            <v/>
          </cell>
          <cell r="I490">
            <v>7282.015395291608</v>
          </cell>
        </row>
        <row r="491">
          <cell r="B491">
            <v>3.6748681605696186E-2</v>
          </cell>
          <cell r="C491" t="str">
            <v/>
          </cell>
          <cell r="I491">
            <v>7360.631345149267</v>
          </cell>
        </row>
        <row r="492">
          <cell r="B492">
            <v>3.6415963800302778E-2</v>
          </cell>
          <cell r="C492" t="str">
            <v/>
          </cell>
          <cell r="I492">
            <v>7440.6863199609679</v>
          </cell>
        </row>
        <row r="493">
          <cell r="B493">
            <v>3.6166425446257748E-2</v>
          </cell>
          <cell r="C493" t="str">
            <v/>
          </cell>
          <cell r="I493">
            <v>7501.6957949762536</v>
          </cell>
        </row>
        <row r="494">
          <cell r="B494">
            <v>3.575052818951608E-2</v>
          </cell>
          <cell r="C494" t="str">
            <v/>
          </cell>
          <cell r="I494">
            <v>7605.2740036851001</v>
          </cell>
        </row>
        <row r="495">
          <cell r="B495">
            <v>3.5584169286819435E-2</v>
          </cell>
          <cell r="C495" t="str">
            <v/>
          </cell>
          <cell r="I495">
            <v>7647.384305059657</v>
          </cell>
        </row>
        <row r="496">
          <cell r="B496">
            <v>3.5251451481426027E-2</v>
          </cell>
          <cell r="C496" t="str">
            <v/>
          </cell>
          <cell r="I496">
            <v>7732.7991429123667</v>
          </cell>
        </row>
        <row r="497">
          <cell r="B497">
            <v>3.4918733676032737E-2</v>
          </cell>
          <cell r="C497" t="str">
            <v/>
          </cell>
          <cell r="I497">
            <v>7819.84421390854</v>
          </cell>
        </row>
        <row r="498">
          <cell r="B498">
            <v>3.4586015870639329E-2</v>
          </cell>
          <cell r="C498" t="str">
            <v/>
          </cell>
          <cell r="I498">
            <v>7908.5665538342291</v>
          </cell>
        </row>
        <row r="499">
          <cell r="B499">
            <v>3.4170118613897661E-2</v>
          </cell>
          <cell r="C499" t="str">
            <v/>
          </cell>
          <cell r="I499">
            <v>8021.9027597063659</v>
          </cell>
        </row>
        <row r="500">
          <cell r="B500">
            <v>3.3920580259852631E-2</v>
          </cell>
          <cell r="C500" t="str">
            <v/>
          </cell>
          <cell r="I500">
            <v>8091.2404112575887</v>
          </cell>
        </row>
      </sheetData>
      <sheetData sheetId="2">
        <row r="1">
          <cell r="C1" t="str">
            <v>Vcalc</v>
          </cell>
          <cell r="F1" t="str">
            <v>wbs</v>
          </cell>
          <cell r="G1" t="str">
            <v>Wma</v>
          </cell>
          <cell r="N1" t="str">
            <v>wst Exp</v>
          </cell>
          <cell r="Q1" t="str">
            <v>Crmi</v>
          </cell>
          <cell r="AA1" t="str">
            <v>Drte sat</v>
          </cell>
        </row>
        <row r="2">
          <cell r="B2">
            <v>0.35881951722646455</v>
          </cell>
          <cell r="C2">
            <v>0.81135741664189454</v>
          </cell>
          <cell r="E2">
            <v>3.9503481930902362E-2</v>
          </cell>
          <cell r="F2">
            <v>0.15012350056360027</v>
          </cell>
          <cell r="G2">
            <v>9.9779511465004606E-2</v>
          </cell>
          <cell r="H2">
            <v>0.18962698249450261</v>
          </cell>
          <cell r="J2">
            <v>6.9413023266957308E-2</v>
          </cell>
          <cell r="L2">
            <v>0.81911691093502403</v>
          </cell>
          <cell r="N2">
            <v>0.10188221490928596</v>
          </cell>
          <cell r="Q2">
            <v>0.75545274279813324</v>
          </cell>
          <cell r="Y2">
            <v>0.40916223330360674</v>
          </cell>
          <cell r="AA2">
            <v>0.82582889997027342</v>
          </cell>
        </row>
        <row r="3">
          <cell r="B3">
            <v>0.35798772271298096</v>
          </cell>
          <cell r="C3">
            <v>0.81152586711588348</v>
          </cell>
          <cell r="E3">
            <v>3.9503481930754529E-2</v>
          </cell>
          <cell r="F3">
            <v>0.15010396570904097</v>
          </cell>
          <cell r="G3">
            <v>9.9626349323210517E-2</v>
          </cell>
          <cell r="H3">
            <v>0.18960744763979551</v>
          </cell>
          <cell r="J3">
            <v>6.8753925749974937E-2</v>
          </cell>
          <cell r="L3">
            <v>0.81880762519174821</v>
          </cell>
          <cell r="N3">
            <v>0.10172279601516007</v>
          </cell>
          <cell r="Q3">
            <v>0.75544734875057495</v>
          </cell>
          <cell r="Y3">
            <v>0.40416223330360673</v>
          </cell>
          <cell r="AA3">
            <v>0.82082889997027342</v>
          </cell>
        </row>
        <row r="4">
          <cell r="B4">
            <v>0.35715592819949765</v>
          </cell>
          <cell r="C4">
            <v>0.81534886366343506</v>
          </cell>
          <cell r="E4">
            <v>3.9503481930603705E-2</v>
          </cell>
          <cell r="F4">
            <v>0.15008408536872753</v>
          </cell>
          <cell r="G4">
            <v>9.9470928165187739E-2</v>
          </cell>
          <cell r="H4">
            <v>0.18958756729933127</v>
          </cell>
          <cell r="J4">
            <v>6.8097432734978675E-2</v>
          </cell>
          <cell r="L4">
            <v>0.81848403394459301</v>
          </cell>
          <cell r="N4">
            <v>0.10156102752783198</v>
          </cell>
          <cell r="Q4">
            <v>0.75544185930601326</v>
          </cell>
          <cell r="Y4">
            <v>0.39916223330360673</v>
          </cell>
          <cell r="AA4">
            <v>0.81582889997027341</v>
          </cell>
        </row>
        <row r="5">
          <cell r="B5">
            <v>0.35649049258871107</v>
          </cell>
          <cell r="C5">
            <v>0.81729576742279508</v>
          </cell>
          <cell r="E5">
            <v>3.9503481930480859E-2</v>
          </cell>
          <cell r="F5">
            <v>0.15006792850134121</v>
          </cell>
          <cell r="G5">
            <v>9.9344949322787743E-2</v>
          </cell>
          <cell r="H5">
            <v>0.18957141043182207</v>
          </cell>
          <cell r="J5">
            <v>6.7574132834101241E-2</v>
          </cell>
          <cell r="L5">
            <v>0.818215051146161</v>
          </cell>
          <cell r="N5">
            <v>0.10142990504581204</v>
          </cell>
          <cell r="Q5">
            <v>0.75543739800271514</v>
          </cell>
          <cell r="Y5">
            <v>0.39416223330360672</v>
          </cell>
          <cell r="AA5">
            <v>0.81082889997027341</v>
          </cell>
        </row>
        <row r="6">
          <cell r="B6">
            <v>0.35574187752657599</v>
          </cell>
          <cell r="C6">
            <v>0.81500271775441047</v>
          </cell>
          <cell r="E6">
            <v>3.9503481930340284E-2</v>
          </cell>
          <cell r="F6">
            <v>0.15004947964938198</v>
          </cell>
          <cell r="G6">
            <v>9.920146284179221E-2</v>
          </cell>
          <cell r="H6">
            <v>0.18955296157972229</v>
          </cell>
          <cell r="J6">
            <v>6.698745310506149E-2</v>
          </cell>
          <cell r="L6">
            <v>0.81790193065524341</v>
          </cell>
          <cell r="N6">
            <v>0.10128056151372006</v>
          </cell>
          <cell r="Q6">
            <v>0.7554323038268379</v>
          </cell>
          <cell r="Y6">
            <v>0.38916223330360672</v>
          </cell>
          <cell r="AA6">
            <v>0.8058288999702734</v>
          </cell>
        </row>
        <row r="7">
          <cell r="B7">
            <v>0.35507644191578919</v>
          </cell>
          <cell r="C7">
            <v>0.81535644503786198</v>
          </cell>
          <cell r="E7">
            <v>3.9503481930213184E-2</v>
          </cell>
          <cell r="F7">
            <v>0.15003283522811067</v>
          </cell>
          <cell r="G7">
            <v>9.9072341694209448E-2</v>
          </cell>
          <cell r="H7">
            <v>0.18953631715832386</v>
          </cell>
          <cell r="J7">
            <v>6.6467783063255861E-2</v>
          </cell>
          <cell r="L7">
            <v>0.81761446467242849</v>
          </cell>
          <cell r="N7">
            <v>0.10114617100620379</v>
          </cell>
          <cell r="Q7">
            <v>0.75542770789807656</v>
          </cell>
          <cell r="Y7">
            <v>0.38416223330360671</v>
          </cell>
          <cell r="AA7">
            <v>0.8008288999702734</v>
          </cell>
        </row>
        <row r="8">
          <cell r="B8">
            <v>0.35441100630500261</v>
          </cell>
          <cell r="C8">
            <v>0.81171800932344129</v>
          </cell>
          <cell r="E8">
            <v>3.9503481930084017E-2</v>
          </cell>
          <cell r="F8">
            <v>0.1500159566309307</v>
          </cell>
          <cell r="G8">
            <v>9.8941723632431158E-2</v>
          </cell>
          <cell r="H8">
            <v>0.18951943856101472</v>
          </cell>
          <cell r="J8">
            <v>6.594984411155673E-2</v>
          </cell>
          <cell r="L8">
            <v>0.81731861596550448</v>
          </cell>
          <cell r="N8">
            <v>0.10101022377062664</v>
          </cell>
          <cell r="Q8">
            <v>0.7554230473076623</v>
          </cell>
          <cell r="Y8">
            <v>0.37916223330360671</v>
          </cell>
          <cell r="AA8">
            <v>0.7958288999702734</v>
          </cell>
        </row>
        <row r="9">
          <cell r="B9">
            <v>0.35374557069421575</v>
          </cell>
          <cell r="C9">
            <v>0.81378124187888357</v>
          </cell>
          <cell r="E9">
            <v>3.9503481929952768E-2</v>
          </cell>
          <cell r="F9">
            <v>0.14999884077580958</v>
          </cell>
          <cell r="G9">
            <v>9.8809597084406425E-2</v>
          </cell>
          <cell r="H9">
            <v>0.18950232270576239</v>
          </cell>
          <cell r="J9">
            <v>6.5433650904046958E-2</v>
          </cell>
          <cell r="L9">
            <v>0.81701460896856948</v>
          </cell>
          <cell r="N9">
            <v>0.10087270782350859</v>
          </cell>
          <cell r="Q9">
            <v>0.75541832120457086</v>
          </cell>
          <cell r="Y9">
            <v>0.37416223330360671</v>
          </cell>
          <cell r="AA9">
            <v>0.79082889997027339</v>
          </cell>
        </row>
        <row r="10">
          <cell r="B10">
            <v>0.35308013508342895</v>
          </cell>
          <cell r="C10">
            <v>0.81207806646003367</v>
          </cell>
          <cell r="E10">
            <v>3.9503481929819381E-2</v>
          </cell>
          <cell r="F10">
            <v>0.14998148454446208</v>
          </cell>
          <cell r="G10">
            <v>9.8675950530158651E-2</v>
          </cell>
          <cell r="H10">
            <v>0.18948496647428148</v>
          </cell>
          <cell r="J10">
            <v>6.491921807898883E-2</v>
          </cell>
          <cell r="L10">
            <v>0.81670268260296397</v>
          </cell>
          <cell r="N10">
            <v>0.10073361123768171</v>
          </cell>
          <cell r="Q10">
            <v>0.75541352872776812</v>
          </cell>
          <cell r="Y10">
            <v>0.3691622333036067</v>
          </cell>
          <cell r="AA10">
            <v>0.78582889997027339</v>
          </cell>
        </row>
        <row r="11">
          <cell r="B11">
            <v>0.35233152002129409</v>
          </cell>
          <cell r="C11">
            <v>0.8151952574661121</v>
          </cell>
          <cell r="E11">
            <v>3.9503481929666732E-2</v>
          </cell>
          <cell r="F11">
            <v>0.14996166752982365</v>
          </cell>
          <cell r="G11">
            <v>9.8523767002625579E-2</v>
          </cell>
          <cell r="H11">
            <v>0.18946514945949042</v>
          </cell>
          <cell r="J11">
            <v>6.4342603559178119E-2</v>
          </cell>
          <cell r="L11">
            <v>0.81634261325966662</v>
          </cell>
          <cell r="N11">
            <v>0.10057522344858569</v>
          </cell>
          <cell r="Q11">
            <v>0.75540805676896261</v>
          </cell>
          <cell r="Y11">
            <v>0.3641622333036067</v>
          </cell>
          <cell r="AA11">
            <v>0.78082889997027338</v>
          </cell>
        </row>
        <row r="12">
          <cell r="B12">
            <v>0.351582904959159</v>
          </cell>
          <cell r="C12">
            <v>0.81467267519181774</v>
          </cell>
          <cell r="E12">
            <v>3.9503481929511287E-2</v>
          </cell>
          <cell r="F12">
            <v>0.14994153774701802</v>
          </cell>
          <cell r="G12">
            <v>9.8369628978737411E-2</v>
          </cell>
          <cell r="H12">
            <v>0.18944501967652932</v>
          </cell>
          <cell r="J12">
            <v>6.3768256303892282E-2</v>
          </cell>
          <cell r="L12">
            <v>0.81597321520031918</v>
          </cell>
          <cell r="N12">
            <v>0.10041480334925285</v>
          </cell>
          <cell r="Q12">
            <v>0.75540249844727347</v>
          </cell>
          <cell r="Y12">
            <v>0.35916223330360669</v>
          </cell>
          <cell r="AA12">
            <v>0.77582889997027338</v>
          </cell>
        </row>
        <row r="13">
          <cell r="B13">
            <v>0.35083428989702398</v>
          </cell>
          <cell r="C13">
            <v>0.81255301199560326</v>
          </cell>
          <cell r="E13">
            <v>3.9503481929352997E-2</v>
          </cell>
          <cell r="F13">
            <v>0.14992109058807107</v>
          </cell>
          <cell r="G13">
            <v>9.8213520331143944E-2</v>
          </cell>
          <cell r="H13">
            <v>0.18942457251742406</v>
          </cell>
          <cell r="J13">
            <v>6.3196197048455971E-2</v>
          </cell>
          <cell r="L13">
            <v>0.81559487862719315</v>
          </cell>
          <cell r="N13">
            <v>0.1002523342539305</v>
          </cell>
          <cell r="Q13">
            <v>0.7553968524903274</v>
          </cell>
          <cell r="Y13">
            <v>0.3541622333036068</v>
          </cell>
          <cell r="AA13">
            <v>0.77082889997027348</v>
          </cell>
        </row>
        <row r="14">
          <cell r="B14">
            <v>0.35008567483488889</v>
          </cell>
          <cell r="C14">
            <v>0.80925933753736345</v>
          </cell>
          <cell r="E14">
            <v>3.9503481929191793E-2</v>
          </cell>
          <cell r="F14">
            <v>0.14990032138438969</v>
          </cell>
          <cell r="G14">
            <v>9.8055425043895833E-2</v>
          </cell>
          <cell r="H14">
            <v>0.18940380331358148</v>
          </cell>
          <cell r="J14">
            <v>6.2626446477411599E-2</v>
          </cell>
          <cell r="L14">
            <v>0.81520800571545371</v>
          </cell>
          <cell r="N14">
            <v>0.10008779959659646</v>
          </cell>
          <cell r="Q14">
            <v>0.75539111760901234</v>
          </cell>
          <cell r="Y14">
            <v>0.34916223330360668</v>
          </cell>
          <cell r="AA14">
            <v>0.76582889997027337</v>
          </cell>
        </row>
        <row r="15">
          <cell r="B15">
            <v>0.34933705977275381</v>
          </cell>
          <cell r="C15">
            <v>0.81013960381306283</v>
          </cell>
          <cell r="E15">
            <v>3.9503481929027626E-2</v>
          </cell>
          <cell r="F15">
            <v>0.14987922540606563</v>
          </cell>
          <cell r="G15">
            <v>9.7895327220119677E-2</v>
          </cell>
          <cell r="H15">
            <v>0.18938270733509327</v>
          </cell>
          <cell r="J15">
            <v>6.2059025217540857E-2</v>
          </cell>
          <cell r="L15">
            <v>0.81481300772644072</v>
          </cell>
          <cell r="N15">
            <v>9.9921182939056719E-2</v>
          </cell>
          <cell r="Q15">
            <v>0.75538529249728592</v>
          </cell>
          <cell r="Y15">
            <v>0.34416223330360679</v>
          </cell>
          <cell r="AA15">
            <v>0.76082889997027348</v>
          </cell>
        </row>
        <row r="16">
          <cell r="B16">
            <v>0.34867162416196695</v>
          </cell>
          <cell r="C16">
            <v>0.80964252321942343</v>
          </cell>
          <cell r="E16">
            <v>3.9503481928879168E-2</v>
          </cell>
          <cell r="F16">
            <v>0.14986019522355015</v>
          </cell>
          <cell r="G16">
            <v>9.7751324149974603E-2</v>
          </cell>
          <cell r="H16">
            <v>0.1893636771524293</v>
          </cell>
          <cell r="J16">
            <v>6.1556622859563044E-2</v>
          </cell>
          <cell r="L16">
            <v>0.81445541482683503</v>
          </cell>
          <cell r="N16">
            <v>9.9771318209360471E-2</v>
          </cell>
          <cell r="Q16">
            <v>0.75538003780193008</v>
          </cell>
          <cell r="Y16">
            <v>0.33916223330360679</v>
          </cell>
          <cell r="AA16">
            <v>0.75582889997027347</v>
          </cell>
        </row>
        <row r="17">
          <cell r="B17">
            <v>0.34792300909983215</v>
          </cell>
          <cell r="C17">
            <v>0.80851504803607244</v>
          </cell>
          <cell r="E17">
            <v>3.9503481928709248E-2</v>
          </cell>
          <cell r="F17">
            <v>0.14983846887926217</v>
          </cell>
          <cell r="G17">
            <v>9.7587400839111091E-2</v>
          </cell>
          <cell r="H17">
            <v>0.18934195080797139</v>
          </cell>
          <cell r="J17">
            <v>6.099365745274965E-2</v>
          </cell>
          <cell r="L17">
            <v>0.81404621180581305</v>
          </cell>
          <cell r="N17">
            <v>9.9600724522552753E-2</v>
          </cell>
          <cell r="Q17">
            <v>0.75537403863085872</v>
          </cell>
          <cell r="Y17">
            <v>0.33416223330360678</v>
          </cell>
          <cell r="AA17">
            <v>0.75082889997027347</v>
          </cell>
        </row>
        <row r="18">
          <cell r="B18">
            <v>0.34717439403769706</v>
          </cell>
          <cell r="C18">
            <v>0.80911443139877115</v>
          </cell>
          <cell r="E18">
            <v>3.9503481928536185E-2</v>
          </cell>
          <cell r="F18">
            <v>0.14981640174523256</v>
          </cell>
          <cell r="G18">
            <v>9.7421429807968307E-2</v>
          </cell>
          <cell r="H18">
            <v>0.18931988367376876</v>
          </cell>
          <cell r="J18">
            <v>6.043308055596E-2</v>
          </cell>
          <cell r="L18">
            <v>0.81363009807572173</v>
          </cell>
          <cell r="N18">
            <v>9.9428002141087546E-2</v>
          </cell>
          <cell r="Q18">
            <v>0.75536794535946694</v>
          </cell>
          <cell r="Y18">
            <v>0.32916223330360678</v>
          </cell>
          <cell r="AA18">
            <v>0.74582889997027346</v>
          </cell>
        </row>
        <row r="19">
          <cell r="B19">
            <v>0.34650895842691026</v>
          </cell>
          <cell r="C19">
            <v>0.80964987083246964</v>
          </cell>
          <cell r="E19">
            <v>3.9503481928379672E-2</v>
          </cell>
          <cell r="F19">
            <v>0.14979649639936904</v>
          </cell>
          <cell r="G19">
            <v>9.7272168508838686E-2</v>
          </cell>
          <cell r="H19">
            <v>0.1892999783277487</v>
          </cell>
          <cell r="J19">
            <v>5.993681159032288E-2</v>
          </cell>
          <cell r="L19">
            <v>0.81325475853114737</v>
          </cell>
          <cell r="N19">
            <v>9.9272671256180375E-2</v>
          </cell>
          <cell r="Q19">
            <v>0.75536244901026584</v>
          </cell>
          <cell r="Y19">
            <v>0.32416223330360677</v>
          </cell>
          <cell r="AA19">
            <v>0.74082889997027346</v>
          </cell>
        </row>
        <row r="20">
          <cell r="B20">
            <v>0.34576034336477518</v>
          </cell>
          <cell r="C20">
            <v>0.80753970673924813</v>
          </cell>
          <cell r="E20">
            <v>3.950348192820051E-2</v>
          </cell>
          <cell r="F20">
            <v>0.14977377192480001</v>
          </cell>
          <cell r="G20">
            <v>9.7102287784039287E-2</v>
          </cell>
          <cell r="H20">
            <v>0.18927725385300054</v>
          </cell>
          <cell r="J20">
            <v>5.9380801727735355E-2</v>
          </cell>
          <cell r="L20">
            <v>0.81282673930498228</v>
          </cell>
          <cell r="N20">
            <v>9.9095884865449055E-2</v>
          </cell>
          <cell r="Q20">
            <v>0.75535617423119394</v>
          </cell>
          <cell r="Y20">
            <v>0.31916223330360677</v>
          </cell>
          <cell r="AA20">
            <v>0.73582889997027345</v>
          </cell>
        </row>
        <row r="21">
          <cell r="B21">
            <v>0.3450117283026401</v>
          </cell>
          <cell r="C21">
            <v>0.81001683616206754</v>
          </cell>
          <cell r="E21">
            <v>3.950348192801803E-2</v>
          </cell>
          <cell r="F21">
            <v>0.14975069211027478</v>
          </cell>
          <cell r="G21">
            <v>9.6930315406707518E-2</v>
          </cell>
          <cell r="H21">
            <v>0.18925417403829284</v>
          </cell>
          <cell r="J21">
            <v>5.8827238857639748E-2</v>
          </cell>
          <cell r="L21">
            <v>0.81239301792051966</v>
          </cell>
          <cell r="N21">
            <v>9.891692442435443E-2</v>
          </cell>
          <cell r="Q21">
            <v>0.75534980133413421</v>
          </cell>
          <cell r="Y21">
            <v>0.31416223330360676</v>
          </cell>
          <cell r="AA21">
            <v>0.73082889997027345</v>
          </cell>
        </row>
        <row r="22">
          <cell r="B22">
            <v>0.34426311324050524</v>
          </cell>
          <cell r="C22">
            <v>0.80895392072421446</v>
          </cell>
          <cell r="E22">
            <v>3.9503481927832165E-2</v>
          </cell>
          <cell r="F22">
            <v>0.14972725179121191</v>
          </cell>
          <cell r="G22">
            <v>9.6756236497141115E-2</v>
          </cell>
          <cell r="H22">
            <v>0.18923073371904406</v>
          </cell>
          <cell r="J22">
            <v>5.8276143024320076E-2</v>
          </cell>
          <cell r="L22">
            <v>0.8119540025789882</v>
          </cell>
          <cell r="N22">
            <v>9.8735774582773023E-2</v>
          </cell>
          <cell r="Q22">
            <v>0.75534332889302025</v>
          </cell>
        </row>
        <row r="23">
          <cell r="B23">
            <v>0.34368085708106672</v>
          </cell>
          <cell r="C23">
            <v>0.80960351238312889</v>
          </cell>
          <cell r="E23">
            <v>3.9503481927685213E-2</v>
          </cell>
          <cell r="F23">
            <v>0.14970876784761983</v>
          </cell>
          <cell r="G23">
            <v>9.6619376006432264E-2</v>
          </cell>
          <cell r="H23">
            <v>0.18921224977530504</v>
          </cell>
          <cell r="J23">
            <v>5.7849231299329396E-2</v>
          </cell>
          <cell r="L23">
            <v>0.81160914279938257</v>
          </cell>
          <cell r="N23">
            <v>9.8593356892883996E-2</v>
          </cell>
          <cell r="Q23">
            <v>0.75533822502749126</v>
          </cell>
          <cell r="AC23" t="str">
            <v>Wre</v>
          </cell>
          <cell r="AD23" t="str">
            <v>Wbs</v>
          </cell>
          <cell r="AF23" t="str">
            <v>Wma</v>
          </cell>
          <cell r="AG23" t="str">
            <v>Wip</v>
          </cell>
          <cell r="AH23" t="str">
            <v xml:space="preserve">V Air </v>
          </cell>
        </row>
        <row r="24">
          <cell r="B24">
            <v>0.34293224201893163</v>
          </cell>
          <cell r="C24">
            <v>0.80930574793082533</v>
          </cell>
          <cell r="E24">
            <v>3.9503481927493159E-2</v>
          </cell>
          <cell r="F24">
            <v>0.14968467367053384</v>
          </cell>
          <cell r="G24">
            <v>9.6441515982076065E-2</v>
          </cell>
          <cell r="H24">
            <v>0.18918815559802699</v>
          </cell>
          <cell r="J24">
            <v>5.7302570438828575E-2</v>
          </cell>
          <cell r="L24">
            <v>0.81116169878323308</v>
          </cell>
          <cell r="N24">
            <v>9.8408277491936147E-2</v>
          </cell>
          <cell r="Q24">
            <v>0.75533157204030454</v>
          </cell>
          <cell r="Y24" t="str">
            <v>pF4.2</v>
          </cell>
          <cell r="AC24">
            <v>3.8805377626011647E-2</v>
          </cell>
          <cell r="AD24">
            <v>1.9952589113835198E-2</v>
          </cell>
          <cell r="AF24">
            <v>2.9145676018039746E-3</v>
          </cell>
          <cell r="AG24">
            <v>1.9634157124269333E-4</v>
          </cell>
          <cell r="AH24">
            <v>0.24117019320103369</v>
          </cell>
        </row>
        <row r="25">
          <cell r="B25">
            <v>0.34218362695679677</v>
          </cell>
          <cell r="C25">
            <v>0.80843384534218488</v>
          </cell>
          <cell r="E25">
            <v>3.9503481927297517E-2</v>
          </cell>
          <cell r="F25">
            <v>0.14966020428848434</v>
          </cell>
          <cell r="G25">
            <v>9.6261509075006135E-2</v>
          </cell>
          <cell r="H25">
            <v>0.18916368621578186</v>
          </cell>
          <cell r="J25">
            <v>5.6758431666008767E-2</v>
          </cell>
          <cell r="L25">
            <v>0.81071004977611261</v>
          </cell>
          <cell r="N25">
            <v>9.8220967098895204E-2</v>
          </cell>
          <cell r="Q25">
            <v>0.75532481544991914</v>
          </cell>
          <cell r="Y25" t="str">
            <v>pF3.3</v>
          </cell>
          <cell r="AC25">
            <v>3.950007560113479E-2</v>
          </cell>
          <cell r="AD25">
            <v>6.233714395690497E-2</v>
          </cell>
          <cell r="AF25">
            <v>7.1972720285635797E-3</v>
          </cell>
          <cell r="AG25">
            <v>5.7938940012094216E-4</v>
          </cell>
          <cell r="AH25">
            <v>0.20551164044589856</v>
          </cell>
        </row>
        <row r="26">
          <cell r="B26">
            <v>0.34143501189466169</v>
          </cell>
          <cell r="C26">
            <v>0.80907547921493028</v>
          </cell>
          <cell r="E26">
            <v>3.9503481927098218E-2</v>
          </cell>
          <cell r="F26">
            <v>0.14963535427934185</v>
          </cell>
          <cell r="G26">
            <v>9.6079341138292834E-2</v>
          </cell>
          <cell r="H26">
            <v>0.18913883620644009</v>
          </cell>
          <cell r="J26">
            <v>5.6216834549928769E-2</v>
          </cell>
          <cell r="L26">
            <v>0.81025456826980358</v>
          </cell>
          <cell r="N26">
            <v>9.8031411145053385E-2</v>
          </cell>
          <cell r="Q26">
            <v>0.75531795375915356</v>
          </cell>
          <cell r="Y26" t="str">
            <v>pF3</v>
          </cell>
          <cell r="AC26">
            <v>3.950320255977896E-2</v>
          </cell>
          <cell r="AD26">
            <v>8.2410150036421367E-2</v>
          </cell>
          <cell r="AF26">
            <v>1.0742896649274782E-2</v>
          </cell>
          <cell r="AG26">
            <v>9.9649317974311686E-4</v>
          </cell>
          <cell r="AH26">
            <v>0.1874325270437604</v>
          </cell>
        </row>
        <row r="27">
          <cell r="B27">
            <v>0.34068639683252661</v>
          </cell>
          <cell r="C27">
            <v>0.80826568749897132</v>
          </cell>
          <cell r="E27">
            <v>3.9503481926895193E-2</v>
          </cell>
          <cell r="F27">
            <v>0.14961011815086381</v>
          </cell>
          <cell r="G27">
            <v>9.5894998239549806E-2</v>
          </cell>
          <cell r="H27">
            <v>0.18911360007775899</v>
          </cell>
          <cell r="J27">
            <v>5.5677798515217806E-2</v>
          </cell>
          <cell r="L27">
            <v>0.80979561506577924</v>
          </cell>
          <cell r="N27">
            <v>9.783959529025095E-2</v>
          </cell>
          <cell r="Q27">
            <v>0.75531098545146624</v>
          </cell>
          <cell r="Y27">
            <v>600</v>
          </cell>
          <cell r="AC27">
            <v>3.9503465224515415E-2</v>
          </cell>
          <cell r="AD27">
            <v>0.1049947942884947</v>
          </cell>
          <cell r="AF27">
            <v>1.7627988872860927E-2</v>
          </cell>
          <cell r="AG27">
            <v>1.9701732069885361E-3</v>
          </cell>
          <cell r="AH27">
            <v>0.16419869643030274</v>
          </cell>
        </row>
        <row r="28">
          <cell r="B28">
            <v>0.3400209612217398</v>
          </cell>
          <cell r="C28">
            <v>0.80706573856601205</v>
          </cell>
          <cell r="E28">
            <v>3.9503481926711534E-2</v>
          </cell>
          <cell r="F28">
            <v>0.14958735739134482</v>
          </cell>
          <cell r="G28">
            <v>9.5729300903266049E-2</v>
          </cell>
          <cell r="H28">
            <v>0.18909083931805637</v>
          </cell>
          <cell r="J28">
            <v>5.5200821000417413E-2</v>
          </cell>
          <cell r="L28">
            <v>0.80938502417785163</v>
          </cell>
          <cell r="N28">
            <v>9.7667183701326848E-2</v>
          </cell>
          <cell r="Q28">
            <v>0.75530470065323885</v>
          </cell>
          <cell r="Y28">
            <v>330</v>
          </cell>
          <cell r="AC28">
            <v>3.9503480705210606E-2</v>
          </cell>
          <cell r="AD28">
            <v>0.1256067527471795</v>
          </cell>
          <cell r="AF28">
            <v>3.1028844580681017E-2</v>
          </cell>
          <cell r="AG28">
            <v>4.3899422401878635E-3</v>
          </cell>
          <cell r="AH28">
            <v>0.13587732887495346</v>
          </cell>
        </row>
        <row r="29">
          <cell r="B29">
            <v>0.33935552561095322</v>
          </cell>
          <cell r="C29">
            <v>0.8065011459164626</v>
          </cell>
          <cell r="E29">
            <v>3.9503481926524815E-2</v>
          </cell>
          <cell r="F29">
            <v>0.14956428320046422</v>
          </cell>
          <cell r="G29">
            <v>9.5561864768624105E-2</v>
          </cell>
          <cell r="H29">
            <v>0.18906776512698903</v>
          </cell>
          <cell r="J29">
            <v>5.4725895715340103E-2</v>
          </cell>
          <cell r="L29">
            <v>0.80897220210514365</v>
          </cell>
          <cell r="N29">
            <v>9.7492965624533953E-2</v>
          </cell>
          <cell r="Q29">
            <v>0.75529832930900387</v>
          </cell>
          <cell r="Y29" t="str">
            <v>WL</v>
          </cell>
          <cell r="AC29">
            <v>3.9503481907669079E-2</v>
          </cell>
          <cell r="AD29">
            <v>0.14752106381582403</v>
          </cell>
          <cell r="AF29">
            <v>8.2623785910590136E-2</v>
          </cell>
          <cell r="AG29">
            <v>3.1005586715530845E-2</v>
          </cell>
          <cell r="AH29">
            <v>6.8419148536397981E-2</v>
          </cell>
        </row>
        <row r="30">
          <cell r="B30">
            <v>0.33869009000016642</v>
          </cell>
          <cell r="C30">
            <v>0.80811243196406279</v>
          </cell>
          <cell r="E30">
            <v>3.9503481926334981E-2</v>
          </cell>
          <cell r="F30">
            <v>0.14954089157811801</v>
          </cell>
          <cell r="G30">
            <v>9.5392680510654138E-2</v>
          </cell>
          <cell r="H30">
            <v>0.18904437350445297</v>
          </cell>
          <cell r="J30">
            <v>5.4253035985059317E-2</v>
          </cell>
          <cell r="L30">
            <v>0.80855737706505304</v>
          </cell>
          <cell r="N30">
            <v>9.7316931478196506E-2</v>
          </cell>
          <cell r="Q30">
            <v>0.7552918703142355</v>
          </cell>
          <cell r="Y30" t="str">
            <v>WSat</v>
          </cell>
          <cell r="AC30">
            <v>3.9503481930902362E-2</v>
          </cell>
          <cell r="AD30">
            <v>0.15012350056360027</v>
          </cell>
          <cell r="AF30">
            <v>9.9779511465004606E-2</v>
          </cell>
          <cell r="AG30">
            <v>6.3664168136890811E-2</v>
          </cell>
          <cell r="AH30">
            <v>4.9379582171959327E-2</v>
          </cell>
        </row>
        <row r="31">
          <cell r="B31">
            <v>0.33802465438937984</v>
          </cell>
          <cell r="C31">
            <v>0.80666906817401862</v>
          </cell>
          <cell r="E31">
            <v>3.9503481926141969E-2</v>
          </cell>
          <cell r="F31">
            <v>0.14951717847841339</v>
          </cell>
          <cell r="G31">
            <v>9.5221738959082425E-2</v>
          </cell>
          <cell r="H31">
            <v>0.18902066040455534</v>
          </cell>
          <cell r="J31">
            <v>5.3782255025742083E-2</v>
          </cell>
          <cell r="L31">
            <v>0.80814076904357279</v>
          </cell>
          <cell r="N31">
            <v>9.7139071845210548E-2</v>
          </cell>
          <cell r="Q31">
            <v>0.75528532255176462</v>
          </cell>
        </row>
        <row r="32">
          <cell r="B32">
            <v>0.33727603932724476</v>
          </cell>
          <cell r="C32">
            <v>0.80669986372524283</v>
          </cell>
          <cell r="E32">
            <v>3.9503481925920965E-2</v>
          </cell>
          <cell r="F32">
            <v>0.14949011187828637</v>
          </cell>
          <cell r="G32">
            <v>9.5027317985627413E-2</v>
          </cell>
          <cell r="H32">
            <v>0.18899359380420733</v>
          </cell>
          <cell r="J32">
            <v>5.3255127537410026E-2</v>
          </cell>
          <cell r="L32">
            <v>0.80767021707136222</v>
          </cell>
          <cell r="N32">
            <v>9.6936786223864174E-2</v>
          </cell>
          <cell r="Q32">
            <v>0.75527784880641979</v>
          </cell>
        </row>
        <row r="33">
          <cell r="B33">
            <v>0.33661060371645796</v>
          </cell>
          <cell r="C33">
            <v>0.80618092074913794</v>
          </cell>
          <cell r="E33">
            <v>3.9503481925721007E-2</v>
          </cell>
          <cell r="F33">
            <v>0.14946570199362513</v>
          </cell>
          <cell r="G33">
            <v>9.4852612472153847E-2</v>
          </cell>
          <cell r="H33">
            <v>0.18896918391934614</v>
          </cell>
          <cell r="J33">
            <v>5.278880732495797E-2</v>
          </cell>
          <cell r="L33">
            <v>0.80725051281885762</v>
          </cell>
          <cell r="N33">
            <v>9.6755016945853423E-2</v>
          </cell>
          <cell r="Q33">
            <v>0.75527110864470759</v>
          </cell>
        </row>
        <row r="34">
          <cell r="B34">
            <v>0.33594516810567138</v>
          </cell>
          <cell r="C34">
            <v>0.80585250925480512</v>
          </cell>
          <cell r="E34">
            <v>3.9503481925517697E-2</v>
          </cell>
          <cell r="F34">
            <v>0.14944095768759061</v>
          </cell>
          <cell r="G34">
            <v>9.4676122059532825E-2</v>
          </cell>
          <cell r="H34">
            <v>0.18894443961310833</v>
          </cell>
          <cell r="J34">
            <v>5.2324606433030212E-2</v>
          </cell>
          <cell r="L34">
            <v>0.80682965970293585</v>
          </cell>
          <cell r="N34">
            <v>9.6571393870908184E-2</v>
          </cell>
          <cell r="Q34">
            <v>0.75526427614113611</v>
          </cell>
        </row>
        <row r="35">
          <cell r="B35">
            <v>0.3354460913975813</v>
          </cell>
          <cell r="C35">
            <v>0.80826568749897132</v>
          </cell>
          <cell r="E35">
            <v>3.9503481925362967E-2</v>
          </cell>
          <cell r="F35">
            <v>0.14942217744518604</v>
          </cell>
          <cell r="G35">
            <v>9.4542577802169028E-2</v>
          </cell>
          <cell r="H35">
            <v>0.188925659370549</v>
          </cell>
          <cell r="J35">
            <v>5.1977854224863285E-2</v>
          </cell>
          <cell r="L35">
            <v>0.80651337812138135</v>
          </cell>
          <cell r="N35">
            <v>9.6432454779935173E-2</v>
          </cell>
          <cell r="Q35">
            <v>0.75525909046031225</v>
          </cell>
        </row>
        <row r="36">
          <cell r="B36">
            <v>0.33461429688409772</v>
          </cell>
          <cell r="C36">
            <v>0.80634874964526027</v>
          </cell>
          <cell r="E36">
            <v>3.9503481925100732E-2</v>
          </cell>
          <cell r="F36">
            <v>0.14939044880272268</v>
          </cell>
          <cell r="G36">
            <v>9.4317752797970958E-2</v>
          </cell>
          <cell r="H36">
            <v>0.1888939307278234</v>
          </cell>
          <cell r="J36">
            <v>5.1402613358303373E-2</v>
          </cell>
          <cell r="L36">
            <v>0.80598524287793494</v>
          </cell>
          <cell r="N36">
            <v>9.6198551789550557E-2</v>
          </cell>
          <cell r="Q36">
            <v>0.75525032941190584</v>
          </cell>
        </row>
        <row r="37">
          <cell r="B37">
            <v>0.33394886127331114</v>
          </cell>
          <cell r="C37">
            <v>0.80545560529482996</v>
          </cell>
          <cell r="E37">
            <v>3.9503481924886959E-2</v>
          </cell>
          <cell r="F37">
            <v>0.14936467559801986</v>
          </cell>
          <cell r="G37">
            <v>9.4135857534996953E-2</v>
          </cell>
          <cell r="H37">
            <v>0.18886815752290681</v>
          </cell>
          <cell r="J37">
            <v>5.0944846215407368E-2</v>
          </cell>
          <cell r="L37">
            <v>0.80556202725361403</v>
          </cell>
          <cell r="N37">
            <v>9.6009315996600994E-2</v>
          </cell>
          <cell r="Q37">
            <v>0.75524321280443529</v>
          </cell>
        </row>
        <row r="38">
          <cell r="B38">
            <v>0.33328342566252434</v>
          </cell>
          <cell r="C38">
            <v>0.80597424419828301</v>
          </cell>
          <cell r="E38">
            <v>3.9503481924669563E-2</v>
          </cell>
          <cell r="F38">
            <v>0.14933855071912958</v>
          </cell>
          <cell r="G38">
            <v>9.3952144554805911E-2</v>
          </cell>
          <cell r="H38">
            <v>0.18884203264379915</v>
          </cell>
          <cell r="J38">
            <v>5.0489248463919278E-2</v>
          </cell>
          <cell r="L38">
            <v>0.80513835925741239</v>
          </cell>
          <cell r="N38">
            <v>9.5818192844171229E-2</v>
          </cell>
          <cell r="Q38">
            <v>0.75523599909118444</v>
          </cell>
        </row>
        <row r="39">
          <cell r="B39">
            <v>0.33261799005173776</v>
          </cell>
          <cell r="C39">
            <v>0.80547113917693569</v>
          </cell>
          <cell r="E39">
            <v>3.9503481924448483E-2</v>
          </cell>
          <cell r="F39">
            <v>0.14931206972915223</v>
          </cell>
          <cell r="G39">
            <v>9.3766606128282221E-2</v>
          </cell>
          <cell r="H39">
            <v>0.1888155516536007</v>
          </cell>
          <cell r="J39">
            <v>5.0035832269854835E-2</v>
          </cell>
          <cell r="L39">
            <v>0.80471439378014409</v>
          </cell>
          <cell r="N39">
            <v>9.562517444647764E-2</v>
          </cell>
          <cell r="Q39">
            <v>0.75522868704701784</v>
          </cell>
        </row>
        <row r="40">
          <cell r="B40">
            <v>0.33195255444095095</v>
          </cell>
          <cell r="C40">
            <v>0.80633339008334404</v>
          </cell>
          <cell r="E40">
            <v>3.9503481924223649E-2</v>
          </cell>
          <cell r="F40">
            <v>0.14928522814060358</v>
          </cell>
          <cell r="G40">
            <v>9.3579234726467425E-2</v>
          </cell>
          <cell r="H40">
            <v>0.18878871006482723</v>
          </cell>
          <cell r="J40">
            <v>4.958460964965631E-2</v>
          </cell>
          <cell r="L40">
            <v>0.80429027841086864</v>
          </cell>
          <cell r="N40">
            <v>9.5430253130201356E-2</v>
          </cell>
          <cell r="Q40">
            <v>0.75522127543283202</v>
          </cell>
        </row>
        <row r="41">
          <cell r="B41">
            <v>0.33145347773286088</v>
          </cell>
          <cell r="C41">
            <v>0.80582995615955111</v>
          </cell>
          <cell r="E41">
            <v>3.9503481924052508E-2</v>
          </cell>
          <cell r="F41">
            <v>0.14926485757804525</v>
          </cell>
          <cell r="G41">
            <v>9.3437498871488417E-2</v>
          </cell>
          <cell r="H41">
            <v>0.18876833950209776</v>
          </cell>
          <cell r="J41">
            <v>4.9247639359274703E-2</v>
          </cell>
          <cell r="L41">
            <v>0.80397217830166212</v>
          </cell>
          <cell r="N41">
            <v>9.5282808859330256E-2</v>
          </cell>
          <cell r="Q41">
            <v>0.75521565062600815</v>
          </cell>
        </row>
        <row r="42">
          <cell r="B42">
            <v>0.33062168321937752</v>
          </cell>
          <cell r="C42">
            <v>0.80461740674837845</v>
          </cell>
          <cell r="E42">
            <v>3.9503481923762421E-2</v>
          </cell>
          <cell r="F42">
            <v>0.14923044496151255</v>
          </cell>
          <cell r="G42">
            <v>9.3198963911855351E-2</v>
          </cell>
          <cell r="H42">
            <v>0.18873392688527496</v>
          </cell>
          <cell r="J42">
            <v>4.8688792422247225E-2</v>
          </cell>
          <cell r="L42">
            <v>0.80344215318014212</v>
          </cell>
          <cell r="N42">
            <v>9.5034672142450996E-2</v>
          </cell>
          <cell r="Q42">
            <v>0.75520614846720702</v>
          </cell>
        </row>
        <row r="43">
          <cell r="B43">
            <v>0.32995624760859071</v>
          </cell>
          <cell r="C43">
            <v>0.80512029262759632</v>
          </cell>
          <cell r="E43">
            <v>3.9503481923525881E-2</v>
          </cell>
          <cell r="F43">
            <v>0.14920249413791481</v>
          </cell>
          <cell r="G43">
            <v>9.3006050486801273E-2</v>
          </cell>
          <cell r="H43">
            <v>0.18870597606144068</v>
          </cell>
          <cell r="J43">
            <v>4.8244221060348765E-2</v>
          </cell>
          <cell r="L43">
            <v>0.80301840402281521</v>
          </cell>
          <cell r="N43">
            <v>9.4833998233873062E-2</v>
          </cell>
          <cell r="Q43">
            <v>0.75519843056629721</v>
          </cell>
        </row>
        <row r="44">
          <cell r="B44">
            <v>0.32929081199780413</v>
          </cell>
          <cell r="C44">
            <v>0.80291180406650597</v>
          </cell>
          <cell r="E44">
            <v>3.9503481923285295E-2</v>
          </cell>
          <cell r="F44">
            <v>0.14917416424845067</v>
          </cell>
          <cell r="G44">
            <v>9.2811276071869467E-2</v>
          </cell>
          <cell r="H44">
            <v>0.18867764617173596</v>
          </cell>
          <cell r="J44">
            <v>4.7801889754198718E-2</v>
          </cell>
          <cell r="L44">
            <v>0.80259502686044792</v>
          </cell>
          <cell r="N44">
            <v>9.463139294294115E-2</v>
          </cell>
          <cell r="Q44">
            <v>0.75519060799609961</v>
          </cell>
        </row>
        <row r="45">
          <cell r="B45">
            <v>0.32854219693566905</v>
          </cell>
          <cell r="C45">
            <v>0.80241646636063579</v>
          </cell>
          <cell r="E45">
            <v>3.9503481923009696E-2</v>
          </cell>
          <cell r="F45">
            <v>0.14914183410531501</v>
          </cell>
          <cell r="G45">
            <v>9.2589922364127039E-2</v>
          </cell>
          <cell r="H45">
            <v>0.18864531602832468</v>
          </cell>
          <cell r="J45">
            <v>4.7306958543217321E-2</v>
          </cell>
          <cell r="L45">
            <v>0.8021193145964125</v>
          </cell>
          <cell r="N45">
            <v>9.4401145260914532E-2</v>
          </cell>
          <cell r="Q45">
            <v>0.75518168085875603</v>
          </cell>
        </row>
        <row r="46">
          <cell r="B46">
            <v>0.32779358187353397</v>
          </cell>
          <cell r="C46">
            <v>0.80308665359066189</v>
          </cell>
          <cell r="E46">
            <v>3.9503481922728761E-2</v>
          </cell>
          <cell r="F46">
            <v>0.14910901135091204</v>
          </cell>
          <cell r="G46">
            <v>9.236619633934301E-2</v>
          </cell>
          <cell r="H46">
            <v>0.18861249327364077</v>
          </cell>
          <cell r="J46">
            <v>4.6814892260550182E-2</v>
          </cell>
          <cell r="L46">
            <v>0.80164437216315787</v>
          </cell>
          <cell r="N46">
            <v>9.4168435980348006E-2</v>
          </cell>
          <cell r="Q46">
            <v>0.7551726176994833</v>
          </cell>
        </row>
        <row r="47">
          <cell r="B47">
            <v>0.32712814626274739</v>
          </cell>
          <cell r="C47">
            <v>0.80136019493443522</v>
          </cell>
          <cell r="E47">
            <v>3.9503481922474465E-2</v>
          </cell>
          <cell r="F47">
            <v>0.14907941641728947</v>
          </cell>
          <cell r="G47">
            <v>9.2165330336462431E-2</v>
          </cell>
          <cell r="H47">
            <v>0.18858289833976397</v>
          </cell>
          <cell r="J47">
            <v>4.6379917586520984E-2</v>
          </cell>
          <cell r="L47">
            <v>0.80122296498753576</v>
          </cell>
          <cell r="N47">
            <v>9.3959509852648879E-2</v>
          </cell>
          <cell r="Q47">
            <v>0.75516444581988429</v>
          </cell>
        </row>
        <row r="48">
          <cell r="B48">
            <v>0.32654589010330887</v>
          </cell>
          <cell r="C48">
            <v>0.80275900753544349</v>
          </cell>
          <cell r="E48">
            <v>3.9503481922248361E-2</v>
          </cell>
          <cell r="F48">
            <v>0.14905319320128693</v>
          </cell>
          <cell r="G48">
            <v>9.1988025003288232E-2</v>
          </cell>
          <cell r="H48">
            <v>0.18855667512353527</v>
          </cell>
          <cell r="J48">
            <v>4.6001189976485356E-2</v>
          </cell>
          <cell r="L48">
            <v>0.80085490273554605</v>
          </cell>
          <cell r="N48">
            <v>9.3775093971320583E-2</v>
          </cell>
          <cell r="Q48">
            <v>0.75515720495336969</v>
          </cell>
        </row>
        <row r="49">
          <cell r="B49">
            <v>0.32579727504117378</v>
          </cell>
          <cell r="C49">
            <v>0.80155721982358286</v>
          </cell>
          <cell r="E49">
            <v>3.9503481921952618E-2</v>
          </cell>
          <cell r="F49">
            <v>0.14901902268597059</v>
          </cell>
          <cell r="G49">
            <v>9.1757932475358156E-2</v>
          </cell>
          <cell r="H49">
            <v>0.18852250460792322</v>
          </cell>
          <cell r="J49">
            <v>4.5516837957892409E-2</v>
          </cell>
          <cell r="L49">
            <v>0.80038270013539614</v>
          </cell>
          <cell r="N49">
            <v>9.3535779829588911E-2</v>
          </cell>
          <cell r="Q49">
            <v>0.7551477696445914</v>
          </cell>
        </row>
        <row r="50">
          <cell r="B50">
            <v>0.32504865997903892</v>
          </cell>
          <cell r="C50">
            <v>0.79927954114125022</v>
          </cell>
          <cell r="E50">
            <v>3.9503481921651096E-2</v>
          </cell>
          <cell r="F50">
            <v>0.14898433370459446</v>
          </cell>
          <cell r="G50">
            <v>9.1525438508149926E-2</v>
          </cell>
          <cell r="H50">
            <v>0.18848781562624556</v>
          </cell>
          <cell r="J50">
            <v>4.5035405844643453E-2</v>
          </cell>
          <cell r="L50">
            <v>0.79991175917230495</v>
          </cell>
          <cell r="N50">
            <v>9.3293974828215359E-2</v>
          </cell>
          <cell r="Q50">
            <v>0.75513819117474812</v>
          </cell>
        </row>
        <row r="51">
          <cell r="B51">
            <v>0.32438322436825212</v>
          </cell>
          <cell r="C51">
            <v>0.80034939660826421</v>
          </cell>
          <cell r="E51">
            <v>3.950348192137812E-2</v>
          </cell>
          <cell r="F51">
            <v>0.14895305792886077</v>
          </cell>
          <cell r="G51">
            <v>9.1316755507632047E-2</v>
          </cell>
          <cell r="H51">
            <v>0.18845653985023891</v>
          </cell>
          <cell r="J51">
            <v>4.4609929010381161E-2</v>
          </cell>
          <cell r="L51">
            <v>0.79949429797814475</v>
          </cell>
          <cell r="N51">
            <v>9.3076940297586466E-2</v>
          </cell>
          <cell r="Q51">
            <v>0.7551295551738394</v>
          </cell>
        </row>
        <row r="52">
          <cell r="B52">
            <v>0.32380096820881382</v>
          </cell>
          <cell r="C52">
            <v>0.79999283007134148</v>
          </cell>
          <cell r="E52">
            <v>3.9503481921135369E-2</v>
          </cell>
          <cell r="F52">
            <v>0.14892534681739461</v>
          </cell>
          <cell r="G52">
            <v>9.1132593190583644E-2</v>
          </cell>
          <cell r="H52">
            <v>0.18842882873852995</v>
          </cell>
          <cell r="J52">
            <v>4.4239546279700219E-2</v>
          </cell>
          <cell r="L52">
            <v>0.79912997274359809</v>
          </cell>
          <cell r="N52">
            <v>9.2885412467240636E-2</v>
          </cell>
          <cell r="Q52">
            <v>0.75512190346326813</v>
          </cell>
        </row>
        <row r="53">
          <cell r="B53">
            <v>0.32296917369533046</v>
          </cell>
          <cell r="C53">
            <v>0.79827814657641283</v>
          </cell>
          <cell r="E53">
            <v>3.9503481920782145E-2</v>
          </cell>
          <cell r="F53">
            <v>0.14888519402987604</v>
          </cell>
          <cell r="G53">
            <v>9.0866964798062833E-2</v>
          </cell>
          <cell r="H53">
            <v>0.18838867595065817</v>
          </cell>
          <cell r="J53">
            <v>4.3713532946609464E-2</v>
          </cell>
          <cell r="L53">
            <v>0.79861115186482945</v>
          </cell>
          <cell r="N53">
            <v>9.260916819142416E-2</v>
          </cell>
          <cell r="Q53">
            <v>0.75511081630391341</v>
          </cell>
        </row>
        <row r="54">
          <cell r="B54">
            <v>0.32230373808454366</v>
          </cell>
          <cell r="C54">
            <v>0.79965125330171483</v>
          </cell>
          <cell r="E54">
            <v>3.9503481920493987E-2</v>
          </cell>
          <cell r="F54">
            <v>0.14885258660794315</v>
          </cell>
          <cell r="G54">
            <v>9.0652306284666681E-2</v>
          </cell>
          <cell r="H54">
            <v>0.18835606852843712</v>
          </cell>
          <cell r="J54">
            <v>4.329536327143986E-2</v>
          </cell>
          <cell r="L54">
            <v>0.79819756763105443</v>
          </cell>
          <cell r="N54">
            <v>9.2385937654487119E-2</v>
          </cell>
          <cell r="Q54">
            <v>0.75510181260316289</v>
          </cell>
        </row>
        <row r="55">
          <cell r="B55">
            <v>0.32155512302240857</v>
          </cell>
          <cell r="C55">
            <v>0.79790722778038525</v>
          </cell>
          <cell r="E55">
            <v>3.9503481920163765E-2</v>
          </cell>
          <cell r="F55">
            <v>0.14881538054950166</v>
          </cell>
          <cell r="G55">
            <v>9.0408519798941198E-2</v>
          </cell>
          <cell r="H55">
            <v>0.18831886246966545</v>
          </cell>
          <cell r="J55">
            <v>4.2827740753801913E-2</v>
          </cell>
          <cell r="L55">
            <v>0.7977339363937026</v>
          </cell>
          <cell r="N55">
            <v>9.2132423471917926E-2</v>
          </cell>
          <cell r="Q55">
            <v>0.75509153910723903</v>
          </cell>
        </row>
        <row r="56">
          <cell r="B56">
            <v>0.32080650796027349</v>
          </cell>
          <cell r="C56">
            <v>0.79828572753013627</v>
          </cell>
          <cell r="E56">
            <v>3.9503481919826992E-2</v>
          </cell>
          <cell r="F56">
            <v>0.14877761360677574</v>
          </cell>
          <cell r="G56">
            <v>9.016229782596677E-2</v>
          </cell>
          <cell r="H56">
            <v>0.18828109552660274</v>
          </cell>
          <cell r="J56">
            <v>4.2363114607703978E-2</v>
          </cell>
          <cell r="L56">
            <v>0.79727213598861957</v>
          </cell>
          <cell r="N56">
            <v>9.1876384811308887E-2</v>
          </cell>
          <cell r="Q56">
            <v>0.75508111073754869</v>
          </cell>
        </row>
        <row r="57">
          <cell r="B57">
            <v>0.32014107234948691</v>
          </cell>
          <cell r="C57">
            <v>0.79915718579240091</v>
          </cell>
          <cell r="E57">
            <v>3.9503481919522021E-2</v>
          </cell>
          <cell r="F57">
            <v>0.14874356581341192</v>
          </cell>
          <cell r="G57">
            <v>8.9941385569860019E-2</v>
          </cell>
          <cell r="H57">
            <v>0.18824704773293394</v>
          </cell>
          <cell r="J57">
            <v>4.1952639046692955E-2</v>
          </cell>
          <cell r="L57">
            <v>0.79686324900130145</v>
          </cell>
          <cell r="N57">
            <v>9.1646672032068652E-2</v>
          </cell>
          <cell r="Q57">
            <v>0.75507170931528067</v>
          </cell>
        </row>
        <row r="58">
          <cell r="B58">
            <v>0.31947563673870011</v>
          </cell>
          <cell r="C58">
            <v>0.79621072270798687</v>
          </cell>
          <cell r="E58">
            <v>3.9503481919211651E-2</v>
          </cell>
          <cell r="F58">
            <v>0.14870906313003435</v>
          </cell>
          <cell r="G58">
            <v>8.9718542516251526E-2</v>
          </cell>
          <cell r="H58">
            <v>0.18821254504924601</v>
          </cell>
          <cell r="J58">
            <v>4.1544549173202591E-2</v>
          </cell>
          <cell r="L58">
            <v>0.79645592553132094</v>
          </cell>
          <cell r="N58">
            <v>9.141495839942218E-2</v>
          </cell>
          <cell r="Q58">
            <v>0.75506218228683719</v>
          </cell>
        </row>
        <row r="59">
          <cell r="B59">
            <v>0.31872702167656503</v>
          </cell>
          <cell r="C59">
            <v>0.79758877640917603</v>
          </cell>
          <cell r="E59">
            <v>3.9503481918855901E-2</v>
          </cell>
          <cell r="F59">
            <v>0.1486696968802424</v>
          </cell>
          <cell r="G59">
            <v>8.9465532972015482E-2</v>
          </cell>
          <cell r="H59">
            <v>0.18817317879909828</v>
          </cell>
          <cell r="J59">
            <v>4.1088309905451266E-2</v>
          </cell>
          <cell r="L59">
            <v>0.79599961784313911</v>
          </cell>
          <cell r="N59">
            <v>9.1151885899331542E-2</v>
          </cell>
          <cell r="Q59">
            <v>0.75505131230964229</v>
          </cell>
        </row>
        <row r="60">
          <cell r="B60">
            <v>0.31806158606577845</v>
          </cell>
          <cell r="C60">
            <v>0.79706642126871652</v>
          </cell>
          <cell r="E60">
            <v>3.9503481918533701E-2</v>
          </cell>
          <cell r="F60">
            <v>0.14863420882779413</v>
          </cell>
          <cell r="G60">
            <v>8.9238578774073235E-2</v>
          </cell>
          <cell r="H60">
            <v>0.18813769074632783</v>
          </cell>
          <cell r="J60">
            <v>4.0685316545377374E-2</v>
          </cell>
          <cell r="L60">
            <v>0.79559577975665319</v>
          </cell>
          <cell r="N60">
            <v>9.0915912764140225E-2</v>
          </cell>
          <cell r="Q60">
            <v>0.75504151319687829</v>
          </cell>
        </row>
        <row r="61">
          <cell r="B61">
            <v>0.31739615045499164</v>
          </cell>
          <cell r="C61">
            <v>0.79516730481298814</v>
          </cell>
          <cell r="E61">
            <v>3.9503481918205754E-2</v>
          </cell>
          <cell r="F61">
            <v>0.14859824811950037</v>
          </cell>
          <cell r="G61">
            <v>8.9009686706792684E-2</v>
          </cell>
          <cell r="H61">
            <v>0.18810173003770611</v>
          </cell>
          <cell r="J61">
            <v>4.0284733710492848E-2</v>
          </cell>
          <cell r="L61">
            <v>0.79519365248620133</v>
          </cell>
          <cell r="N61">
            <v>9.0677932220596724E-2</v>
          </cell>
          <cell r="Q61">
            <v>0.75503158357236155</v>
          </cell>
        </row>
        <row r="62">
          <cell r="B62">
            <v>0.31664753539285656</v>
          </cell>
          <cell r="C62">
            <v>0.79676202100319582</v>
          </cell>
          <cell r="E62">
            <v>3.9503481917829791E-2</v>
          </cell>
          <cell r="F62">
            <v>0.14855722010130926</v>
          </cell>
          <cell r="G62">
            <v>8.8749864746681992E-2</v>
          </cell>
          <cell r="H62">
            <v>0.18806070201913902</v>
          </cell>
          <cell r="J62">
            <v>3.9836968627035542E-2</v>
          </cell>
          <cell r="L62">
            <v>0.79474335596513357</v>
          </cell>
          <cell r="N62">
            <v>9.0407802854190339E-2</v>
          </cell>
          <cell r="Q62">
            <v>0.75502025474057166</v>
          </cell>
        </row>
        <row r="63">
          <cell r="B63">
            <v>0.31598209978206998</v>
          </cell>
          <cell r="C63">
            <v>0.79435717589508525</v>
          </cell>
          <cell r="E63">
            <v>3.9503481917489237E-2</v>
          </cell>
          <cell r="F63">
            <v>0.14852023558956706</v>
          </cell>
          <cell r="G63">
            <v>8.8516849662248834E-2</v>
          </cell>
          <cell r="H63">
            <v>0.18802371750705632</v>
          </cell>
          <cell r="J63">
            <v>3.9441532612764826E-2</v>
          </cell>
          <cell r="L63">
            <v>0.79434499924721191</v>
          </cell>
          <cell r="N63">
            <v>9.0165552210385899E-2</v>
          </cell>
          <cell r="Q63">
            <v>0.75501004241906966</v>
          </cell>
        </row>
        <row r="64">
          <cell r="B64">
            <v>0.31531666417128318</v>
          </cell>
          <cell r="C64">
            <v>0.79486389512078615</v>
          </cell>
          <cell r="E64">
            <v>3.9503481917142549E-2</v>
          </cell>
          <cell r="F64">
            <v>0.14848276000872654</v>
          </cell>
          <cell r="G64">
            <v>8.8281892633258335E-2</v>
          </cell>
          <cell r="H64">
            <v>0.18798624192586907</v>
          </cell>
          <cell r="J64">
            <v>3.9048529612155776E-2</v>
          </cell>
          <cell r="L64">
            <v>0.79394847534595892</v>
          </cell>
          <cell r="N64">
            <v>8.9921290767058071E-2</v>
          </cell>
          <cell r="Q64">
            <v>0.75499969450146875</v>
          </cell>
        </row>
        <row r="65">
          <cell r="B65">
            <v>0.3146512285604966</v>
          </cell>
          <cell r="C65">
            <v>0.79624736040577582</v>
          </cell>
          <cell r="E65">
            <v>3.9503481916789616E-2</v>
          </cell>
          <cell r="F65">
            <v>0.14844478732561761</v>
          </cell>
          <cell r="G65">
            <v>8.8044993008451422E-2</v>
          </cell>
          <cell r="H65">
            <v>0.18794826924240721</v>
          </cell>
          <cell r="J65">
            <v>3.8657966309637984E-2</v>
          </cell>
          <cell r="L65">
            <v>0.79355381859533036</v>
          </cell>
          <cell r="N65">
            <v>8.9675018127714695E-2</v>
          </cell>
          <cell r="Q65">
            <v>0.7549892093218642</v>
          </cell>
        </row>
        <row r="66">
          <cell r="B66">
            <v>0.31390261349836152</v>
          </cell>
          <cell r="C66">
            <v>0.79334421711468528</v>
          </cell>
          <cell r="E66">
            <v>3.9503481916384926E-2</v>
          </cell>
          <cell r="F66">
            <v>0.14840146626288661</v>
          </cell>
          <cell r="G66">
            <v>8.7776158525533138E-2</v>
          </cell>
          <cell r="H66">
            <v>0.18790494817927153</v>
          </cell>
          <cell r="J66">
            <v>3.8221506793556848E-2</v>
          </cell>
          <cell r="L66">
            <v>0.7931121016531173</v>
          </cell>
          <cell r="N66">
            <v>8.9395557344513793E-2</v>
          </cell>
          <cell r="Q66">
            <v>0.75497724732481253</v>
          </cell>
        </row>
        <row r="67">
          <cell r="B67">
            <v>0.31315399843622643</v>
          </cell>
          <cell r="C67">
            <v>0.79366266939166652</v>
          </cell>
          <cell r="E67">
            <v>3.9503481915971965E-2</v>
          </cell>
          <cell r="F67">
            <v>0.14835749953236591</v>
          </cell>
          <cell r="G67">
            <v>8.7504865065973325E-2</v>
          </cell>
          <cell r="H67">
            <v>0.18786098144833788</v>
          </cell>
          <cell r="J67">
            <v>3.7788151921915231E-2</v>
          </cell>
          <cell r="L67">
            <v>0.79267283150643164</v>
          </cell>
          <cell r="N67">
            <v>8.911355152206675E-2</v>
          </cell>
          <cell r="Q67">
            <v>0.75496510704321029</v>
          </cell>
        </row>
        <row r="68">
          <cell r="B68">
            <v>0.31240538337409135</v>
          </cell>
          <cell r="C68">
            <v>0.79348171896640607</v>
          </cell>
          <cell r="E68">
            <v>3.9503481915550531E-2</v>
          </cell>
          <cell r="F68">
            <v>0.14831287822249817</v>
          </cell>
          <cell r="G68">
            <v>8.7231113187112297E-2</v>
          </cell>
          <cell r="H68">
            <v>0.1878163601380487</v>
          </cell>
          <cell r="J68">
            <v>3.7357910048930361E-2</v>
          </cell>
          <cell r="L68">
            <v>0.79223604808372328</v>
          </cell>
          <cell r="N68">
            <v>8.8829001660416226E-2</v>
          </cell>
          <cell r="Q68">
            <v>0.75495278601636029</v>
          </cell>
        </row>
        <row r="69">
          <cell r="B69">
            <v>0.31173994776330455</v>
          </cell>
          <cell r="C69">
            <v>0.7924842556745062</v>
          </cell>
          <cell r="E69">
            <v>3.9503481915168656E-2</v>
          </cell>
          <cell r="F69">
            <v>0.14827265801673928</v>
          </cell>
          <cell r="G69">
            <v>8.6985715197440444E-2</v>
          </cell>
          <cell r="H69">
            <v>0.18777613993190795</v>
          </cell>
          <cell r="J69">
            <v>3.6978092633956156E-2</v>
          </cell>
          <cell r="L69">
            <v>0.79184991382388259</v>
          </cell>
          <cell r="N69">
            <v>8.8573933965585244E-2</v>
          </cell>
          <cell r="Q69">
            <v>0.75494168024119279</v>
          </cell>
        </row>
        <row r="70">
          <cell r="B70">
            <v>0.31099133270116969</v>
          </cell>
          <cell r="C70">
            <v>0.79265779176199647</v>
          </cell>
          <cell r="E70">
            <v>3.950348191473068E-2</v>
          </cell>
          <cell r="F70">
            <v>0.14822677555136726</v>
          </cell>
          <cell r="G70">
            <v>8.6707323059841357E-2</v>
          </cell>
          <cell r="H70">
            <v>0.18773025746609795</v>
          </cell>
          <cell r="J70">
            <v>3.6553752175230374E-2</v>
          </cell>
          <cell r="L70">
            <v>0.7914179265992729</v>
          </cell>
          <cell r="N70">
            <v>8.8284583427037905E-2</v>
          </cell>
          <cell r="Q70">
            <v>0.75492901097869314</v>
          </cell>
        </row>
        <row r="71">
          <cell r="B71">
            <v>0.31032589709038289</v>
          </cell>
          <cell r="C71">
            <v>0.79249140153899233</v>
          </cell>
          <cell r="E71">
            <v>3.9503481914333761E-2</v>
          </cell>
          <cell r="F71">
            <v>0.14818541973731034</v>
          </cell>
          <cell r="G71">
            <v>8.6457803344101053E-2</v>
          </cell>
          <cell r="H71">
            <v>0.18768890165164412</v>
          </cell>
          <cell r="J71">
            <v>3.6179192094637713E-2</v>
          </cell>
          <cell r="L71">
            <v>0.79103610857537854</v>
          </cell>
          <cell r="N71">
            <v>8.8025252222727376E-2</v>
          </cell>
          <cell r="Q71">
            <v>0.75491759163450745</v>
          </cell>
        </row>
        <row r="72">
          <cell r="B72">
            <v>0.30966046147959603</v>
          </cell>
          <cell r="C72">
            <v>0.7912785637163362</v>
          </cell>
          <cell r="E72">
            <v>3.9503481913929522E-2</v>
          </cell>
          <cell r="F72">
            <v>0.14814351928378811</v>
          </cell>
          <cell r="G72">
            <v>8.6206346693453881E-2</v>
          </cell>
          <cell r="H72">
            <v>0.1876470011977176</v>
          </cell>
          <cell r="J72">
            <v>3.5807113588424533E-2</v>
          </cell>
          <cell r="L72">
            <v>0.79065635540439028</v>
          </cell>
          <cell r="N72">
            <v>8.7763917956915863E-2</v>
          </cell>
          <cell r="Q72">
            <v>0.75490602190214395</v>
          </cell>
        </row>
        <row r="73">
          <cell r="B73">
            <v>0.30891184641746122</v>
          </cell>
          <cell r="C73">
            <v>0.79163904246934591</v>
          </cell>
          <cell r="E73">
            <v>3.950348191346581E-2</v>
          </cell>
          <cell r="F73">
            <v>0.14809572196860135</v>
          </cell>
          <cell r="G73">
            <v>8.5921145480317776E-2</v>
          </cell>
          <cell r="H73">
            <v>0.18759920388206716</v>
          </cell>
          <cell r="J73">
            <v>3.5391497055076306E-2</v>
          </cell>
          <cell r="L73">
            <v>0.79023162553623416</v>
          </cell>
          <cell r="N73">
            <v>8.7467525889978429E-2</v>
          </cell>
          <cell r="Q73">
            <v>0.75489282390312695</v>
          </cell>
        </row>
        <row r="74">
          <cell r="B74">
            <v>0.30824641080667436</v>
          </cell>
          <cell r="C74">
            <v>0.78974216922860052</v>
          </cell>
          <cell r="E74">
            <v>3.9503481913045493E-2</v>
          </cell>
          <cell r="F74">
            <v>0.14805264195897272</v>
          </cell>
          <cell r="G74">
            <v>8.5665580608118685E-2</v>
          </cell>
          <cell r="H74">
            <v>0.1875561238720182</v>
          </cell>
          <cell r="J74">
            <v>3.5024706326537487E-2</v>
          </cell>
          <cell r="L74">
            <v>0.78985632343875967</v>
          </cell>
          <cell r="N74">
            <v>8.7201944250995644E-2</v>
          </cell>
          <cell r="Q74">
            <v>0.75488092846668842</v>
          </cell>
        </row>
        <row r="75">
          <cell r="B75">
            <v>0.30758097519588756</v>
          </cell>
          <cell r="C75">
            <v>0.79009522312063174</v>
          </cell>
          <cell r="E75">
            <v>3.950348191261735E-2</v>
          </cell>
          <cell r="F75">
            <v>0.14800899624981578</v>
          </cell>
          <cell r="G75">
            <v>8.54080868683742E-2</v>
          </cell>
          <cell r="H75">
            <v>0.1875124781624331</v>
          </cell>
          <cell r="J75">
            <v>3.4660410165080244E-2</v>
          </cell>
          <cell r="L75">
            <v>0.78948314288334542</v>
          </cell>
          <cell r="N75">
            <v>8.6934368942760631E-2</v>
          </cell>
          <cell r="Q75">
            <v>0.75486887682687764</v>
          </cell>
        </row>
        <row r="76">
          <cell r="B76">
            <v>0.30691553958510098</v>
          </cell>
          <cell r="C76">
            <v>0.78958327424597652</v>
          </cell>
          <cell r="E76">
            <v>3.9503481912181206E-2</v>
          </cell>
          <cell r="F76">
            <v>0.14796477793829707</v>
          </cell>
          <cell r="G76">
            <v>8.5148667576270848E-2</v>
          </cell>
          <cell r="H76">
            <v>0.1874682598504783</v>
          </cell>
          <cell r="J76">
            <v>3.4298612158351838E-2</v>
          </cell>
          <cell r="L76">
            <v>0.7891120993814239</v>
          </cell>
          <cell r="N76">
            <v>8.6664803740711338E-2</v>
          </cell>
          <cell r="Q76">
            <v>0.75485666707765464</v>
          </cell>
        </row>
        <row r="77">
          <cell r="B77">
            <v>0.3061669245229659</v>
          </cell>
          <cell r="C77">
            <v>0.78750964498761911</v>
          </cell>
          <cell r="E77">
            <v>3.9503481911680766E-2</v>
          </cell>
          <cell r="F77">
            <v>0.1479143392000587</v>
          </cell>
          <cell r="G77">
            <v>8.4854523826447814E-2</v>
          </cell>
          <cell r="H77">
            <v>0.18741782111173944</v>
          </cell>
          <cell r="J77">
            <v>3.3894579584778657E-2</v>
          </cell>
          <cell r="L77">
            <v>0.78869724769368266</v>
          </cell>
          <cell r="N77">
            <v>8.6359169529515264E-2</v>
          </cell>
          <cell r="Q77">
            <v>0.75484273971761173</v>
          </cell>
        </row>
        <row r="78">
          <cell r="B78">
            <v>0.3055014889121791</v>
          </cell>
          <cell r="C78">
            <v>0.78940362337126702</v>
          </cell>
          <cell r="E78">
            <v>3.9503481911227045E-2</v>
          </cell>
          <cell r="F78">
            <v>0.14786888081728009</v>
          </cell>
          <cell r="G78">
            <v>8.4591025391551597E-2</v>
          </cell>
          <cell r="H78">
            <v>0.18737236272850713</v>
          </cell>
          <cell r="J78">
            <v>3.3538100792120357E-2</v>
          </cell>
          <cell r="L78">
            <v>0.78833079163139563</v>
          </cell>
          <cell r="N78">
            <v>8.608539006674977E-2</v>
          </cell>
          <cell r="Q78">
            <v>0.75483018755461084</v>
          </cell>
        </row>
        <row r="79">
          <cell r="B79">
            <v>0.30475287385004424</v>
          </cell>
          <cell r="C79">
            <v>0.78905777972813584</v>
          </cell>
          <cell r="E79">
            <v>3.9503481910706358E-2</v>
          </cell>
          <cell r="F79">
            <v>0.14781702892276979</v>
          </cell>
          <cell r="G79">
            <v>8.4292303424950338E-2</v>
          </cell>
          <cell r="H79">
            <v>0.18732051083347614</v>
          </cell>
          <cell r="J79">
            <v>3.3140059591617754E-2</v>
          </cell>
          <cell r="L79">
            <v>0.78792113272800912</v>
          </cell>
          <cell r="N79">
            <v>8.5775026914861996E-2</v>
          </cell>
          <cell r="Q79">
            <v>0.75481586998781647</v>
          </cell>
        </row>
        <row r="80">
          <cell r="B80">
            <v>0.30425379714195422</v>
          </cell>
          <cell r="C80">
            <v>0.78768968650687943</v>
          </cell>
          <cell r="E80">
            <v>3.9503481910353078E-2</v>
          </cell>
          <cell r="F80">
            <v>0.14778203775053567</v>
          </cell>
          <cell r="G80">
            <v>8.409181385392081E-2</v>
          </cell>
          <cell r="H80">
            <v>0.18728551966088874</v>
          </cell>
          <cell r="J80">
            <v>3.2876463627144657E-2</v>
          </cell>
          <cell r="L80">
            <v>0.7876495660568249</v>
          </cell>
          <cell r="N80">
            <v>8.5566732777028823E-2</v>
          </cell>
          <cell r="Q80">
            <v>0.7548062080757415</v>
          </cell>
        </row>
        <row r="81">
          <cell r="B81">
            <v>0.30342200262847063</v>
          </cell>
          <cell r="C81">
            <v>0.7885745465390781</v>
          </cell>
          <cell r="E81">
            <v>3.9503481909753078E-2</v>
          </cell>
          <cell r="F81">
            <v>0.14772295715117476</v>
          </cell>
          <cell r="G81">
            <v>8.3755286284426717E-2</v>
          </cell>
          <cell r="H81">
            <v>0.18722643906092781</v>
          </cell>
          <cell r="J81">
            <v>3.2440277283116097E-2</v>
          </cell>
          <cell r="L81">
            <v>0.78719970439809694</v>
          </cell>
          <cell r="N81">
            <v>8.5217120485601636E-2</v>
          </cell>
          <cell r="Q81">
            <v>0.75478989448805889</v>
          </cell>
        </row>
        <row r="82">
          <cell r="B82">
            <v>0.30275656701768405</v>
          </cell>
          <cell r="C82">
            <v>0.78648835480565971</v>
          </cell>
          <cell r="E82">
            <v>3.9503481909262769E-2</v>
          </cell>
          <cell r="F82">
            <v>0.14767499854065561</v>
          </cell>
          <cell r="G82">
            <v>8.3483930054473757E-2</v>
          </cell>
          <cell r="H82">
            <v>0.18717848044991839</v>
          </cell>
          <cell r="J82">
            <v>3.2094156513291922E-2</v>
          </cell>
          <cell r="L82">
            <v>0.78684229972228126</v>
          </cell>
          <cell r="N82">
            <v>8.4935227715182665E-2</v>
          </cell>
          <cell r="Q82">
            <v>0.75477665195148502</v>
          </cell>
        </row>
        <row r="83">
          <cell r="B83">
            <v>0.30209113140689725</v>
          </cell>
          <cell r="C83">
            <v>0.78716425281336599</v>
          </cell>
          <cell r="E83">
            <v>3.9503481908763079E-2</v>
          </cell>
          <cell r="F83">
            <v>0.14762641478877392</v>
          </cell>
          <cell r="G83">
            <v>8.3210683235329458E-2</v>
          </cell>
          <cell r="H83">
            <v>0.18712989669753699</v>
          </cell>
          <cell r="J83">
            <v>3.175055147403081E-2</v>
          </cell>
          <cell r="L83">
            <v>0.7864871124153513</v>
          </cell>
          <cell r="N83">
            <v>8.4651383863779753E-2</v>
          </cell>
          <cell r="Q83">
            <v>0.75476323679820545</v>
          </cell>
        </row>
        <row r="84">
          <cell r="B84">
            <v>0.3015088752474589</v>
          </cell>
          <cell r="C84">
            <v>0.78618632185575021</v>
          </cell>
          <cell r="E84">
            <v>3.9503481908317976E-2</v>
          </cell>
          <cell r="F84">
            <v>0.14758338521838757</v>
          </cell>
          <cell r="G84">
            <v>8.2970046383617768E-2</v>
          </cell>
          <cell r="H84">
            <v>0.18708686712670555</v>
          </cell>
          <cell r="J84">
            <v>3.1451961737135568E-2</v>
          </cell>
          <cell r="L84">
            <v>0.78617814813698705</v>
          </cell>
          <cell r="N84">
            <v>8.4401425457518581E-2</v>
          </cell>
          <cell r="Q84">
            <v>0.75475135528926618</v>
          </cell>
        </row>
        <row r="85">
          <cell r="B85">
            <v>0.30067708073397559</v>
          </cell>
          <cell r="C85">
            <v>0.78444890072338713</v>
          </cell>
          <cell r="E85">
            <v>3.9503481907669079E-2</v>
          </cell>
          <cell r="F85">
            <v>0.14752106381582403</v>
          </cell>
          <cell r="G85">
            <v>8.2623785910590136E-2</v>
          </cell>
          <cell r="H85">
            <v>0.18702454572349309</v>
          </cell>
          <cell r="J85">
            <v>3.1028749099892367E-2</v>
          </cell>
          <cell r="L85">
            <v>0.78573973355267879</v>
          </cell>
          <cell r="N85">
            <v>8.4041769750923159E-2</v>
          </cell>
          <cell r="Q85">
            <v>0.7547341468371479</v>
          </cell>
        </row>
        <row r="86">
          <cell r="B86">
            <v>0.30001164512318879</v>
          </cell>
          <cell r="C86">
            <v>0.78566198277330257</v>
          </cell>
          <cell r="E86">
            <v>3.9503481907138642E-2</v>
          </cell>
          <cell r="F86">
            <v>0.14747047706739974</v>
          </cell>
          <cell r="G86">
            <v>8.2344673708505914E-2</v>
          </cell>
          <cell r="H86">
            <v>0.18697395897453839</v>
          </cell>
          <cell r="J86">
            <v>3.069301244014451E-2</v>
          </cell>
          <cell r="L86">
            <v>0.78539151819333652</v>
          </cell>
          <cell r="N86">
            <v>8.3751875415417107E-2</v>
          </cell>
          <cell r="Q86">
            <v>0.75472017860789964</v>
          </cell>
        </row>
        <row r="87">
          <cell r="B87">
            <v>0.29942938896375043</v>
          </cell>
          <cell r="C87">
            <v>0.78531724976556405</v>
          </cell>
          <cell r="E87">
            <v>3.9503481906666069E-2</v>
          </cell>
          <cell r="F87">
            <v>0.14742567490778508</v>
          </cell>
          <cell r="G87">
            <v>8.2098922910274402E-2</v>
          </cell>
          <cell r="H87">
            <v>0.18692915681445116</v>
          </cell>
          <cell r="J87">
            <v>3.0401309239024878E-2</v>
          </cell>
          <cell r="L87">
            <v>0.78508866865607296</v>
          </cell>
          <cell r="N87">
            <v>8.3496642716942335E-2</v>
          </cell>
          <cell r="Q87">
            <v>0.75470780764404433</v>
          </cell>
        </row>
        <row r="88">
          <cell r="B88">
            <v>0.29876395335296363</v>
          </cell>
          <cell r="C88">
            <v>0.78407458941298525</v>
          </cell>
          <cell r="E88">
            <v>3.9503481906116106E-2</v>
          </cell>
          <cell r="F88">
            <v>0.14737384955093494</v>
          </cell>
          <cell r="G88">
            <v>8.1816326103427525E-2</v>
          </cell>
          <cell r="H88">
            <v>0.18687733145705107</v>
          </cell>
          <cell r="J88">
            <v>3.0070295792485015E-2</v>
          </cell>
          <cell r="L88">
            <v>0.78474466012463173</v>
          </cell>
          <cell r="N88">
            <v>8.3203155723451119E-2</v>
          </cell>
          <cell r="Q88">
            <v>0.75469349740494207</v>
          </cell>
        </row>
        <row r="89">
          <cell r="B89">
            <v>0.29801533829082877</v>
          </cell>
          <cell r="C89">
            <v>0.78547543252589913</v>
          </cell>
          <cell r="E89">
            <v>3.9503481905484528E-2</v>
          </cell>
          <cell r="F89">
            <v>0.14731474218954058</v>
          </cell>
          <cell r="G89">
            <v>8.149619769421991E-2</v>
          </cell>
          <cell r="H89">
            <v>0.1868182240950251</v>
          </cell>
          <cell r="J89">
            <v>2.9700916501583765E-2</v>
          </cell>
          <cell r="L89">
            <v>0.78436033866270216</v>
          </cell>
          <cell r="N89">
            <v>8.2870708158188117E-2</v>
          </cell>
          <cell r="Q89">
            <v>0.75467717642761234</v>
          </cell>
        </row>
        <row r="90">
          <cell r="B90">
            <v>0.29734990268004197</v>
          </cell>
          <cell r="C90">
            <v>0.78380320306826723</v>
          </cell>
          <cell r="E90">
            <v>3.9503481904911389E-2</v>
          </cell>
          <cell r="F90">
            <v>0.14726147874906972</v>
          </cell>
          <cell r="G90">
            <v>8.1209686928610303E-2</v>
          </cell>
          <cell r="H90">
            <v>0.1867649606539811</v>
          </cell>
          <cell r="J90">
            <v>2.9375255097450561E-2</v>
          </cell>
          <cell r="L90">
            <v>0.78402111196219759</v>
          </cell>
          <cell r="N90">
            <v>8.2573187621772418E-2</v>
          </cell>
          <cell r="Q90">
            <v>0.75466246909871249</v>
          </cell>
        </row>
        <row r="91">
          <cell r="B91">
            <v>0.29676764652060367</v>
          </cell>
          <cell r="C91">
            <v>0.78209751405918349</v>
          </cell>
          <cell r="E91">
            <v>3.9503481904400624E-2</v>
          </cell>
          <cell r="F91">
            <v>0.14721430782172848</v>
          </cell>
          <cell r="G91">
            <v>8.0957490242919719E-2</v>
          </cell>
          <cell r="H91">
            <v>0.1867177897261291</v>
          </cell>
          <cell r="J91">
            <v>2.9092366551554859E-2</v>
          </cell>
          <cell r="L91">
            <v>0.78372613727885276</v>
          </cell>
          <cell r="N91">
            <v>8.2311312096552625E-2</v>
          </cell>
          <cell r="Q91">
            <v>0.75464944406058532</v>
          </cell>
        </row>
        <row r="92">
          <cell r="B92">
            <v>0.29610221090981687</v>
          </cell>
          <cell r="C92">
            <v>0.78394655386639722</v>
          </cell>
          <cell r="E92">
            <v>3.9503481903806065E-2</v>
          </cell>
          <cell r="F92">
            <v>0.14715974448148653</v>
          </cell>
          <cell r="G92">
            <v>8.0667559928594326E-2</v>
          </cell>
          <cell r="H92">
            <v>0.18666322638529262</v>
          </cell>
          <cell r="J92">
            <v>2.8771424595929924E-2</v>
          </cell>
          <cell r="L92">
            <v>0.78339113733632626</v>
          </cell>
          <cell r="N92">
            <v>8.2010269136062783E-2</v>
          </cell>
          <cell r="Q92">
            <v>0.75463437779780329</v>
          </cell>
        </row>
        <row r="93">
          <cell r="B93">
            <v>0.29535359584768178</v>
          </cell>
          <cell r="C93">
            <v>0.7828127630828674</v>
          </cell>
          <cell r="E93">
            <v>3.9503481903123035E-2</v>
          </cell>
          <cell r="F93">
            <v>0.147097517122279</v>
          </cell>
          <cell r="G93">
            <v>8.0339225528976571E-2</v>
          </cell>
          <cell r="H93">
            <v>0.18660099902540203</v>
          </cell>
          <cell r="J93">
            <v>2.8413371293303184E-2</v>
          </cell>
          <cell r="L93">
            <v>0.78301695859139764</v>
          </cell>
          <cell r="N93">
            <v>8.1669368710722209E-2</v>
          </cell>
          <cell r="Q93">
            <v>0.75461719531333848</v>
          </cell>
        </row>
        <row r="94">
          <cell r="B94">
            <v>0.2946881602368952</v>
          </cell>
          <cell r="C94">
            <v>0.78093018016669158</v>
          </cell>
          <cell r="E94">
            <v>3.950348190250301E-2</v>
          </cell>
          <cell r="F94">
            <v>0.14704144456098192</v>
          </cell>
          <cell r="G94">
            <v>8.0045461558935049E-2</v>
          </cell>
          <cell r="H94">
            <v>0.18654492646348494</v>
          </cell>
          <cell r="J94">
            <v>2.8097772214475208E-2</v>
          </cell>
          <cell r="L94">
            <v>0.78268675201439486</v>
          </cell>
          <cell r="N94">
            <v>8.1364378607689622E-2</v>
          </cell>
          <cell r="Q94">
            <v>0.75460171231798623</v>
          </cell>
        </row>
        <row r="95">
          <cell r="B95">
            <v>0.29402272462610834</v>
          </cell>
          <cell r="C95">
            <v>0.7812803162015608</v>
          </cell>
          <cell r="E95">
            <v>3.9503481901870557E-2</v>
          </cell>
          <cell r="F95">
            <v>0.14698464827657354</v>
          </cell>
          <cell r="G95">
            <v>7.9749909907731287E-2</v>
          </cell>
          <cell r="H95">
            <v>0.18648813017844412</v>
          </cell>
          <cell r="J95">
            <v>2.7784684539932932E-2</v>
          </cell>
          <cell r="L95">
            <v>0.78235880071095187</v>
          </cell>
          <cell r="N95">
            <v>8.1057548591241063E-2</v>
          </cell>
          <cell r="Q95">
            <v>0.75458602948511444</v>
          </cell>
        </row>
        <row r="96">
          <cell r="B96">
            <v>0.29335728901532182</v>
          </cell>
          <cell r="C96">
            <v>0.7804295107442426</v>
          </cell>
          <cell r="E96">
            <v>3.9503481901225372E-2</v>
          </cell>
          <cell r="F96">
            <v>0.14692711948516005</v>
          </cell>
          <cell r="G96">
            <v>7.9452581601895222E-2</v>
          </cell>
          <cell r="H96">
            <v>0.18643060138638543</v>
          </cell>
          <cell r="J96">
            <v>2.7474106027041163E-2</v>
          </cell>
          <cell r="L96">
            <v>0.78203310362838274</v>
          </cell>
          <cell r="N96">
            <v>8.0748890454444264E-2</v>
          </cell>
          <cell r="Q96">
            <v>0.75457014438927672</v>
          </cell>
        </row>
        <row r="97">
          <cell r="B97">
            <v>0.29269185340453496</v>
          </cell>
          <cell r="C97">
            <v>0.7797501199108422</v>
          </cell>
          <cell r="E97">
            <v>3.9503481900567135E-2</v>
          </cell>
          <cell r="F97">
            <v>0.14686884929716798</v>
          </cell>
          <cell r="G97">
            <v>7.9153488057891006E-2</v>
          </cell>
          <cell r="H97">
            <v>0.18637233119773511</v>
          </cell>
          <cell r="J97">
            <v>2.7166034148908839E-2</v>
          </cell>
          <cell r="L97">
            <v>0.78170965916888824</v>
          </cell>
          <cell r="N97">
            <v>8.0438416390921696E-2</v>
          </cell>
          <cell r="Q97">
            <v>0.75455405457584601</v>
          </cell>
        </row>
        <row r="98">
          <cell r="B98">
            <v>0.29210959724509666</v>
          </cell>
          <cell r="C98">
            <v>0.78112909694230503</v>
          </cell>
          <cell r="E98">
            <v>3.9503481899980229E-2</v>
          </cell>
          <cell r="F98">
            <v>0.14681724763593379</v>
          </cell>
          <cell r="G98">
            <v>7.8890342431911537E-2</v>
          </cell>
          <cell r="H98">
            <v>0.186320729535914</v>
          </cell>
          <cell r="J98">
            <v>2.6898525277271122E-2</v>
          </cell>
          <cell r="L98">
            <v>0.78142849146204385</v>
          </cell>
          <cell r="N98">
            <v>8.0165271848491079E-2</v>
          </cell>
          <cell r="Q98">
            <v>0.75453980610453364</v>
          </cell>
        </row>
        <row r="99">
          <cell r="B99">
            <v>0.29152734108565836</v>
          </cell>
          <cell r="C99">
            <v>0.77940050669536753</v>
          </cell>
          <cell r="E99">
            <v>3.9503481899382867E-2</v>
          </cell>
          <cell r="F99">
            <v>0.14676506536153261</v>
          </cell>
          <cell r="G99">
            <v>7.8625862483592379E-2</v>
          </cell>
          <cell r="H99">
            <v>0.18626854726091546</v>
          </cell>
          <cell r="J99">
            <v>2.663293134115053E-2</v>
          </cell>
          <cell r="L99">
            <v>0.78114904504965488</v>
          </cell>
          <cell r="N99">
            <v>7.9890755311080988E-2</v>
          </cell>
          <cell r="Q99">
            <v>0.75452539731183121</v>
          </cell>
        </row>
        <row r="100">
          <cell r="B100">
            <v>0.29077872602352328</v>
          </cell>
          <cell r="C100">
            <v>0.77925650255607493</v>
          </cell>
          <cell r="E100">
            <v>3.9503481898599105E-2</v>
          </cell>
          <cell r="F100">
            <v>0.14669711080031153</v>
          </cell>
          <cell r="G100">
            <v>7.8283869716546606E-2</v>
          </cell>
          <cell r="H100">
            <v>0.18620059269891062</v>
          </cell>
          <cell r="J100">
            <v>2.6294263608066054E-2</v>
          </cell>
          <cell r="L100">
            <v>0.78079228273218504</v>
          </cell>
          <cell r="N100">
            <v>7.9535803869369884E-2</v>
          </cell>
          <cell r="Q100">
            <v>0.75450663340786095</v>
          </cell>
        </row>
        <row r="101">
          <cell r="B101">
            <v>0.29011329041273648</v>
          </cell>
          <cell r="C101">
            <v>0.77870787334247549</v>
          </cell>
          <cell r="E101">
            <v>3.9503481897887216E-2</v>
          </cell>
          <cell r="F101">
            <v>0.14663588173833811</v>
          </cell>
          <cell r="G101">
            <v>7.7978050923141973E-2</v>
          </cell>
          <cell r="H101">
            <v>0.18613936363622532</v>
          </cell>
          <cell r="J101">
            <v>2.5995875853369179E-2</v>
          </cell>
          <cell r="L101">
            <v>0.78047754249269163</v>
          </cell>
          <cell r="N101">
            <v>7.9218415655285992E-2</v>
          </cell>
          <cell r="Q101">
            <v>0.75448972657749647</v>
          </cell>
        </row>
        <row r="102">
          <cell r="B102">
            <v>0.28953103425329813</v>
          </cell>
          <cell r="C102">
            <v>0.77752283084227014</v>
          </cell>
          <cell r="E102">
            <v>3.9503481897252266E-2</v>
          </cell>
          <cell r="F102">
            <v>0.14658166162985756</v>
          </cell>
          <cell r="G102">
            <v>7.7709061204483704E-2</v>
          </cell>
          <cell r="H102">
            <v>0.18608514352710984</v>
          </cell>
          <cell r="J102">
            <v>2.5736829521704575E-2</v>
          </cell>
          <cell r="L102">
            <v>0.78020398039330274</v>
          </cell>
          <cell r="N102">
            <v>7.8939264300324538E-2</v>
          </cell>
          <cell r="Q102">
            <v>0.7544747550893357</v>
          </cell>
        </row>
        <row r="103">
          <cell r="B103">
            <v>0.28886559864251132</v>
          </cell>
          <cell r="C103">
            <v>0.7793719707204968</v>
          </cell>
          <cell r="E103">
            <v>3.950348189651251E-2</v>
          </cell>
          <cell r="F103">
            <v>0.14651895045269367</v>
          </cell>
          <cell r="G103">
            <v>7.7400058648494585E-2</v>
          </cell>
          <cell r="H103">
            <v>0.18602243234920618</v>
          </cell>
          <cell r="J103">
            <v>2.5443107644810569E-2</v>
          </cell>
          <cell r="L103">
            <v>0.77989343180707893</v>
          </cell>
          <cell r="N103">
            <v>7.8618605309749554E-2</v>
          </cell>
          <cell r="Q103">
            <v>0.75445743901098838</v>
          </cell>
        </row>
        <row r="104">
          <cell r="B104">
            <v>0.28820016303172474</v>
          </cell>
          <cell r="C104">
            <v>0.77870050025473103</v>
          </cell>
          <cell r="E104">
            <v>3.950348189575735E-2</v>
          </cell>
          <cell r="F104">
            <v>0.14645543500722438</v>
          </cell>
          <cell r="G104">
            <v>7.7089378116043439E-2</v>
          </cell>
          <cell r="H104">
            <v>0.18595891690298175</v>
          </cell>
          <cell r="J104">
            <v>2.5151868012699547E-2</v>
          </cell>
          <cell r="L104">
            <v>0.77958511190480007</v>
          </cell>
          <cell r="N104">
            <v>7.8296223127960932E-2</v>
          </cell>
          <cell r="Q104">
            <v>0.75443990085463797</v>
          </cell>
        </row>
        <row r="105">
          <cell r="B105">
            <v>0.28753472742093794</v>
          </cell>
          <cell r="C105">
            <v>0.77749422275064772</v>
          </cell>
          <cell r="E105">
            <v>3.9503481894986398E-2</v>
          </cell>
          <cell r="F105">
            <v>0.14639110553892171</v>
          </cell>
          <cell r="G105">
            <v>7.6777034042968276E-2</v>
          </cell>
          <cell r="H105">
            <v>0.18589458743390813</v>
          </cell>
          <cell r="J105">
            <v>2.4863105944061541E-2</v>
          </cell>
          <cell r="L105">
            <v>0.7792790153357908</v>
          </cell>
          <cell r="N105">
            <v>7.7972133027315371E-2</v>
          </cell>
          <cell r="Q105">
            <v>0.75442213792682267</v>
          </cell>
        </row>
        <row r="106">
          <cell r="B106">
            <v>0.28686929181015136</v>
          </cell>
          <cell r="C106">
            <v>0.77785842926201476</v>
          </cell>
          <cell r="E106">
            <v>3.9503481894199256E-2</v>
          </cell>
          <cell r="F106">
            <v>0.14632595217563626</v>
          </cell>
          <cell r="G106">
            <v>7.6463041252717009E-2</v>
          </cell>
          <cell r="H106">
            <v>0.18582943406983549</v>
          </cell>
          <cell r="J106">
            <v>2.4576816487598858E-2</v>
          </cell>
          <cell r="L106">
            <v>0.77897513631693893</v>
          </cell>
          <cell r="N106">
            <v>7.764635067205497E-2</v>
          </cell>
          <cell r="Q106">
            <v>0.75440414750160234</v>
          </cell>
        </row>
        <row r="107">
          <cell r="B107">
            <v>0.28628703565071278</v>
          </cell>
          <cell r="C107">
            <v>0.77769421547145501</v>
          </cell>
          <cell r="E107">
            <v>3.9503481893496888E-2</v>
          </cell>
          <cell r="F107">
            <v>0.14626825927998213</v>
          </cell>
          <cell r="G107">
            <v>7.6186957045716458E-2</v>
          </cell>
          <cell r="H107">
            <v>0.18577174117347903</v>
          </cell>
          <cell r="J107">
            <v>2.4328337431517293E-2</v>
          </cell>
          <cell r="L107">
            <v>0.77871105639147886</v>
          </cell>
          <cell r="N107">
            <v>7.735991554495153E-2</v>
          </cell>
          <cell r="Q107">
            <v>0.75438821709260007</v>
          </cell>
        </row>
        <row r="108">
          <cell r="B108">
            <v>0.2856216000399262</v>
          </cell>
          <cell r="C108">
            <v>0.77737288314477837</v>
          </cell>
          <cell r="E108">
            <v>3.9503481892678237E-2</v>
          </cell>
          <cell r="F108">
            <v>0.1462015340897018</v>
          </cell>
          <cell r="G108">
            <v>7.586991421044241E-2</v>
          </cell>
          <cell r="H108">
            <v>0.18570501598238001</v>
          </cell>
          <cell r="J108">
            <v>2.4046669847103762E-2</v>
          </cell>
          <cell r="L108">
            <v>0.77841131822914156</v>
          </cell>
          <cell r="N108">
            <v>7.7031003789338109E-2</v>
          </cell>
          <cell r="Q108">
            <v>0.75436979264778992</v>
          </cell>
        </row>
        <row r="109">
          <cell r="B109">
            <v>0.2849561644291394</v>
          </cell>
          <cell r="C109">
            <v>0.77788656975243731</v>
          </cell>
          <cell r="E109">
            <v>3.9503481891842163E-2</v>
          </cell>
          <cell r="F109">
            <v>0.14613395595427123</v>
          </cell>
          <cell r="G109">
            <v>7.5551267426572449E-2</v>
          </cell>
          <cell r="H109">
            <v>0.18563743784611339</v>
          </cell>
          <cell r="J109">
            <v>2.3767459156453567E-2</v>
          </cell>
          <cell r="L109">
            <v>0.77811377867185882</v>
          </cell>
          <cell r="N109">
            <v>7.6700446980770651E-2</v>
          </cell>
          <cell r="Q109">
            <v>0.75435113268411824</v>
          </cell>
        </row>
        <row r="110">
          <cell r="B110">
            <v>0.2843739082697011</v>
          </cell>
          <cell r="C110">
            <v>0.77583346362297478</v>
          </cell>
          <cell r="E110">
            <v>3.950348189109594E-2</v>
          </cell>
          <cell r="F110">
            <v>0.14607411727782754</v>
          </cell>
          <cell r="G110">
            <v>7.5271148569244661E-2</v>
          </cell>
          <cell r="H110">
            <v>0.18557759916892347</v>
          </cell>
          <cell r="J110">
            <v>2.3525160531532984E-2</v>
          </cell>
          <cell r="L110">
            <v>0.77785522932089668</v>
          </cell>
          <cell r="N110">
            <v>7.6409873800726308E-2</v>
          </cell>
          <cell r="Q110">
            <v>0.75433460977295053</v>
          </cell>
        </row>
        <row r="111">
          <cell r="B111">
            <v>0.28370847265891452</v>
          </cell>
          <cell r="C111">
            <v>0.77703062346296858</v>
          </cell>
          <cell r="E111">
            <v>3.9503481890225942E-2</v>
          </cell>
          <cell r="F111">
            <v>0.14600491190019679</v>
          </cell>
          <cell r="G111">
            <v>7.4949538660964807E-2</v>
          </cell>
          <cell r="H111">
            <v>0.18550839379042275</v>
          </cell>
          <cell r="J111">
            <v>2.3250540207526944E-2</v>
          </cell>
          <cell r="L111">
            <v>0.7775617919887744</v>
          </cell>
          <cell r="N111">
            <v>7.6076279084822784E-2</v>
          </cell>
          <cell r="Q111">
            <v>0.75431550048820561</v>
          </cell>
        </row>
        <row r="112">
          <cell r="B112">
            <v>0.28304303704812767</v>
          </cell>
          <cell r="C112">
            <v>0.77538982372317344</v>
          </cell>
          <cell r="E112">
            <v>3.9503481889337173E-2</v>
          </cell>
          <cell r="F112">
            <v>0.14593482351064607</v>
          </cell>
          <cell r="G112">
            <v>7.4626372744440478E-2</v>
          </cell>
          <cell r="H112">
            <v>0.18543830539998324</v>
          </cell>
          <cell r="J112">
            <v>2.2978358903703949E-2</v>
          </cell>
          <cell r="L112">
            <v>0.77727053104740573</v>
          </cell>
          <cell r="N112">
            <v>7.5741089695265967E-2</v>
          </cell>
          <cell r="Q112">
            <v>0.75429614738243411</v>
          </cell>
        </row>
        <row r="113">
          <cell r="B113">
            <v>0.28246078088868937</v>
          </cell>
          <cell r="C113">
            <v>0.77434522571207542</v>
          </cell>
          <cell r="E113">
            <v>3.9503481888543697E-2</v>
          </cell>
          <cell r="F113">
            <v>0.14587276341377498</v>
          </cell>
          <cell r="G113">
            <v>7.4342339833867288E-2</v>
          </cell>
          <cell r="H113">
            <v>0.18537624530231867</v>
          </cell>
          <cell r="J113">
            <v>2.2742195752503417E-2</v>
          </cell>
          <cell r="L113">
            <v>0.77701745640592701</v>
          </cell>
          <cell r="N113">
            <v>7.5446505192687613E-2</v>
          </cell>
          <cell r="Q113">
            <v>0.75427901108316076</v>
          </cell>
        </row>
        <row r="114">
          <cell r="B114">
            <v>0.28179534527790256</v>
          </cell>
          <cell r="C114">
            <v>0.77539668714506005</v>
          </cell>
          <cell r="E114">
            <v>3.9503481887618361E-2</v>
          </cell>
          <cell r="F114">
            <v>0.14580099042993849</v>
          </cell>
          <cell r="G114">
            <v>7.4016303632052444E-2</v>
          </cell>
          <cell r="H114">
            <v>0.18530447231755687</v>
          </cell>
          <cell r="J114">
            <v>2.247456932829326E-2</v>
          </cell>
          <cell r="L114">
            <v>0.77673025312078459</v>
          </cell>
          <cell r="N114">
            <v>7.5108375296082081E-2</v>
          </cell>
          <cell r="Q114">
            <v>0.75425919282001308</v>
          </cell>
        </row>
        <row r="115">
          <cell r="B115">
            <v>0.28121308911846427</v>
          </cell>
          <cell r="C115">
            <v>0.77520579038594584</v>
          </cell>
          <cell r="E115">
            <v>3.9503481886792091E-2</v>
          </cell>
          <cell r="F115">
            <v>0.14573743957571336</v>
          </cell>
          <cell r="G115">
            <v>7.3729786815433629E-2</v>
          </cell>
          <cell r="H115">
            <v>0.18524092146250545</v>
          </cell>
          <cell r="J115">
            <v>2.224238084052518E-2</v>
          </cell>
          <cell r="L115">
            <v>0.77648071514748018</v>
          </cell>
          <cell r="N115">
            <v>7.4811246735952047E-2</v>
          </cell>
          <cell r="Q115">
            <v>0.75424164488644563</v>
          </cell>
        </row>
        <row r="116">
          <cell r="B116">
            <v>0.28046447405632918</v>
          </cell>
          <cell r="C116">
            <v>0.77404479994459263</v>
          </cell>
          <cell r="E116">
            <v>3.9503481885706369E-2</v>
          </cell>
          <cell r="F116">
            <v>0.14565469100332176</v>
          </cell>
          <cell r="G116">
            <v>7.3359734939623E-2</v>
          </cell>
          <cell r="H116">
            <v>0.18515817288902814</v>
          </cell>
          <cell r="J116">
            <v>2.1946566227678033E-2</v>
          </cell>
          <cell r="L116">
            <v>0.77616229039391527</v>
          </cell>
          <cell r="N116">
            <v>7.4427511312659844E-2</v>
          </cell>
          <cell r="Q116">
            <v>0.75421879599686215</v>
          </cell>
        </row>
        <row r="117">
          <cell r="B117">
            <v>0.2797990384455426</v>
          </cell>
          <cell r="C117">
            <v>0.77422202566080034</v>
          </cell>
          <cell r="E117">
            <v>3.9503481884718611E-2</v>
          </cell>
          <cell r="F117">
            <v>0.14558014227856314</v>
          </cell>
          <cell r="G117">
            <v>7.3029239814112301E-2</v>
          </cell>
          <cell r="H117">
            <v>0.18508362416328178</v>
          </cell>
          <cell r="J117">
            <v>2.1686174468148536E-2</v>
          </cell>
          <cell r="L117">
            <v>0.77588151165119734</v>
          </cell>
          <cell r="N117">
            <v>7.4084816250247917E-2</v>
          </cell>
          <cell r="Q117">
            <v>0.7541982112842639</v>
          </cell>
        </row>
        <row r="118">
          <cell r="B118">
            <v>0.2791336028347558</v>
          </cell>
          <cell r="C118">
            <v>0.77231276793100778</v>
          </cell>
          <cell r="E118">
            <v>3.9503481883708891E-2</v>
          </cell>
          <cell r="F118">
            <v>0.14550464580320496</v>
          </cell>
          <cell r="G118">
            <v>7.2697296366003125E-2</v>
          </cell>
          <cell r="H118">
            <v>0.18500812768691385</v>
          </cell>
          <cell r="J118">
            <v>2.1428178781838801E-2</v>
          </cell>
          <cell r="L118">
            <v>0.77560285455889943</v>
          </cell>
          <cell r="N118">
            <v>7.3740639098428679E-2</v>
          </cell>
          <cell r="Q118">
            <v>0.7541773648747182</v>
          </cell>
        </row>
        <row r="119">
          <cell r="B119">
            <v>0.27863452612666573</v>
          </cell>
          <cell r="C119">
            <v>0.77231276793100778</v>
          </cell>
          <cell r="E119">
            <v>3.9503481882936842E-2</v>
          </cell>
          <cell r="F119">
            <v>0.14544739458727352</v>
          </cell>
          <cell r="G119">
            <v>7.2447400100918269E-2</v>
          </cell>
          <cell r="H119">
            <v>0.18495087647021036</v>
          </cell>
          <cell r="J119">
            <v>2.1236249555537087E-2</v>
          </cell>
          <cell r="L119">
            <v>0.77539524777800128</v>
          </cell>
          <cell r="N119">
            <v>7.3481545883567437E-2</v>
          </cell>
          <cell r="Q119">
            <v>0.75416155642420923</v>
          </cell>
        </row>
        <row r="120">
          <cell r="B120">
            <v>0.27796909051587892</v>
          </cell>
          <cell r="C120">
            <v>0.77551305031977469</v>
          </cell>
          <cell r="E120">
            <v>3.9503481881887258E-2</v>
          </cell>
          <cell r="F120">
            <v>0.14537021185378293</v>
          </cell>
          <cell r="G120">
            <v>7.2112969495293944E-2</v>
          </cell>
          <cell r="H120">
            <v>0.1848736937356702</v>
          </cell>
          <cell r="J120">
            <v>2.0982427284914791E-2</v>
          </cell>
          <cell r="L120">
            <v>0.77512027815282747</v>
          </cell>
          <cell r="N120">
            <v>7.3134824424656117E-2</v>
          </cell>
          <cell r="Q120">
            <v>0.75414024439785876</v>
          </cell>
        </row>
        <row r="121">
          <cell r="B121">
            <v>0.27738683435644057</v>
          </cell>
          <cell r="C121">
            <v>0.77233350824020741</v>
          </cell>
          <cell r="E121">
            <v>3.950348188094948E-2</v>
          </cell>
          <cell r="F121">
            <v>0.1453018737578497</v>
          </cell>
          <cell r="G121">
            <v>7.1819198897649622E-2</v>
          </cell>
          <cell r="H121">
            <v>0.18480535563879918</v>
          </cell>
          <cell r="J121">
            <v>2.0762279819991774E-2</v>
          </cell>
          <cell r="L121">
            <v>0.77488139625047403</v>
          </cell>
          <cell r="N121">
            <v>7.2830273410229129E-2</v>
          </cell>
          <cell r="Q121">
            <v>0.75412137459064399</v>
          </cell>
        </row>
        <row r="122">
          <cell r="B122">
            <v>0.27655503984295726</v>
          </cell>
          <cell r="C122">
            <v>0.77354665800869349</v>
          </cell>
          <cell r="E122">
            <v>3.9503481879577515E-2</v>
          </cell>
          <cell r="F122">
            <v>0.14520293108287513</v>
          </cell>
          <cell r="G122">
            <v>7.1397703238487598E-2</v>
          </cell>
          <cell r="H122">
            <v>0.18470641296245266</v>
          </cell>
          <cell r="J122">
            <v>2.0450923642017012E-2</v>
          </cell>
          <cell r="L122">
            <v>0.77454289981213831</v>
          </cell>
          <cell r="N122">
            <v>7.2393336266938141E-2</v>
          </cell>
          <cell r="Q122">
            <v>0.75409405411622077</v>
          </cell>
        </row>
        <row r="123">
          <cell r="B123">
            <v>0.27588960423217046</v>
          </cell>
          <cell r="C123">
            <v>0.77364165741145041</v>
          </cell>
          <cell r="E123">
            <v>3.9503481878451784E-2</v>
          </cell>
          <cell r="F123">
            <v>0.1451226474571326</v>
          </cell>
          <cell r="G123">
            <v>7.105898679642772E-2</v>
          </cell>
          <cell r="H123">
            <v>0.18462612933558439</v>
          </cell>
          <cell r="J123">
            <v>2.020448810015834E-2</v>
          </cell>
          <cell r="L123">
            <v>0.77427442977298522</v>
          </cell>
          <cell r="N123">
            <v>7.2042232898268582E-2</v>
          </cell>
          <cell r="Q123">
            <v>0.75407188585824436</v>
          </cell>
        </row>
        <row r="124">
          <cell r="B124">
            <v>0.27522416862138388</v>
          </cell>
          <cell r="C124">
            <v>0.77278872123672471</v>
          </cell>
          <cell r="E124">
            <v>3.950348187730026E-2</v>
          </cell>
          <cell r="F124">
            <v>0.1450413466902602</v>
          </cell>
          <cell r="G124">
            <v>7.0718942453604217E-2</v>
          </cell>
          <cell r="H124">
            <v>0.18454482856756046</v>
          </cell>
          <cell r="J124">
            <v>1.9960397600219195E-2</v>
          </cell>
          <cell r="L124">
            <v>0.77400801530879049</v>
          </cell>
          <cell r="N124">
            <v>7.1689772449586422E-2</v>
          </cell>
          <cell r="Q124">
            <v>0.75404943674291069</v>
          </cell>
        </row>
        <row r="125">
          <cell r="B125">
            <v>0.27472509191329381</v>
          </cell>
          <cell r="C125">
            <v>0.77215631985093847</v>
          </cell>
          <cell r="E125">
            <v>3.950348187641925E-2</v>
          </cell>
          <cell r="F125">
            <v>0.14497969622669532</v>
          </cell>
          <cell r="G125">
            <v>7.0463050821795131E-2</v>
          </cell>
          <cell r="H125">
            <v>0.18448317810311457</v>
          </cell>
          <cell r="J125">
            <v>1.9778862988384108E-2</v>
          </cell>
          <cell r="L125">
            <v>0.77380954605530539</v>
          </cell>
          <cell r="N125">
            <v>7.1424550030067563E-2</v>
          </cell>
          <cell r="Q125">
            <v>0.75403241355333717</v>
          </cell>
        </row>
        <row r="126">
          <cell r="B126">
            <v>0.274059656302507</v>
          </cell>
          <cell r="C126">
            <v>0.77182261750613834</v>
          </cell>
          <cell r="E126">
            <v>3.9503481875220806E-2</v>
          </cell>
          <cell r="F126">
            <v>0.14489658579705927</v>
          </cell>
          <cell r="G126">
            <v>7.0120735158626893E-2</v>
          </cell>
          <cell r="H126">
            <v>0.18440006767228007</v>
          </cell>
          <cell r="J126">
            <v>1.9538853471600053E-2</v>
          </cell>
          <cell r="L126">
            <v>0.77354669912733076</v>
          </cell>
          <cell r="N126">
            <v>7.1069768946192102E-2</v>
          </cell>
          <cell r="Q126">
            <v>0.75400946474618424</v>
          </cell>
        </row>
        <row r="127">
          <cell r="B127">
            <v>0.27331104124037214</v>
          </cell>
          <cell r="C127">
            <v>0.76995738390691038</v>
          </cell>
          <cell r="E127">
            <v>3.9503481873839209E-2</v>
          </cell>
          <cell r="F127">
            <v>0.1448018293111375</v>
          </cell>
          <cell r="G127">
            <v>6.9734116356633041E-2</v>
          </cell>
          <cell r="H127">
            <v>0.1843053111849767</v>
          </cell>
          <cell r="J127">
            <v>1.9271613698762406E-2</v>
          </cell>
          <cell r="L127">
            <v>0.77325341156150218</v>
          </cell>
          <cell r="N127">
            <v>7.0669094052575571E-2</v>
          </cell>
          <cell r="Q127">
            <v>0.75398330018017945</v>
          </cell>
        </row>
        <row r="128">
          <cell r="B128">
            <v>0.27264560562958534</v>
          </cell>
          <cell r="C128">
            <v>0.77199989433225635</v>
          </cell>
          <cell r="E128">
            <v>3.9503481872580577E-2</v>
          </cell>
          <cell r="F128">
            <v>0.14471646971151014</v>
          </cell>
          <cell r="G128">
            <v>6.9389134847154449E-2</v>
          </cell>
          <cell r="H128">
            <v>0.18421995158409071</v>
          </cell>
          <cell r="J128">
            <v>1.9036519198340193E-2</v>
          </cell>
          <cell r="L128">
            <v>0.77299484391265061</v>
          </cell>
          <cell r="N128">
            <v>7.0311590105782473E-2</v>
          </cell>
          <cell r="Q128">
            <v>0.75395973032259267</v>
          </cell>
        </row>
        <row r="129">
          <cell r="B129">
            <v>0.27198017001879854</v>
          </cell>
          <cell r="C129">
            <v>0.77050214604794576</v>
          </cell>
          <cell r="E129">
            <v>3.9503481871292337E-2</v>
          </cell>
          <cell r="F129">
            <v>0.14463003168048766</v>
          </cell>
          <cell r="G129">
            <v>6.9042934686177088E-2</v>
          </cell>
          <cell r="H129">
            <v>0.18413351355177998</v>
          </cell>
          <cell r="J129">
            <v>1.8803721780841463E-2</v>
          </cell>
          <cell r="L129">
            <v>0.77273826934055534</v>
          </cell>
          <cell r="N129">
            <v>6.9952841710324926E-2</v>
          </cell>
          <cell r="Q129">
            <v>0.75393586268391855</v>
          </cell>
        </row>
        <row r="130">
          <cell r="B130">
            <v>0.27131473440801196</v>
          </cell>
          <cell r="C130">
            <v>0.77086866408381838</v>
          </cell>
          <cell r="E130">
            <v>3.9503481869973621E-2</v>
          </cell>
          <cell r="F130">
            <v>0.14454250221690876</v>
          </cell>
          <cell r="G130">
            <v>6.869553929702045E-2</v>
          </cell>
          <cell r="H130">
            <v>0.18404598408688241</v>
          </cell>
          <cell r="J130">
            <v>1.857321102410911E-2</v>
          </cell>
          <cell r="L130">
            <v>0.7724836742337744</v>
          </cell>
          <cell r="N130">
            <v>6.9592872919556903E-2</v>
          </cell>
          <cell r="Q130">
            <v>0.75391169367422073</v>
          </cell>
        </row>
        <row r="131">
          <cell r="B131">
            <v>0.2707324782485736</v>
          </cell>
          <cell r="C131">
            <v>0.77134596389624344</v>
          </cell>
          <cell r="E131">
            <v>3.9503481868794037E-2</v>
          </cell>
          <cell r="F131">
            <v>0.14446500828698633</v>
          </cell>
          <cell r="G131">
            <v>6.8390606542079541E-2</v>
          </cell>
          <cell r="H131">
            <v>0.18396849015578037</v>
          </cell>
          <cell r="J131">
            <v>1.8373381550713698E-2</v>
          </cell>
          <cell r="L131">
            <v>0.7722625163997815</v>
          </cell>
          <cell r="N131">
            <v>6.927691826953751E-2</v>
          </cell>
          <cell r="Q131">
            <v>0.75389029571898103</v>
          </cell>
        </row>
        <row r="132">
          <cell r="B132">
            <v>0.2700670426377868</v>
          </cell>
          <cell r="C132">
            <v>0.7701345731734025</v>
          </cell>
          <cell r="E132">
            <v>3.9503481867415736E-2</v>
          </cell>
          <cell r="F132">
            <v>0.14437539682837006</v>
          </cell>
          <cell r="G132">
            <v>6.8041034406920164E-2</v>
          </cell>
          <cell r="H132">
            <v>0.18387887869578579</v>
          </cell>
          <cell r="J132">
            <v>1.8147129535080849E-2</v>
          </cell>
          <cell r="L132">
            <v>0.77201159521532103</v>
          </cell>
          <cell r="N132">
            <v>6.8914727154196248E-2</v>
          </cell>
          <cell r="Q132">
            <v>0.75386555181991233</v>
          </cell>
        </row>
        <row r="133">
          <cell r="B133">
            <v>0.26940160702700022</v>
          </cell>
          <cell r="C133">
            <v>0.77001221192511993</v>
          </cell>
          <cell r="E133">
            <v>3.9503481866004289E-2</v>
          </cell>
          <cell r="F133">
            <v>0.14428465572997604</v>
          </cell>
          <cell r="G133">
            <v>6.7690336256008482E-2</v>
          </cell>
          <cell r="H133">
            <v>0.18378813759598031</v>
          </cell>
          <cell r="J133">
            <v>1.792313317501144E-2</v>
          </cell>
          <cell r="L133">
            <v>0.77176261295499304</v>
          </cell>
          <cell r="N133">
            <v>6.8551386522586605E-2</v>
          </cell>
          <cell r="Q133">
            <v>0.75384049599987857</v>
          </cell>
        </row>
        <row r="134">
          <cell r="B134">
            <v>0.26881935086756165</v>
          </cell>
          <cell r="C134">
            <v>0.7698290362614294</v>
          </cell>
          <cell r="E134">
            <v>3.9503481864741306E-2</v>
          </cell>
          <cell r="F134">
            <v>0.14420431993892155</v>
          </cell>
          <cell r="G134">
            <v>6.7382571109552994E-2</v>
          </cell>
          <cell r="H134">
            <v>0.18370780180366289</v>
          </cell>
          <cell r="J134">
            <v>1.7728977954345769E-2</v>
          </cell>
          <cell r="L134">
            <v>0.77154633254986271</v>
          </cell>
          <cell r="N134">
            <v>6.8232540340917108E-2</v>
          </cell>
          <cell r="Q134">
            <v>0.75381831333779337</v>
          </cell>
        </row>
        <row r="135">
          <cell r="B135">
            <v>0.26815391525677507</v>
          </cell>
          <cell r="C135">
            <v>0.7688095286819695</v>
          </cell>
          <cell r="E135">
            <v>3.9503481863265022E-2</v>
          </cell>
          <cell r="F135">
            <v>0.14411142404331975</v>
          </cell>
          <cell r="G135">
            <v>6.7029828545998482E-2</v>
          </cell>
          <cell r="H135">
            <v>0.18361490590658477</v>
          </cell>
          <cell r="J135">
            <v>1.750918080419182E-2</v>
          </cell>
          <cell r="L135">
            <v>0.77130094630684798</v>
          </cell>
          <cell r="N135">
            <v>6.7867112622929979E-2</v>
          </cell>
          <cell r="Q135">
            <v>0.75379266252594224</v>
          </cell>
        </row>
        <row r="136">
          <cell r="B136">
            <v>0.26740530019464004</v>
          </cell>
          <cell r="C136">
            <v>0.77164543364233529</v>
          </cell>
          <cell r="E136">
            <v>3.950348186156101E-2</v>
          </cell>
          <cell r="F136">
            <v>0.14400551803361059</v>
          </cell>
          <cell r="G136">
            <v>6.663173446696731E-2</v>
          </cell>
          <cell r="H136">
            <v>0.18350899989517158</v>
          </cell>
          <cell r="J136">
            <v>1.7264565832501154E-2</v>
          </cell>
          <cell r="L136">
            <v>0.7710271528127961</v>
          </cell>
          <cell r="N136">
            <v>6.7454721378415794E-2</v>
          </cell>
          <cell r="Q136">
            <v>0.75376341930576174</v>
          </cell>
        </row>
        <row r="137">
          <cell r="B137">
            <v>0.26673986458385318</v>
          </cell>
          <cell r="C137">
            <v>0.76882311721913832</v>
          </cell>
          <cell r="E137">
            <v>3.9503481860006726E-2</v>
          </cell>
          <cell r="F137">
            <v>0.14391012105369314</v>
          </cell>
          <cell r="G137">
            <v>6.6276782619762553E-2</v>
          </cell>
          <cell r="H137">
            <v>0.18341360291369987</v>
          </cell>
          <cell r="J137">
            <v>1.7049479050390746E-2</v>
          </cell>
          <cell r="L137">
            <v>0.77078577818997129</v>
          </cell>
          <cell r="N137">
            <v>6.7087037977866915E-2</v>
          </cell>
          <cell r="Q137">
            <v>0.7537370778838165</v>
          </cell>
        </row>
        <row r="138">
          <cell r="B138">
            <v>0.26624078787576316</v>
          </cell>
          <cell r="C138">
            <v>0.76882311721913832</v>
          </cell>
          <cell r="E138">
            <v>3.9503481858815831E-2</v>
          </cell>
          <cell r="F138">
            <v>0.14383778721542984</v>
          </cell>
          <cell r="G138">
            <v>6.6009911552105477E-2</v>
          </cell>
          <cell r="H138">
            <v>0.18334126907424567</v>
          </cell>
          <cell r="J138">
            <v>1.6889607249412023E-2</v>
          </cell>
          <cell r="L138">
            <v>0.7706059711703257</v>
          </cell>
          <cell r="N138">
            <v>6.6810604311453609E-2</v>
          </cell>
          <cell r="Q138">
            <v>0.75371710475514664</v>
          </cell>
        </row>
        <row r="139">
          <cell r="B139">
            <v>0.2654089933622798</v>
          </cell>
          <cell r="C139">
            <v>0.77070519041851426</v>
          </cell>
          <cell r="E139">
            <v>3.9503481856781562E-2</v>
          </cell>
          <cell r="F139">
            <v>0.14371571556086271</v>
          </cell>
          <cell r="G139">
            <v>6.5563907514264871E-2</v>
          </cell>
          <cell r="H139">
            <v>0.18321919741764425</v>
          </cell>
          <cell r="J139">
            <v>1.6625888430370675E-2</v>
          </cell>
          <cell r="L139">
            <v>0.77030860453105798</v>
          </cell>
          <cell r="N139">
            <v>6.6348636514928463E-2</v>
          </cell>
          <cell r="Q139">
            <v>0.75368339780799498</v>
          </cell>
        </row>
        <row r="140">
          <cell r="B140">
            <v>0.26474355775149322</v>
          </cell>
          <cell r="C140">
            <v>0.76779769471508819</v>
          </cell>
          <cell r="E140">
            <v>3.9503481855108262E-2</v>
          </cell>
          <cell r="F140">
            <v>0.14361667820604532</v>
          </cell>
          <cell r="G140">
            <v>6.5206037160927738E-2</v>
          </cell>
          <cell r="H140">
            <v>0.18312016006115359</v>
          </cell>
          <cell r="J140">
            <v>1.6417360529411906E-2</v>
          </cell>
          <cell r="L140">
            <v>0.77007277389771855</v>
          </cell>
          <cell r="N140">
            <v>6.5977972028375145E-2</v>
          </cell>
          <cell r="Q140">
            <v>0.75365605119016876</v>
          </cell>
        </row>
        <row r="141">
          <cell r="B141">
            <v>0.26399494268935814</v>
          </cell>
          <cell r="C141">
            <v>0.76814395880813724</v>
          </cell>
          <cell r="E141">
            <v>3.950348185317535E-2</v>
          </cell>
          <cell r="F141">
            <v>0.14350377520158447</v>
          </cell>
          <cell r="G141">
            <v>6.4802335364483613E-2</v>
          </cell>
          <cell r="H141">
            <v>0.18300725705475984</v>
          </cell>
          <cell r="J141">
            <v>1.6185350270114692E-2</v>
          </cell>
          <cell r="L141">
            <v>0.76980963438160122</v>
          </cell>
          <cell r="N141">
            <v>6.5559852633224905E-2</v>
          </cell>
          <cell r="Q141">
            <v>0.75362487592988314</v>
          </cell>
        </row>
        <row r="142">
          <cell r="B142">
            <v>0.26341268652991962</v>
          </cell>
          <cell r="C142">
            <v>0.76962451831648493</v>
          </cell>
          <cell r="E142">
            <v>3.9503481851633881E-2</v>
          </cell>
          <cell r="F142">
            <v>0.14341486101663756</v>
          </cell>
          <cell r="G142">
            <v>6.4487565382043505E-2</v>
          </cell>
          <cell r="H142">
            <v>0.18291834286827144</v>
          </cell>
          <cell r="J142">
            <v>1.6006778279604672E-2</v>
          </cell>
          <cell r="L142">
            <v>0.76960654450025789</v>
          </cell>
          <cell r="N142">
            <v>6.5233851452621908E-2</v>
          </cell>
          <cell r="Q142">
            <v>0.75360032456500115</v>
          </cell>
        </row>
        <row r="143">
          <cell r="B143">
            <v>0.26258089201643625</v>
          </cell>
          <cell r="C143">
            <v>0.76829302156454671</v>
          </cell>
          <cell r="E143">
            <v>3.9503481849371976E-2</v>
          </cell>
          <cell r="F143">
            <v>0.14328614844234835</v>
          </cell>
          <cell r="G143">
            <v>6.4036750112346136E-2</v>
          </cell>
          <cell r="H143">
            <v>0.18278963029172032</v>
          </cell>
          <cell r="J143">
            <v>1.5754511612369793E-2</v>
          </cell>
          <cell r="L143">
            <v>0.7693187817292747</v>
          </cell>
          <cell r="N143">
            <v>6.4766965305130236E-2</v>
          </cell>
          <cell r="Q143">
            <v>0.75356478389870396</v>
          </cell>
        </row>
        <row r="144">
          <cell r="B144">
            <v>0.26183227695430117</v>
          </cell>
          <cell r="C144">
            <v>0.76961722854278358</v>
          </cell>
          <cell r="E144">
            <v>3.9503481847274022E-2</v>
          </cell>
          <cell r="F144">
            <v>0.14316858294011017</v>
          </cell>
          <cell r="G144">
            <v>6.3629906064730735E-2</v>
          </cell>
          <cell r="H144">
            <v>0.18267206478738421</v>
          </cell>
          <cell r="J144">
            <v>1.5530306102186238E-2</v>
          </cell>
          <cell r="L144">
            <v>0.76906215058716521</v>
          </cell>
          <cell r="N144">
            <v>6.4345631203374234E-2</v>
          </cell>
          <cell r="Q144">
            <v>0.75353232120959845</v>
          </cell>
        </row>
        <row r="145">
          <cell r="B145">
            <v>0.26125002079486287</v>
          </cell>
          <cell r="C145">
            <v>0.76928447248468657</v>
          </cell>
          <cell r="E145">
            <v>3.9503481845600118E-2</v>
          </cell>
          <cell r="F145">
            <v>0.14307599930531797</v>
          </cell>
          <cell r="G145">
            <v>6.3312771253676819E-2</v>
          </cell>
          <cell r="H145">
            <v>0.1825794811509181</v>
          </cell>
          <cell r="J145">
            <v>1.5357768390267944E-2</v>
          </cell>
          <cell r="L145">
            <v>0.76886407525052092</v>
          </cell>
          <cell r="N145">
            <v>6.4017209233308753E-2</v>
          </cell>
          <cell r="Q145">
            <v>0.75350675662053712</v>
          </cell>
        </row>
        <row r="146">
          <cell r="B146">
            <v>0.26041822628137951</v>
          </cell>
          <cell r="C146">
            <v>0.7661222113948789</v>
          </cell>
          <cell r="E146">
            <v>3.950348184314257E-2</v>
          </cell>
          <cell r="F146">
            <v>0.14294197857277754</v>
          </cell>
          <cell r="G146">
            <v>6.2858699110481447E-2</v>
          </cell>
          <cell r="H146">
            <v>0.18244546041592011</v>
          </cell>
          <cell r="J146">
            <v>1.5114066754977951E-2</v>
          </cell>
          <cell r="L146">
            <v>0.76858340313400642</v>
          </cell>
          <cell r="N146">
            <v>6.3546986648003054E-2</v>
          </cell>
          <cell r="Q146">
            <v>0.75346975024288976</v>
          </cell>
        </row>
        <row r="147">
          <cell r="B147">
            <v>0.2595864317678962</v>
          </cell>
          <cell r="C147">
            <v>0.76852319416840942</v>
          </cell>
          <cell r="E147">
            <v>3.9503481840604225E-2</v>
          </cell>
          <cell r="F147">
            <v>0.14280586162167108</v>
          </cell>
          <cell r="G147">
            <v>6.2403474665588141E-2</v>
          </cell>
          <cell r="H147">
            <v>0.18230934346227529</v>
          </cell>
          <cell r="J147">
            <v>1.4873613640032759E-2</v>
          </cell>
          <cell r="L147">
            <v>0.76830539785608098</v>
          </cell>
          <cell r="N147">
            <v>6.3075581221018528E-2</v>
          </cell>
          <cell r="Q147">
            <v>0.75343216504840982</v>
          </cell>
        </row>
        <row r="148">
          <cell r="B148">
            <v>0.25892099615710934</v>
          </cell>
          <cell r="C148">
            <v>0.76779769471508819</v>
          </cell>
          <cell r="E148">
            <v>3.9503481838513169E-2</v>
          </cell>
          <cell r="F148">
            <v>0.14269543801715176</v>
          </cell>
          <cell r="G148">
            <v>6.2038503570583846E-2</v>
          </cell>
          <cell r="H148">
            <v>0.18219891985566491</v>
          </cell>
          <cell r="J148">
            <v>1.4683572730860579E-2</v>
          </cell>
          <cell r="L148">
            <v>0.76808489082586395</v>
          </cell>
          <cell r="N148">
            <v>6.2697643251880555E-2</v>
          </cell>
          <cell r="Q148">
            <v>0.75340167441063632</v>
          </cell>
        </row>
        <row r="149">
          <cell r="B149">
            <v>0.25817238109497426</v>
          </cell>
          <cell r="C149">
            <v>0.7682719984394204</v>
          </cell>
          <cell r="E149">
            <v>3.9503481836094187E-2</v>
          </cell>
          <cell r="F149">
            <v>0.1425695642761988</v>
          </cell>
          <cell r="G149">
            <v>6.1627109539467359E-2</v>
          </cell>
          <cell r="H149">
            <v>0.182073046112293</v>
          </cell>
          <cell r="J149">
            <v>1.4472225443213884E-2</v>
          </cell>
          <cell r="L149">
            <v>0.7678388124426333</v>
          </cell>
          <cell r="N149">
            <v>6.2271637834252561E-2</v>
          </cell>
          <cell r="Q149">
            <v>0.75336691761513674</v>
          </cell>
        </row>
        <row r="150">
          <cell r="B150">
            <v>0.25750694548418768</v>
          </cell>
          <cell r="C150">
            <v>0.76794647422834528</v>
          </cell>
          <cell r="E150">
            <v>3.9503481833882803E-2</v>
          </cell>
          <cell r="F150">
            <v>0.14245619444919252</v>
          </cell>
          <cell r="G150">
            <v>6.1260746256152923E-2</v>
          </cell>
          <cell r="H150">
            <v>0.18195967628307533</v>
          </cell>
          <cell r="J150">
            <v>1.4286522944959445E-2</v>
          </cell>
          <cell r="L150">
            <v>0.7676218270670534</v>
          </cell>
          <cell r="N150">
            <v>6.1892265409632947E-2</v>
          </cell>
          <cell r="Q150">
            <v>0.75333561345381417</v>
          </cell>
        </row>
        <row r="151">
          <cell r="B151">
            <v>0.25675833042205265</v>
          </cell>
          <cell r="C151">
            <v>0.76527513697297533</v>
          </cell>
          <cell r="E151">
            <v>3.950348183132367E-2</v>
          </cell>
          <cell r="F151">
            <v>0.14232696493707905</v>
          </cell>
          <cell r="G151">
            <v>6.084786160616272E-2</v>
          </cell>
          <cell r="H151">
            <v>0.18183044676840274</v>
          </cell>
          <cell r="J151">
            <v>1.4080022047487166E-2</v>
          </cell>
          <cell r="L151">
            <v>0.76737966507536559</v>
          </cell>
          <cell r="N151">
            <v>6.146472124752729E-2</v>
          </cell>
          <cell r="Q151">
            <v>0.75329993004843487</v>
          </cell>
        </row>
        <row r="152">
          <cell r="B152">
            <v>0.25609289481126579</v>
          </cell>
          <cell r="C152">
            <v>0.76745826860687683</v>
          </cell>
          <cell r="E152">
            <v>3.9503481828983278E-2</v>
          </cell>
          <cell r="F152">
            <v>0.14221057516179114</v>
          </cell>
          <cell r="G152">
            <v>6.0480241103892746E-2</v>
          </cell>
          <cell r="H152">
            <v>0.18171405699077442</v>
          </cell>
          <cell r="J152">
            <v>1.3898596716598616E-2</v>
          </cell>
          <cell r="L152">
            <v>0.76716612017963948</v>
          </cell>
          <cell r="N152">
            <v>6.1084048182074045E-2</v>
          </cell>
          <cell r="Q152">
            <v>0.75326779200608152</v>
          </cell>
        </row>
        <row r="153">
          <cell r="B153">
            <v>0.25526110029778248</v>
          </cell>
          <cell r="C153">
            <v>0.7666030673730122</v>
          </cell>
          <cell r="E153">
            <v>3.9503481825967642E-2</v>
          </cell>
          <cell r="F153">
            <v>0.14206305103049233</v>
          </cell>
          <cell r="G153">
            <v>6.0019953688095866E-2</v>
          </cell>
          <cell r="H153">
            <v>0.18156653285645996</v>
          </cell>
          <cell r="J153">
            <v>1.3674613753226657E-2</v>
          </cell>
          <cell r="L153">
            <v>0.76690142365565239</v>
          </cell>
          <cell r="N153">
            <v>6.0607415495313031E-2</v>
          </cell>
          <cell r="Q153">
            <v>0.75322705701223791</v>
          </cell>
        </row>
        <row r="154">
          <cell r="B154">
            <v>0.2545124852356474</v>
          </cell>
          <cell r="C154">
            <v>0.76532273582951982</v>
          </cell>
          <cell r="E154">
            <v>3.9503481823164668E-2</v>
          </cell>
          <cell r="F154">
            <v>0.14192831897121691</v>
          </cell>
          <cell r="G154">
            <v>5.9605017414605263E-2</v>
          </cell>
          <cell r="H154">
            <v>0.18143180079438156</v>
          </cell>
          <cell r="J154">
            <v>1.3475667026660551E-2</v>
          </cell>
          <cell r="L154">
            <v>0.76666529196019617</v>
          </cell>
          <cell r="N154">
            <v>6.0177739718190709E-2</v>
          </cell>
          <cell r="Q154">
            <v>0.75318985422001117</v>
          </cell>
        </row>
        <row r="155">
          <cell r="B155">
            <v>0.25393022907620905</v>
          </cell>
          <cell r="C155">
            <v>0.76715301191640217</v>
          </cell>
          <cell r="E155">
            <v>3.9503481820924176E-2</v>
          </cell>
          <cell r="F155">
            <v>0.14182222731508926</v>
          </cell>
          <cell r="G155">
            <v>5.9281874697290196E-2</v>
          </cell>
          <cell r="H155">
            <v>0.18132570913601342</v>
          </cell>
          <cell r="J155">
            <v>1.3322645242905452E-2</v>
          </cell>
          <cell r="L155">
            <v>0.76648298866375264</v>
          </cell>
          <cell r="N155">
            <v>5.9843113621323135E-2</v>
          </cell>
          <cell r="Q155">
            <v>0.75316055973834795</v>
          </cell>
        </row>
        <row r="156">
          <cell r="B156">
            <v>0.25309843456272574</v>
          </cell>
          <cell r="C156">
            <v>0.76660987732655705</v>
          </cell>
          <cell r="E156">
            <v>3.9503481817628389E-2</v>
          </cell>
          <cell r="F156">
            <v>0.14166866985554388</v>
          </cell>
          <cell r="G156">
            <v>5.8819657918564958E-2</v>
          </cell>
          <cell r="H156">
            <v>0.18117215167317224</v>
          </cell>
          <cell r="J156">
            <v>1.3106624970988532E-2</v>
          </cell>
          <cell r="L156">
            <v>0.76622458471459476</v>
          </cell>
          <cell r="N156">
            <v>5.9364461852749809E-2</v>
          </cell>
          <cell r="Q156">
            <v>0.75311815879611455</v>
          </cell>
        </row>
        <row r="157">
          <cell r="B157">
            <v>0.25243299895193894</v>
          </cell>
          <cell r="C157">
            <v>0.76598678196867487</v>
          </cell>
          <cell r="E157">
            <v>3.9503481814908308E-2</v>
          </cell>
          <cell r="F157">
            <v>0.14154411124850427</v>
          </cell>
          <cell r="G157">
            <v>5.8449426318516351E-2</v>
          </cell>
          <cell r="H157">
            <v>0.18104759306341259</v>
          </cell>
          <cell r="J157">
            <v>1.2935979570009998E-2</v>
          </cell>
          <cell r="L157">
            <v>0.76601955847296688</v>
          </cell>
          <cell r="N157">
            <v>5.8981055953567459E-2</v>
          </cell>
          <cell r="Q157">
            <v>0.75308376514101372</v>
          </cell>
        </row>
        <row r="158">
          <cell r="B158">
            <v>0.25168438388980385</v>
          </cell>
          <cell r="C158">
            <v>0.76528902353806927</v>
          </cell>
          <cell r="E158">
            <v>3.9503481811756051E-2</v>
          </cell>
          <cell r="F158">
            <v>0.14140213969004456</v>
          </cell>
          <cell r="G158">
            <v>5.8032471456072418E-2</v>
          </cell>
          <cell r="H158">
            <v>0.18090562150180062</v>
          </cell>
          <cell r="J158">
            <v>1.2746290931930807E-2</v>
          </cell>
          <cell r="L158">
            <v>0.76579068147406115</v>
          </cell>
          <cell r="N158">
            <v>5.8549251091991855E-2</v>
          </cell>
          <cell r="Q158">
            <v>0.75304456334732128</v>
          </cell>
        </row>
        <row r="159">
          <cell r="B159">
            <v>0.2511021277303655</v>
          </cell>
          <cell r="C159">
            <v>0.76576226370956024</v>
          </cell>
          <cell r="E159">
            <v>3.9503481809234478E-2</v>
          </cell>
          <cell r="F159">
            <v>0.14129035276605975</v>
          </cell>
          <cell r="G159">
            <v>5.7707875821889104E-2</v>
          </cell>
          <cell r="H159">
            <v>0.18079383457529422</v>
          </cell>
          <cell r="J159">
            <v>1.2600417333182169E-2</v>
          </cell>
          <cell r="L159">
            <v>0.76561395056622805</v>
          </cell>
          <cell r="N159">
            <v>5.8213083608383599E-2</v>
          </cell>
          <cell r="Q159">
            <v>0.75301369626394843</v>
          </cell>
        </row>
        <row r="160">
          <cell r="B160">
            <v>0.25035351266823047</v>
          </cell>
          <cell r="C160">
            <v>0.76646123406083522</v>
          </cell>
          <cell r="E160">
            <v>3.9503481805899361E-2</v>
          </cell>
          <cell r="F160">
            <v>0.14114485146590783</v>
          </cell>
          <cell r="G160">
            <v>5.7290193715588952E-2</v>
          </cell>
          <cell r="H160">
            <v>0.18064833327180718</v>
          </cell>
          <cell r="J160">
            <v>1.2414985680834328E-2</v>
          </cell>
          <cell r="L160">
            <v>0.76538835423182794</v>
          </cell>
          <cell r="N160">
            <v>5.7780494320395476E-2</v>
          </cell>
          <cell r="Q160">
            <v>0.75297351982288918</v>
          </cell>
        </row>
        <row r="161">
          <cell r="B161">
            <v>0.24960489760609536</v>
          </cell>
          <cell r="C161">
            <v>0.76579704703646745</v>
          </cell>
          <cell r="E161">
            <v>3.9503481802455651E-2</v>
          </cell>
          <cell r="F161">
            <v>0.14099732945323362</v>
          </cell>
          <cell r="G161">
            <v>5.6872166108255309E-2</v>
          </cell>
          <cell r="H161">
            <v>0.18050081125568923</v>
          </cell>
          <cell r="J161">
            <v>1.2231920242150817E-2</v>
          </cell>
          <cell r="L161">
            <v>0.76516456529516985</v>
          </cell>
          <cell r="N161">
            <v>5.7347525592321889E-2</v>
          </cell>
          <cell r="Q161">
            <v>0.75293278541404918</v>
          </cell>
        </row>
        <row r="162">
          <cell r="B162">
            <v>0.24902264144665706</v>
          </cell>
          <cell r="C162">
            <v>0.76526103781202115</v>
          </cell>
          <cell r="E162">
            <v>3.9503481799699335E-2</v>
          </cell>
          <cell r="F162">
            <v>0.14088117667374581</v>
          </cell>
          <cell r="G162">
            <v>5.6546824184053761E-2</v>
          </cell>
          <cell r="H162">
            <v>0.18038465847344515</v>
          </cell>
          <cell r="J162">
            <v>1.2091158789158143E-2</v>
          </cell>
          <cell r="L162">
            <v>0.76499173917929619</v>
          </cell>
          <cell r="N162">
            <v>5.7010538433184509E-2</v>
          </cell>
          <cell r="Q162">
            <v>0.75290071281198945</v>
          </cell>
        </row>
        <row r="163">
          <cell r="B163">
            <v>0.24827402638452198</v>
          </cell>
          <cell r="C163">
            <v>0.76576957616356511</v>
          </cell>
          <cell r="E163">
            <v>3.9503481796051614E-2</v>
          </cell>
          <cell r="F163">
            <v>0.14072999886608809</v>
          </cell>
          <cell r="G163">
            <v>5.6128296445195264E-2</v>
          </cell>
          <cell r="H163">
            <v>0.18023348066213971</v>
          </cell>
          <cell r="J163">
            <v>1.1912249277186999E-2</v>
          </cell>
          <cell r="L163">
            <v>0.76477109535601151</v>
          </cell>
          <cell r="N163">
            <v>5.6577005686104458E-2</v>
          </cell>
          <cell r="Q163">
            <v>0.75285896894940896</v>
          </cell>
        </row>
        <row r="164">
          <cell r="B164">
            <v>0.2475254113223869</v>
          </cell>
          <cell r="C164">
            <v>0.76460480377352102</v>
          </cell>
          <cell r="E164">
            <v>3.9503481792282608E-2</v>
          </cell>
          <cell r="F164">
            <v>0.14057672865050502</v>
          </cell>
          <cell r="G164">
            <v>5.5709552029008229E-2</v>
          </cell>
          <cell r="H164">
            <v>0.18008021044278763</v>
          </cell>
          <cell r="J164">
            <v>1.173564885059104E-2</v>
          </cell>
          <cell r="L164">
            <v>0.76455218216457432</v>
          </cell>
          <cell r="N164">
            <v>5.6143218140180549E-2</v>
          </cell>
          <cell r="Q164">
            <v>0.75281664732220654</v>
          </cell>
        </row>
        <row r="165">
          <cell r="B165">
            <v>0.24702633461429685</v>
          </cell>
          <cell r="C165">
            <v>0.76447006895249547</v>
          </cell>
          <cell r="E165">
            <v>3.9503481789700104E-2</v>
          </cell>
          <cell r="F165">
            <v>0.14047337313701333</v>
          </cell>
          <cell r="G165">
            <v>5.5430291841411433E-2</v>
          </cell>
          <cell r="H165">
            <v>0.17997685492671342</v>
          </cell>
          <cell r="J165">
            <v>1.1619187846171998E-2</v>
          </cell>
          <cell r="L165">
            <v>0.76440718774409777</v>
          </cell>
          <cell r="N165">
            <v>5.5853907181599743E-2</v>
          </cell>
          <cell r="Q165">
            <v>0.75278810835594578</v>
          </cell>
        </row>
        <row r="166">
          <cell r="B166">
            <v>0.24619454010081349</v>
          </cell>
          <cell r="C166">
            <v>0.7642941495930653</v>
          </cell>
          <cell r="E166">
            <v>3.9503481785267039E-2</v>
          </cell>
          <cell r="F166">
            <v>0.14029900031282017</v>
          </cell>
          <cell r="G166">
            <v>5.4964728362480737E-2</v>
          </cell>
          <cell r="H166">
            <v>0.17980248209808719</v>
          </cell>
          <cell r="J166">
            <v>1.142732964024556E-2</v>
          </cell>
          <cell r="L166">
            <v>0.76416718962488428</v>
          </cell>
          <cell r="N166">
            <v>5.5371551627896413E-2</v>
          </cell>
          <cell r="Q166">
            <v>0.75273995978623398</v>
          </cell>
        </row>
        <row r="167">
          <cell r="B167">
            <v>0.24544592503867843</v>
          </cell>
          <cell r="C167">
            <v>0.76313744409279671</v>
          </cell>
          <cell r="E167">
            <v>3.9503481781134227E-2</v>
          </cell>
          <cell r="F167">
            <v>0.1401397799126127</v>
          </cell>
          <cell r="G167">
            <v>5.4545628683864741E-2</v>
          </cell>
          <cell r="H167">
            <v>0.17964326169374692</v>
          </cell>
          <cell r="J167">
            <v>1.1257034661066787E-2</v>
          </cell>
          <cell r="L167">
            <v>0.76395293722654367</v>
          </cell>
          <cell r="N167">
            <v>5.4937293628485845E-2</v>
          </cell>
          <cell r="Q167">
            <v>0.75269599516861418</v>
          </cell>
        </row>
        <row r="168">
          <cell r="B168">
            <v>0.24478048942789185</v>
          </cell>
          <cell r="C168">
            <v>0.76560705722752542</v>
          </cell>
          <cell r="E168">
            <v>3.950348177734208E-2</v>
          </cell>
          <cell r="F168">
            <v>0.13999641108129024</v>
          </cell>
          <cell r="G168">
            <v>5.417306188724523E-2</v>
          </cell>
          <cell r="H168">
            <v>0.17949989285863233</v>
          </cell>
          <cell r="J168">
            <v>1.1107534682014322E-2</v>
          </cell>
          <cell r="L168">
            <v>0.7637638555944064</v>
          </cell>
          <cell r="N168">
            <v>5.4551214939252329E-2</v>
          </cell>
          <cell r="Q168">
            <v>0.75265640755396512</v>
          </cell>
        </row>
        <row r="169">
          <cell r="B169">
            <v>0.24411505381710502</v>
          </cell>
          <cell r="C169">
            <v>0.76342730242589019</v>
          </cell>
          <cell r="E169">
            <v>3.9503481773434018E-2</v>
          </cell>
          <cell r="F169">
            <v>0.13985129124482165</v>
          </cell>
          <cell r="G169">
            <v>5.3800498201156767E-2</v>
          </cell>
          <cell r="H169">
            <v>0.17935477301825567</v>
          </cell>
          <cell r="J169">
            <v>1.0959782597692579E-2</v>
          </cell>
          <cell r="L169">
            <v>0.76357603797818352</v>
          </cell>
          <cell r="N169">
            <v>5.4165102216730182E-2</v>
          </cell>
          <cell r="Q169">
            <v>0.75261633644428905</v>
          </cell>
        </row>
        <row r="170">
          <cell r="B170">
            <v>0.24353279765766672</v>
          </cell>
          <cell r="C170">
            <v>0.76329978319244751</v>
          </cell>
          <cell r="E170">
            <v>3.9503481769915964E-2</v>
          </cell>
          <cell r="F170">
            <v>0.13972286012474866</v>
          </cell>
          <cell r="G170">
            <v>5.3474533937269204E-2</v>
          </cell>
          <cell r="H170">
            <v>0.17922634189466463</v>
          </cell>
          <cell r="J170">
            <v>1.083192182573289E-2</v>
          </cell>
          <cell r="L170">
            <v>0.76341271884145656</v>
          </cell>
          <cell r="N170">
            <v>5.3827250862768128E-2</v>
          </cell>
          <cell r="Q170">
            <v>0.75258087349433334</v>
          </cell>
        </row>
        <row r="171">
          <cell r="B171">
            <v>0.24278418259553164</v>
          </cell>
          <cell r="C171">
            <v>0.76379341112806964</v>
          </cell>
          <cell r="E171">
            <v>3.9503481765252542E-2</v>
          </cell>
          <cell r="F171">
            <v>0.13955572267865837</v>
          </cell>
          <cell r="G171">
            <v>5.3055514659075521E-2</v>
          </cell>
          <cell r="H171">
            <v>0.17905920444391091</v>
          </cell>
          <cell r="J171">
            <v>1.0669463492545208E-2</v>
          </cell>
          <cell r="L171">
            <v>0.76320411531832322</v>
          </cell>
          <cell r="N171">
            <v>5.3392902921477067E-2</v>
          </cell>
          <cell r="Q171">
            <v>0.7525347227881567</v>
          </cell>
        </row>
        <row r="172">
          <cell r="B172">
            <v>0.24203556753339656</v>
          </cell>
          <cell r="C172">
            <v>0.76211028908951273</v>
          </cell>
          <cell r="E172">
            <v>3.9503481760425126E-2</v>
          </cell>
          <cell r="F172">
            <v>0.13938629682924647</v>
          </cell>
          <cell r="G172">
            <v>5.2636627280937778E-2</v>
          </cell>
          <cell r="H172">
            <v>0.17888977858967159</v>
          </cell>
          <cell r="J172">
            <v>1.0509161662787198E-2</v>
          </cell>
          <cell r="L172">
            <v>0.76299703601703872</v>
          </cell>
          <cell r="N172">
            <v>5.2958633751710546E-2</v>
          </cell>
          <cell r="Q172">
            <v>0.75248794019827137</v>
          </cell>
        </row>
        <row r="173">
          <cell r="B173">
            <v>0.24128695247126147</v>
          </cell>
          <cell r="C173">
            <v>0.76409681410160846</v>
          </cell>
          <cell r="E173">
            <v>3.9503481755426631E-2</v>
          </cell>
          <cell r="F173">
            <v>0.13921455521542581</v>
          </cell>
          <cell r="G173">
            <v>5.2217920065425354E-2</v>
          </cell>
          <cell r="H173">
            <v>0.17871803697085242</v>
          </cell>
          <cell r="J173">
            <v>1.0350995434983691E-2</v>
          </cell>
          <cell r="L173">
            <v>0.76279145250976488</v>
          </cell>
          <cell r="N173">
            <v>5.2524489133837851E-2</v>
          </cell>
          <cell r="Q173">
            <v>0.75244051816961688</v>
          </cell>
        </row>
        <row r="174">
          <cell r="B174">
            <v>0.24062151686047489</v>
          </cell>
          <cell r="C174">
            <v>0.76308195678156254</v>
          </cell>
          <cell r="E174">
            <v>3.9503481750833895E-2</v>
          </cell>
          <cell r="F174">
            <v>0.1390599296883899</v>
          </cell>
          <cell r="G174">
            <v>5.1845926237204402E-2</v>
          </cell>
          <cell r="H174">
            <v>0.1785634114392238</v>
          </cell>
          <cell r="J174">
            <v>1.0212179184046691E-2</v>
          </cell>
          <cell r="L174">
            <v>0.7626099443303751</v>
          </cell>
          <cell r="N174">
            <v>5.2138724399370763E-2</v>
          </cell>
          <cell r="Q174">
            <v>0.75239782230802166</v>
          </cell>
        </row>
        <row r="175">
          <cell r="B175">
            <v>0.23987290179833981</v>
          </cell>
          <cell r="C175">
            <v>0.76174411456382574</v>
          </cell>
          <cell r="E175">
            <v>3.9503481745491648E-2</v>
          </cell>
          <cell r="F175">
            <v>0.13888373877293372</v>
          </cell>
          <cell r="G175">
            <v>5.1427691442069413E-2</v>
          </cell>
          <cell r="H175">
            <v>0.17838722051842537</v>
          </cell>
          <cell r="J175">
            <v>1.0057989837845045E-2</v>
          </cell>
          <cell r="L175">
            <v>0.76240710851827798</v>
          </cell>
          <cell r="N175">
            <v>5.1704940035126747E-2</v>
          </cell>
          <cell r="Q175">
            <v>0.75234917171917748</v>
          </cell>
        </row>
        <row r="176">
          <cell r="B176">
            <v>0.23920746618755301</v>
          </cell>
          <cell r="C176">
            <v>0.7627789861390939</v>
          </cell>
          <cell r="E176">
            <v>3.9503481740580701E-2</v>
          </cell>
          <cell r="F176">
            <v>0.13872511448301628</v>
          </cell>
          <cell r="G176">
            <v>5.1056194509512674E-2</v>
          </cell>
          <cell r="H176">
            <v>0.17822859622359699</v>
          </cell>
          <cell r="J176">
            <v>9.9226754544433412E-3</v>
          </cell>
          <cell r="L176">
            <v>0.76222799753228976</v>
          </cell>
          <cell r="N176">
            <v>5.1319568181399433E-2</v>
          </cell>
          <cell r="Q176">
            <v>0.75230537170207956</v>
          </cell>
        </row>
        <row r="177">
          <cell r="B177">
            <v>0.23845885112541793</v>
          </cell>
          <cell r="C177">
            <v>0.76359662404260575</v>
          </cell>
          <cell r="E177">
            <v>3.9503481734865536E-2</v>
          </cell>
          <cell r="F177">
            <v>0.13854437548572501</v>
          </cell>
          <cell r="G177">
            <v>5.0638605456803022E-2</v>
          </cell>
          <cell r="H177">
            <v>0.17804785722059055</v>
          </cell>
          <cell r="J177">
            <v>9.7723884480243484E-3</v>
          </cell>
          <cell r="L177">
            <v>0.76202780768051526</v>
          </cell>
          <cell r="N177">
            <v>5.0886307531290628E-2</v>
          </cell>
          <cell r="Q177">
            <v>0.7522554652774347</v>
          </cell>
        </row>
        <row r="178">
          <cell r="B178">
            <v>0.23779341551463135</v>
          </cell>
          <cell r="C178">
            <v>0.76162445524348787</v>
          </cell>
          <cell r="E178">
            <v>3.9503481729609199E-2</v>
          </cell>
          <cell r="F178">
            <v>0.13838166435352917</v>
          </cell>
          <cell r="G178">
            <v>5.0267759716838466E-2</v>
          </cell>
          <cell r="H178">
            <v>0.17788514608313838</v>
          </cell>
          <cell r="J178">
            <v>9.6405097146545077E-3</v>
          </cell>
          <cell r="L178">
            <v>0.76185100341795275</v>
          </cell>
          <cell r="N178">
            <v>5.0501473812125483E-2</v>
          </cell>
          <cell r="Q178">
            <v>0.75221053678397432</v>
          </cell>
        </row>
        <row r="179">
          <cell r="B179">
            <v>0.23704480045249626</v>
          </cell>
          <cell r="C179">
            <v>0.76231987655782152</v>
          </cell>
          <cell r="E179">
            <v>3.9503481723489053E-2</v>
          </cell>
          <cell r="F179">
            <v>0.13819627791511632</v>
          </cell>
          <cell r="G179">
            <v>4.9850990194876744E-2</v>
          </cell>
          <cell r="H179">
            <v>0.17769975963860538</v>
          </cell>
          <cell r="J179">
            <v>9.494050619014139E-3</v>
          </cell>
          <cell r="L179">
            <v>0.76165335773367349</v>
          </cell>
          <cell r="N179">
            <v>5.0068900189451697E-2</v>
          </cell>
          <cell r="Q179">
            <v>0.75215934708801779</v>
          </cell>
        </row>
        <row r="180">
          <cell r="B180">
            <v>0.23629618539036118</v>
          </cell>
          <cell r="C180">
            <v>0.76177248130008568</v>
          </cell>
          <cell r="E180">
            <v>3.9503481717140444E-2</v>
          </cell>
          <cell r="F180">
            <v>0.13800839069182494</v>
          </cell>
          <cell r="G180">
            <v>4.9434724989106567E-2</v>
          </cell>
          <cell r="H180">
            <v>0.17751187240896538</v>
          </cell>
          <cell r="J180">
            <v>9.3495879922892485E-3</v>
          </cell>
          <cell r="L180">
            <v>0.76145701776677344</v>
          </cell>
          <cell r="N180">
            <v>4.9636756297333495E-2</v>
          </cell>
          <cell r="Q180">
            <v>0.75210746686464891</v>
          </cell>
        </row>
        <row r="181">
          <cell r="B181">
            <v>0.2356307497795746</v>
          </cell>
          <cell r="C181">
            <v>0.76309634453587338</v>
          </cell>
          <cell r="E181">
            <v>3.9503481711297056E-2</v>
          </cell>
          <cell r="F181">
            <v>0.13783925775828607</v>
          </cell>
          <cell r="G181">
            <v>4.9065174289239163E-2</v>
          </cell>
          <cell r="H181">
            <v>0.17734273946958309</v>
          </cell>
          <cell r="J181">
            <v>9.2228360207523338E-3</v>
          </cell>
          <cell r="L181">
            <v>0.76128356647431494</v>
          </cell>
          <cell r="N181">
            <v>4.9253026029786463E-2</v>
          </cell>
          <cell r="Q181">
            <v>0.75206076515594666</v>
          </cell>
        </row>
        <row r="182">
          <cell r="B182">
            <v>0.23488213471743952</v>
          </cell>
          <cell r="C182">
            <v>0.7609561576720989</v>
          </cell>
          <cell r="E182">
            <v>3.9503481704488128E-2</v>
          </cell>
          <cell r="F182">
            <v>0.13764657038053463</v>
          </cell>
          <cell r="G182">
            <v>4.8649994780616664E-2</v>
          </cell>
          <cell r="H182">
            <v>0.17715005208502277</v>
          </cell>
          <cell r="J182">
            <v>9.0820878518000931E-3</v>
          </cell>
          <cell r="L182">
            <v>0.7610896151458324</v>
          </cell>
          <cell r="N182">
            <v>4.8821818229379615E-2</v>
          </cell>
          <cell r="Q182">
            <v>0.75200755949340625</v>
          </cell>
        </row>
        <row r="183">
          <cell r="B183">
            <v>0.23413351965530446</v>
          </cell>
          <cell r="C183">
            <v>0.76080775427230873</v>
          </cell>
          <cell r="E183">
            <v>3.9503481697419192E-2</v>
          </cell>
          <cell r="F183">
            <v>0.1374513012294489</v>
          </cell>
          <cell r="G183">
            <v>4.823546047933109E-2</v>
          </cell>
          <cell r="H183">
            <v>0.17695478292686809</v>
          </cell>
          <cell r="J183">
            <v>8.943276249105285E-3</v>
          </cell>
          <cell r="L183">
            <v>0.76089688731277982</v>
          </cell>
          <cell r="N183">
            <v>4.8391171681875005E-2</v>
          </cell>
          <cell r="Q183">
            <v>0.75195364094057493</v>
          </cell>
        </row>
        <row r="184">
          <cell r="B184">
            <v>0.23346808404451763</v>
          </cell>
          <cell r="C184">
            <v>0.76278612931971057</v>
          </cell>
          <cell r="E184">
            <v>3.9503481690907685E-2</v>
          </cell>
          <cell r="F184">
            <v>0.13727553855646663</v>
          </cell>
          <cell r="G184">
            <v>4.7867566570564374E-2</v>
          </cell>
          <cell r="H184">
            <v>0.1767790202473743</v>
          </cell>
          <cell r="J184">
            <v>8.8214972265789546E-3</v>
          </cell>
          <cell r="L184">
            <v>0.76072657787295972</v>
          </cell>
          <cell r="N184">
            <v>4.8008882569643627E-2</v>
          </cell>
          <cell r="Q184">
            <v>0.75190510859987347</v>
          </cell>
        </row>
        <row r="185">
          <cell r="B185">
            <v>0.23271946898238255</v>
          </cell>
          <cell r="C185">
            <v>0.76182000644019032</v>
          </cell>
          <cell r="E185">
            <v>3.9503481683314225E-2</v>
          </cell>
          <cell r="F185">
            <v>0.13707531619143593</v>
          </cell>
          <cell r="G185">
            <v>4.7454383807663432E-2</v>
          </cell>
          <cell r="H185">
            <v>0.17657879787475014</v>
          </cell>
          <cell r="J185">
            <v>8.6862872999689828E-3</v>
          </cell>
          <cell r="L185">
            <v>0.76053608370713477</v>
          </cell>
          <cell r="N185">
            <v>4.7579419725691373E-2</v>
          </cell>
          <cell r="Q185">
            <v>0.7518498223444311</v>
          </cell>
        </row>
        <row r="186">
          <cell r="B186">
            <v>0.23197085392024772</v>
          </cell>
          <cell r="C186">
            <v>0.7604076473212974</v>
          </cell>
          <cell r="E186">
            <v>3.950348167542414E-2</v>
          </cell>
          <cell r="F186">
            <v>0.13687243106180388</v>
          </cell>
          <cell r="G186">
            <v>4.7041986729970897E-2</v>
          </cell>
          <cell r="H186">
            <v>0.17637591273722802</v>
          </cell>
          <cell r="J186">
            <v>8.5529544530488014E-3</v>
          </cell>
          <cell r="L186">
            <v>0.76034673122162777</v>
          </cell>
          <cell r="N186">
            <v>4.7150648709068932E-2</v>
          </cell>
          <cell r="Q186">
            <v>0.75179380083504299</v>
          </cell>
        </row>
        <row r="187">
          <cell r="B187">
            <v>0.23122223885811263</v>
          </cell>
          <cell r="C187">
            <v>0.76177248130008568</v>
          </cell>
          <cell r="E187">
            <v>3.9503481667223402E-2</v>
          </cell>
          <cell r="F187">
            <v>0.13666685520134428</v>
          </cell>
          <cell r="G187">
            <v>4.6630423777169548E-2</v>
          </cell>
          <cell r="H187">
            <v>0.17617033686856767</v>
          </cell>
          <cell r="J187">
            <v>8.4214782123754016E-3</v>
          </cell>
          <cell r="L187">
            <v>0.76015849223133092</v>
          </cell>
          <cell r="N187">
            <v>4.6722614432290463E-2</v>
          </cell>
          <cell r="Q187">
            <v>0.75173703634955513</v>
          </cell>
        </row>
        <row r="188">
          <cell r="B188">
            <v>0.23055680324732583</v>
          </cell>
          <cell r="C188">
            <v>0.76046394199645395</v>
          </cell>
          <cell r="E188">
            <v>3.9503481659661138E-2</v>
          </cell>
          <cell r="F188">
            <v>0.13648183965908164</v>
          </cell>
          <cell r="G188">
            <v>4.6265329350814538E-2</v>
          </cell>
          <cell r="H188">
            <v>0.17598532131874278</v>
          </cell>
          <cell r="J188">
            <v>8.3061525777685056E-3</v>
          </cell>
          <cell r="L188">
            <v>0.75999208075179248</v>
          </cell>
          <cell r="N188">
            <v>4.6342794190505812E-2</v>
          </cell>
          <cell r="Q188">
            <v>0.75168594906702924</v>
          </cell>
        </row>
        <row r="189">
          <cell r="B189">
            <v>0.22980818818519075</v>
          </cell>
          <cell r="C189">
            <v>0.76046394199645395</v>
          </cell>
          <cell r="E189">
            <v>3.9503481650832638E-2</v>
          </cell>
          <cell r="F189">
            <v>0.13627110524139643</v>
          </cell>
          <cell r="G189">
            <v>4.58554736481551E-2</v>
          </cell>
          <cell r="H189">
            <v>0.17577458689222908</v>
          </cell>
          <cell r="J189">
            <v>8.1781276448065782E-3</v>
          </cell>
          <cell r="L189">
            <v>0.75980586843743658</v>
          </cell>
          <cell r="N189">
            <v>4.5916273453809726E-2</v>
          </cell>
          <cell r="Q189">
            <v>0.75162776017866573</v>
          </cell>
        </row>
        <row r="190">
          <cell r="B190">
            <v>0.22914275257440417</v>
          </cell>
          <cell r="C190">
            <v>0.75978273510961292</v>
          </cell>
          <cell r="E190">
            <v>3.9503481642687091E-2</v>
          </cell>
          <cell r="F190">
            <v>0.13608146025951828</v>
          </cell>
          <cell r="G190">
            <v>4.5491973025884931E-2</v>
          </cell>
          <cell r="H190">
            <v>0.17558494190220539</v>
          </cell>
          <cell r="J190">
            <v>8.0658376463138594E-3</v>
          </cell>
          <cell r="L190">
            <v>0.75964121410378926</v>
          </cell>
          <cell r="N190">
            <v>4.5537869102647399E-2</v>
          </cell>
          <cell r="Q190">
            <v>0.75157539459548106</v>
          </cell>
        </row>
        <row r="191">
          <cell r="B191">
            <v>0.22839413751226909</v>
          </cell>
          <cell r="C191">
            <v>0.76041492308920056</v>
          </cell>
          <cell r="E191">
            <v>3.9503481633172459E-2</v>
          </cell>
          <cell r="F191">
            <v>0.13586546834235572</v>
          </cell>
          <cell r="G191">
            <v>4.5083995815250501E-2</v>
          </cell>
          <cell r="H191">
            <v>0.17536894997552818</v>
          </cell>
          <cell r="J191">
            <v>7.9411917214904076E-3</v>
          </cell>
          <cell r="L191">
            <v>0.75945692887562666</v>
          </cell>
          <cell r="N191">
            <v>4.5113020223570596E-2</v>
          </cell>
          <cell r="Q191">
            <v>0.75151575398388459</v>
          </cell>
        </row>
        <row r="192">
          <cell r="B192">
            <v>0.22772870190148228</v>
          </cell>
          <cell r="C192">
            <v>0.76078076797861527</v>
          </cell>
          <cell r="E192">
            <v>3.9503481624389047E-2</v>
          </cell>
          <cell r="F192">
            <v>0.13567110631633406</v>
          </cell>
          <cell r="G192">
            <v>4.4722240627623158E-2</v>
          </cell>
          <cell r="H192">
            <v>0.1751745879407231</v>
          </cell>
          <cell r="J192">
            <v>7.8318733331360132E-3</v>
          </cell>
          <cell r="L192">
            <v>0.75929394349715373</v>
          </cell>
          <cell r="N192">
            <v>4.4736171847933E-2</v>
          </cell>
          <cell r="Q192">
            <v>0.75146208591030406</v>
          </cell>
        </row>
        <row r="193">
          <cell r="B193">
            <v>0.2269800868393472</v>
          </cell>
          <cell r="C193">
            <v>0.75974006272099104</v>
          </cell>
          <cell r="E193">
            <v>3.9503481614123676E-2</v>
          </cell>
          <cell r="F193">
            <v>0.13544975879343002</v>
          </cell>
          <cell r="G193">
            <v>4.4316311761224254E-2</v>
          </cell>
          <cell r="H193">
            <v>0.1749532404075537</v>
          </cell>
          <cell r="J193">
            <v>7.7105346705692614E-3</v>
          </cell>
          <cell r="L193">
            <v>0.75911148654598404</v>
          </cell>
          <cell r="N193">
            <v>4.4313151651478165E-2</v>
          </cell>
          <cell r="Q193">
            <v>0.75140096648595356</v>
          </cell>
        </row>
        <row r="194">
          <cell r="B194">
            <v>0.22623147177721212</v>
          </cell>
          <cell r="C194">
            <v>0.75943159545095962</v>
          </cell>
          <cell r="E194">
            <v>3.950348160343236E-2</v>
          </cell>
          <cell r="F194">
            <v>0.13522553659161329</v>
          </cell>
          <cell r="G194">
            <v>4.3911535512554993E-2</v>
          </cell>
          <cell r="H194">
            <v>0.17472901819504566</v>
          </cell>
          <cell r="J194">
            <v>7.5909180696114523E-3</v>
          </cell>
          <cell r="L194">
            <v>0.75892995780587269</v>
          </cell>
          <cell r="N194">
            <v>4.3891162504126384E-2</v>
          </cell>
          <cell r="Q194">
            <v>0.75133905329297146</v>
          </cell>
        </row>
        <row r="195">
          <cell r="B195">
            <v>0.22556603616642554</v>
          </cell>
          <cell r="C195">
            <v>0.76092844302957385</v>
          </cell>
          <cell r="E195">
            <v>3.9503481593554282E-2</v>
          </cell>
          <cell r="F195">
            <v>0.1350237928188833</v>
          </cell>
          <cell r="G195">
            <v>4.3552739916188715E-2</v>
          </cell>
          <cell r="H195">
            <v>0.17452727441243759</v>
          </cell>
          <cell r="J195">
            <v>7.4860218377992152E-3</v>
          </cell>
          <cell r="L195">
            <v>0.75876935609377083</v>
          </cell>
          <cell r="N195">
            <v>4.3516961553725683E-2</v>
          </cell>
          <cell r="Q195">
            <v>0.75128334693993071</v>
          </cell>
        </row>
        <row r="196">
          <cell r="B196">
            <v>0.22481742110429045</v>
          </cell>
          <cell r="C196">
            <v>0.75811921010941075</v>
          </cell>
          <cell r="E196">
            <v>3.950348158199965E-2</v>
          </cell>
          <cell r="F196">
            <v>0.13479406714920814</v>
          </cell>
          <cell r="G196">
            <v>4.3150268420420523E-2</v>
          </cell>
          <cell r="H196">
            <v>0.17429754873120779</v>
          </cell>
          <cell r="J196">
            <v>7.3696039526621512E-3</v>
          </cell>
          <cell r="L196">
            <v>0.75858950628944599</v>
          </cell>
          <cell r="N196">
            <v>4.3097037619943358E-2</v>
          </cell>
          <cell r="Q196">
            <v>0.75121991410587463</v>
          </cell>
        </row>
        <row r="197">
          <cell r="B197">
            <v>0.22406880604215537</v>
          </cell>
          <cell r="C197">
            <v>0.75891873987373715</v>
          </cell>
          <cell r="E197">
            <v>3.950348156995457E-2</v>
          </cell>
          <cell r="F197">
            <v>0.13456138936840401</v>
          </cell>
          <cell r="G197">
            <v>4.2749084035309304E-2</v>
          </cell>
          <cell r="H197">
            <v>0.17406487093835857</v>
          </cell>
          <cell r="J197">
            <v>7.2548510684875131E-3</v>
          </cell>
          <cell r="L197">
            <v>0.75841050627054996</v>
          </cell>
          <cell r="N197">
            <v>4.2678268785995115E-2</v>
          </cell>
          <cell r="Q197">
            <v>0.75115566612227247</v>
          </cell>
        </row>
        <row r="198">
          <cell r="B198">
            <v>0.22340337043136879</v>
          </cell>
          <cell r="C198">
            <v>0.7582805276300747</v>
          </cell>
          <cell r="E198">
            <v>3.9503481558816042E-2</v>
          </cell>
          <cell r="F198">
            <v>0.13435206505689568</v>
          </cell>
          <cell r="G198">
            <v>4.2393593341039815E-2</v>
          </cell>
          <cell r="H198">
            <v>0.1738555466157117</v>
          </cell>
          <cell r="J198">
            <v>7.154230474617277E-3</v>
          </cell>
          <cell r="L198">
            <v>0.75825208685588164</v>
          </cell>
          <cell r="N198">
            <v>4.2307033778259819E-2</v>
          </cell>
          <cell r="Q198">
            <v>0.75109786659845523</v>
          </cell>
        </row>
        <row r="199">
          <cell r="B199">
            <v>0.22265475536923371</v>
          </cell>
          <cell r="C199">
            <v>0.75826647222088095</v>
          </cell>
          <cell r="E199">
            <v>3.950348154577564E-2</v>
          </cell>
          <cell r="F199">
            <v>0.13411373941159435</v>
          </cell>
          <cell r="G199">
            <v>4.1994965078894872E-2</v>
          </cell>
          <cell r="H199">
            <v>0.17361722095737001</v>
          </cell>
          <cell r="J199">
            <v>7.0425693329688576E-3</v>
          </cell>
          <cell r="L199">
            <v>0.7580746189550851</v>
          </cell>
          <cell r="N199">
            <v>4.1890562077534908E-2</v>
          </cell>
          <cell r="Q199">
            <v>0.7510320591023617</v>
          </cell>
        </row>
        <row r="200">
          <cell r="B200">
            <v>0.22198931975844691</v>
          </cell>
          <cell r="C200">
            <v>0.7591085853769064</v>
          </cell>
          <cell r="E200">
            <v>3.9503481533709757E-2</v>
          </cell>
          <cell r="F200">
            <v>0.13389935362321953</v>
          </cell>
          <cell r="G200">
            <v>4.1641818409068575E-2</v>
          </cell>
          <cell r="H200">
            <v>0.17340283515692928</v>
          </cell>
          <cell r="J200">
            <v>6.944666192449038E-3</v>
          </cell>
          <cell r="L200">
            <v>0.75791751930443385</v>
          </cell>
          <cell r="N200">
            <v>4.1521435377268677E-2</v>
          </cell>
          <cell r="Q200">
            <v>0.75097286198191282</v>
          </cell>
        </row>
        <row r="201">
          <cell r="B201">
            <v>0.22124070469631182</v>
          </cell>
          <cell r="C201">
            <v>0.75893994139215815</v>
          </cell>
          <cell r="E201">
            <v>3.9503481519575459E-2</v>
          </cell>
          <cell r="F201">
            <v>0.13365528803875829</v>
          </cell>
          <cell r="G201">
            <v>4.1245907367240792E-2</v>
          </cell>
          <cell r="H201">
            <v>0.17315876955833376</v>
          </cell>
          <cell r="J201">
            <v>6.8360277707372697E-3</v>
          </cell>
          <cell r="L201">
            <v>0.75774148908985794</v>
          </cell>
          <cell r="N201">
            <v>4.1107409636047247E-2</v>
          </cell>
          <cell r="Q201">
            <v>0.75090546954927861</v>
          </cell>
        </row>
        <row r="202">
          <cell r="B202">
            <v>0.22049208963417674</v>
          </cell>
          <cell r="C202">
            <v>0.75846256522879973</v>
          </cell>
          <cell r="E202">
            <v>3.9503481504818402E-2</v>
          </cell>
          <cell r="F202">
            <v>0.13340814711937538</v>
          </cell>
          <cell r="G202">
            <v>4.0851499078411548E-2</v>
          </cell>
          <cell r="H202">
            <v>0.17291162862419376</v>
          </cell>
          <cell r="J202">
            <v>6.728961931571434E-3</v>
          </cell>
          <cell r="L202">
            <v>0.75756618223705607</v>
          </cell>
          <cell r="N202">
            <v>4.069473823978198E-2</v>
          </cell>
          <cell r="Q202">
            <v>0.75083722794201779</v>
          </cell>
        </row>
        <row r="203">
          <cell r="B203">
            <v>0.21982665402339016</v>
          </cell>
          <cell r="C203">
            <v>0.75846256522879973</v>
          </cell>
          <cell r="E203">
            <v>3.9503481491151966E-2</v>
          </cell>
          <cell r="F203">
            <v>0.13318586444621261</v>
          </cell>
          <cell r="G203">
            <v>4.0502210967683042E-2</v>
          </cell>
          <cell r="H203">
            <v>0.17268934593736457</v>
          </cell>
          <cell r="J203">
            <v>6.6350971183425349E-3</v>
          </cell>
          <cell r="L203">
            <v>0.75741094027341238</v>
          </cell>
          <cell r="N203">
            <v>4.0329089071083263E-2</v>
          </cell>
          <cell r="Q203">
            <v>0.75077585029997973</v>
          </cell>
        </row>
        <row r="204">
          <cell r="B204">
            <v>0.21916121841260336</v>
          </cell>
          <cell r="C204">
            <v>0.75712350537915885</v>
          </cell>
          <cell r="E204">
            <v>3.9503481476943721E-2</v>
          </cell>
          <cell r="F204">
            <v>0.13296111504384947</v>
          </cell>
          <cell r="G204">
            <v>4.0154175346187156E-2</v>
          </cell>
          <cell r="H204">
            <v>0.17246459652079318</v>
          </cell>
          <cell r="J204">
            <v>6.5424465456230159E-3</v>
          </cell>
          <cell r="L204">
            <v>0.75725623139481579</v>
          </cell>
          <cell r="N204">
            <v>3.9964570409910763E-2</v>
          </cell>
          <cell r="Q204">
            <v>0.75071379153412887</v>
          </cell>
        </row>
        <row r="205">
          <cell r="B205">
            <v>0.21841260335046828</v>
          </cell>
          <cell r="C205">
            <v>0.75861700307820212</v>
          </cell>
          <cell r="E205">
            <v>3.9503481460280182E-2</v>
          </cell>
          <cell r="F205">
            <v>0.13270530235877626</v>
          </cell>
          <cell r="G205">
            <v>3.9764169908653155E-2</v>
          </cell>
          <cell r="H205">
            <v>0.17220878381905647</v>
          </cell>
          <cell r="J205">
            <v>6.4396496227586567E-3</v>
          </cell>
          <cell r="L205">
            <v>0.75708279886184482</v>
          </cell>
          <cell r="N205">
            <v>3.9555873115655581E-2</v>
          </cell>
          <cell r="Q205">
            <v>0.75064315544185123</v>
          </cell>
        </row>
        <row r="206">
          <cell r="B206">
            <v>0.2177471677396817</v>
          </cell>
          <cell r="C206">
            <v>0.7584278780762157</v>
          </cell>
          <cell r="E206">
            <v>3.9503481444834725E-2</v>
          </cell>
          <cell r="F206">
            <v>0.13247525520223818</v>
          </cell>
          <cell r="G206">
            <v>3.9418895492993954E-2</v>
          </cell>
          <cell r="H206">
            <v>0.17197873664707292</v>
          </cell>
          <cell r="J206">
            <v>6.3495355996148126E-3</v>
          </cell>
          <cell r="L206">
            <v>0.75692916363363838</v>
          </cell>
          <cell r="N206">
            <v>3.9193849521061204E-2</v>
          </cell>
          <cell r="Q206">
            <v>0.75057963383746817</v>
          </cell>
        </row>
        <row r="207">
          <cell r="B207">
            <v>0.21699855267754661</v>
          </cell>
          <cell r="C207">
            <v>0.75809792180945024</v>
          </cell>
          <cell r="E207">
            <v>3.9503481426709355E-2</v>
          </cell>
          <cell r="F207">
            <v>0.1322134405750828</v>
          </cell>
          <cell r="G207">
            <v>3.9032071573117298E-2</v>
          </cell>
          <cell r="H207">
            <v>0.17171692200179217</v>
          </cell>
          <cell r="J207">
            <v>6.2495591026371262E-3</v>
          </cell>
          <cell r="L207">
            <v>0.75675689418106606</v>
          </cell>
          <cell r="N207">
            <v>3.8788029285925119E-2</v>
          </cell>
          <cell r="Q207">
            <v>0.75050734046328271</v>
          </cell>
        </row>
        <row r="208">
          <cell r="B208">
            <v>0.21633311706675981</v>
          </cell>
          <cell r="C208">
            <v>0.75809792180945024</v>
          </cell>
          <cell r="E208">
            <v>3.9503481409898858E-2</v>
          </cell>
          <cell r="F208">
            <v>0.13197802171689266</v>
          </cell>
          <cell r="G208">
            <v>3.8689691130341299E-2</v>
          </cell>
          <cell r="H208">
            <v>0.17148150312679153</v>
          </cell>
          <cell r="J208">
            <v>6.1619228096269846E-3</v>
          </cell>
          <cell r="L208">
            <v>0.75660425337311232</v>
          </cell>
          <cell r="N208">
            <v>3.8428624747202496E-2</v>
          </cell>
          <cell r="Q208">
            <v>0.75044233560167384</v>
          </cell>
        </row>
        <row r="209">
          <cell r="B209">
            <v>0.21566768145597323</v>
          </cell>
          <cell r="C209">
            <v>0.75729867695351138</v>
          </cell>
          <cell r="E209">
            <v>3.9503481392397587E-2</v>
          </cell>
          <cell r="F209">
            <v>0.13174005021013441</v>
          </cell>
          <cell r="G209">
            <v>3.8348717476378663E-2</v>
          </cell>
          <cell r="H209">
            <v>0.171243531602532</v>
          </cell>
          <cell r="J209">
            <v>6.0754323770625587E-3</v>
          </cell>
          <cell r="L209">
            <v>0.75645205355505063</v>
          </cell>
          <cell r="N209">
            <v>3.8070494837161087E-2</v>
          </cell>
          <cell r="Q209">
            <v>0.75037662589182896</v>
          </cell>
        </row>
        <row r="210">
          <cell r="B210">
            <v>0.21491906639383815</v>
          </cell>
          <cell r="C210">
            <v>0.75793671176263677</v>
          </cell>
          <cell r="E210">
            <v>3.9503481371841467E-2</v>
          </cell>
          <cell r="F210">
            <v>0.13146926184495944</v>
          </cell>
          <cell r="G210">
            <v>3.7966838770904024E-2</v>
          </cell>
          <cell r="H210">
            <v>0.17097274321680089</v>
          </cell>
          <cell r="J210">
            <v>5.9794844061332036E-3</v>
          </cell>
          <cell r="L210">
            <v>0.75628133468302838</v>
          </cell>
          <cell r="N210">
            <v>3.7669155327182895E-2</v>
          </cell>
          <cell r="Q210">
            <v>0.75030185465073618</v>
          </cell>
        </row>
        <row r="211">
          <cell r="B211">
            <v>0.21417045133170307</v>
          </cell>
          <cell r="C211">
            <v>0.75780973734743073</v>
          </cell>
          <cell r="E211">
            <v>3.9503481350318843E-2</v>
          </cell>
          <cell r="F211">
            <v>0.13119520177506075</v>
          </cell>
          <cell r="G211">
            <v>3.7586815752782554E-2</v>
          </cell>
          <cell r="H211">
            <v>0.17069868312537959</v>
          </cell>
          <cell r="J211">
            <v>5.8849524535409328E-3</v>
          </cell>
          <cell r="L211">
            <v>0.75611112840772399</v>
          </cell>
          <cell r="N211">
            <v>3.7269499984668573E-2</v>
          </cell>
          <cell r="Q211">
            <v>0.75022618001254759</v>
          </cell>
        </row>
        <row r="212">
          <cell r="B212">
            <v>0.21350501572091626</v>
          </cell>
          <cell r="C212">
            <v>0.75578586185671592</v>
          </cell>
          <cell r="E212">
            <v>3.950348133033333E-2</v>
          </cell>
          <cell r="F212">
            <v>0.13094882927178111</v>
          </cell>
          <cell r="G212">
            <v>3.7250606797871427E-2</v>
          </cell>
          <cell r="H212">
            <v>0.17045231060211444</v>
          </cell>
          <cell r="J212">
            <v>5.8020983209303868E-3</v>
          </cell>
          <cell r="L212">
            <v>0.75596024510746107</v>
          </cell>
          <cell r="N212">
            <v>3.691569446965854E-2</v>
          </cell>
          <cell r="Q212">
            <v>0.75015815058362656</v>
          </cell>
        </row>
        <row r="213">
          <cell r="B213">
            <v>0.21283958011012968</v>
          </cell>
          <cell r="C213">
            <v>0.7571095278121962</v>
          </cell>
          <cell r="E213">
            <v>3.9503481309502729E-2</v>
          </cell>
          <cell r="F213">
            <v>0.13069984084418346</v>
          </cell>
          <cell r="G213">
            <v>3.6915921587163079E-2</v>
          </cell>
          <cell r="H213">
            <v>0.17020332215368619</v>
          </cell>
          <cell r="J213">
            <v>5.7203363692803991E-3</v>
          </cell>
          <cell r="L213">
            <v>0.75580973165113219</v>
          </cell>
          <cell r="N213">
            <v>3.6563274334723374E-2</v>
          </cell>
          <cell r="Q213">
            <v>0.75008939883449888</v>
          </cell>
        </row>
        <row r="214">
          <cell r="B214">
            <v>0.21217414449934285</v>
          </cell>
          <cell r="C214">
            <v>0.75661192571619418</v>
          </cell>
          <cell r="E214">
            <v>3.9503481287785393E-2</v>
          </cell>
          <cell r="F214">
            <v>0.13044822253477825</v>
          </cell>
          <cell r="G214">
            <v>3.6582786481397359E-2</v>
          </cell>
          <cell r="H214">
            <v>0.16995170382256367</v>
          </cell>
          <cell r="J214">
            <v>5.6396541953818557E-3</v>
          </cell>
          <cell r="L214">
            <v>0.75565957178260945</v>
          </cell>
          <cell r="N214">
            <v>3.6212264802564169E-2</v>
          </cell>
          <cell r="Q214">
            <v>0.75001992091116298</v>
          </cell>
        </row>
        <row r="215">
          <cell r="B215">
            <v>0.21142552943720777</v>
          </cell>
          <cell r="C215">
            <v>0.75594678563359496</v>
          </cell>
          <cell r="E215">
            <v>3.9503481262238696E-2</v>
          </cell>
          <cell r="F215">
            <v>0.13016199151565408</v>
          </cell>
          <cell r="G215">
            <v>3.6209894567647213E-2</v>
          </cell>
          <cell r="H215">
            <v>0.16966547277789276</v>
          </cell>
          <cell r="J215">
            <v>5.5501620916677749E-3</v>
          </cell>
          <cell r="L215">
            <v>0.75549104458592109</v>
          </cell>
          <cell r="N215">
            <v>3.5819096167144598E-2</v>
          </cell>
          <cell r="Q215">
            <v>0.74994088557843985</v>
          </cell>
        </row>
        <row r="216">
          <cell r="B216">
            <v>0.21076009382642119</v>
          </cell>
          <cell r="C216">
            <v>0.7571640208277558</v>
          </cell>
          <cell r="E216">
            <v>3.9503481238488215E-2</v>
          </cell>
          <cell r="F216">
            <v>0.12990474011409778</v>
          </cell>
          <cell r="G216">
            <v>3.5880138806304508E-2</v>
          </cell>
          <cell r="H216">
            <v>0.16940822135258599</v>
          </cell>
          <cell r="J216">
            <v>5.4717336675307159E-3</v>
          </cell>
          <cell r="L216">
            <v>0.75534158300351351</v>
          </cell>
          <cell r="N216">
            <v>3.5471166383091626E-2</v>
          </cell>
          <cell r="Q216">
            <v>0.74986985222161606</v>
          </cell>
        </row>
        <row r="217">
          <cell r="B217">
            <v>0.21009465821563439</v>
          </cell>
          <cell r="C217">
            <v>0.75594678563359496</v>
          </cell>
          <cell r="E217">
            <v>3.9503481213705546E-2</v>
          </cell>
          <cell r="F217">
            <v>0.12964481771644412</v>
          </cell>
          <cell r="G217">
            <v>3.5552012451102837E-2</v>
          </cell>
          <cell r="H217">
            <v>0.16914829893014968</v>
          </cell>
          <cell r="J217">
            <v>5.3943468343818522E-3</v>
          </cell>
          <cell r="L217">
            <v>0.75519242547244991</v>
          </cell>
          <cell r="N217">
            <v>3.5124723844135224E-2</v>
          </cell>
          <cell r="Q217">
            <v>0.74979808133793058</v>
          </cell>
        </row>
        <row r="218">
          <cell r="B218">
            <v>0.20934604315349931</v>
          </cell>
          <cell r="C218">
            <v>0.75597427933741645</v>
          </cell>
          <cell r="E218">
            <v>3.9503481184526436E-2</v>
          </cell>
          <cell r="F218">
            <v>0.12934919702743636</v>
          </cell>
          <cell r="G218">
            <v>3.5184848247561872E-2</v>
          </cell>
          <cell r="H218">
            <v>0.16885267821196279</v>
          </cell>
          <cell r="J218">
            <v>5.308516693974653E-3</v>
          </cell>
          <cell r="L218">
            <v>0.75502496747826342</v>
          </cell>
          <cell r="N218">
            <v>3.473678333636019E-2</v>
          </cell>
          <cell r="Q218">
            <v>0.7497164532894155</v>
          </cell>
        </row>
        <row r="219">
          <cell r="B219">
            <v>0.20868060754271273</v>
          </cell>
          <cell r="C219">
            <v>0.75596079120367465</v>
          </cell>
          <cell r="E219">
            <v>3.9503481157374204E-2</v>
          </cell>
          <cell r="F219">
            <v>0.12908355840728192</v>
          </cell>
          <cell r="G219">
            <v>3.4860264578338129E-2</v>
          </cell>
          <cell r="H219">
            <v>0.16858703956465612</v>
          </cell>
          <cell r="J219">
            <v>5.2333033997184631E-3</v>
          </cell>
          <cell r="L219">
            <v>0.75487640507380083</v>
          </cell>
          <cell r="N219">
            <v>3.4393579783840784E-2</v>
          </cell>
          <cell r="Q219">
            <v>0.74964310401793455</v>
          </cell>
        </row>
        <row r="220">
          <cell r="B220">
            <v>0.20801517193192592</v>
          </cell>
          <cell r="C220">
            <v>0.75575719950399678</v>
          </cell>
          <cell r="E220">
            <v>3.9503481129017547E-2</v>
          </cell>
          <cell r="F220">
            <v>0.12881521174067748</v>
          </cell>
          <cell r="G220">
            <v>3.4537384667124672E-2</v>
          </cell>
          <cell r="H220">
            <v>0.16831869286969503</v>
          </cell>
          <cell r="J220">
            <v>5.1590943951062293E-3</v>
          </cell>
          <cell r="L220">
            <v>0.7547280991912364</v>
          </cell>
          <cell r="N220">
            <v>3.4051936662028305E-2</v>
          </cell>
          <cell r="Q220">
            <v>0.74956900698909013</v>
          </cell>
        </row>
        <row r="221">
          <cell r="B221">
            <v>0.20734973632113934</v>
          </cell>
          <cell r="C221">
            <v>0.75681461935366678</v>
          </cell>
          <cell r="E221">
            <v>3.9503481099394847E-2</v>
          </cell>
          <cell r="F221">
            <v>0.12854414608465098</v>
          </cell>
          <cell r="G221">
            <v>3.4216231203290481E-2</v>
          </cell>
          <cell r="H221">
            <v>0.16804762718404581</v>
          </cell>
          <cell r="J221">
            <v>5.085877933803053E-3</v>
          </cell>
          <cell r="L221">
            <v>0.75458003506328297</v>
          </cell>
          <cell r="N221">
            <v>3.3711876628694695E-2</v>
          </cell>
          <cell r="Q221">
            <v>0.74949415918126194</v>
          </cell>
        </row>
        <row r="222">
          <cell r="B222">
            <v>0.20660112125900426</v>
          </cell>
          <cell r="C222">
            <v>0.75592514777420661</v>
          </cell>
          <cell r="E222">
            <v>3.9503481064474794E-2</v>
          </cell>
          <cell r="F222">
            <v>0.12823593414592452</v>
          </cell>
          <cell r="G222">
            <v>3.3857024740380548E-2</v>
          </cell>
          <cell r="H222">
            <v>0.16773941521039931</v>
          </cell>
          <cell r="J222">
            <v>5.004681308224403E-3</v>
          </cell>
          <cell r="L222">
            <v>0.75441373378747667</v>
          </cell>
          <cell r="N222">
            <v>3.333122910061425E-2</v>
          </cell>
          <cell r="Q222">
            <v>0.74940905438304328</v>
          </cell>
        </row>
        <row r="223">
          <cell r="B223">
            <v>0.20593568564821743</v>
          </cell>
          <cell r="C223">
            <v>0.75558896402718889</v>
          </cell>
          <cell r="E223">
            <v>3.9503481031940998E-2</v>
          </cell>
          <cell r="F223">
            <v>0.12795905641842961</v>
          </cell>
          <cell r="G223">
            <v>3.3539612772366674E-2</v>
          </cell>
          <cell r="H223">
            <v>0.1674625374503706</v>
          </cell>
          <cell r="J223">
            <v>4.9335354254801738E-3</v>
          </cell>
          <cell r="L223">
            <v>0.75426613536544407</v>
          </cell>
          <cell r="N223">
            <v>3.2994606620658097E-2</v>
          </cell>
          <cell r="Q223">
            <v>0.74933260172119298</v>
          </cell>
        </row>
        <row r="224">
          <cell r="B224">
            <v>0.20527025003743085</v>
          </cell>
          <cell r="C224">
            <v>0.75610770941047423</v>
          </cell>
          <cell r="E224">
            <v>3.9503480997925181E-2</v>
          </cell>
          <cell r="F224">
            <v>0.12767942851762124</v>
          </cell>
          <cell r="G224">
            <v>3.3223994541149701E-2</v>
          </cell>
          <cell r="H224">
            <v>0.16718290951554646</v>
          </cell>
          <cell r="J224">
            <v>4.8633459807346964E-3</v>
          </cell>
          <cell r="L224">
            <v>0.75411873398390672</v>
          </cell>
          <cell r="N224">
            <v>3.2659635561673311E-2</v>
          </cell>
          <cell r="Q224">
            <v>0.74925538966972949</v>
          </cell>
        </row>
        <row r="225">
          <cell r="B225">
            <v>0.20460481442664405</v>
          </cell>
          <cell r="C225">
            <v>0.75475652459328391</v>
          </cell>
          <cell r="E225">
            <v>3.9503480962349936E-2</v>
          </cell>
          <cell r="F225">
            <v>0.12739704146230613</v>
          </cell>
          <cell r="G225">
            <v>3.2910190387565076E-2</v>
          </cell>
          <cell r="H225">
            <v>0.16690052242465606</v>
          </cell>
          <cell r="J225">
            <v>4.7941016144229321E-3</v>
          </cell>
          <cell r="L225">
            <v>0.75397151580388233</v>
          </cell>
          <cell r="N225">
            <v>3.2326336978750578E-2</v>
          </cell>
          <cell r="Q225">
            <v>0.74917741574872743</v>
          </cell>
        </row>
        <row r="226">
          <cell r="B226">
            <v>0.20393937881585747</v>
          </cell>
          <cell r="C226">
            <v>0.75411379799199507</v>
          </cell>
          <cell r="E226">
            <v>3.9503480925133401E-2</v>
          </cell>
          <cell r="F226">
            <v>0.1271118867702509</v>
          </cell>
          <cell r="G226">
            <v>3.259822005874366E-2</v>
          </cell>
          <cell r="H226">
            <v>0.16661536769538429</v>
          </cell>
          <cell r="J226">
            <v>4.725791061729513E-3</v>
          </cell>
          <cell r="L226">
            <v>0.75382446721887997</v>
          </cell>
          <cell r="N226">
            <v>3.199473152437339E-2</v>
          </cell>
          <cell r="Q226">
            <v>0.74909867761603621</v>
          </cell>
        </row>
        <row r="227">
          <cell r="B227">
            <v>0.20319076375372239</v>
          </cell>
          <cell r="C227">
            <v>0.75577155662985207</v>
          </cell>
          <cell r="E227">
            <v>3.9503480881194972E-2</v>
          </cell>
          <cell r="F227">
            <v>0.12678776964110772</v>
          </cell>
          <cell r="G227">
            <v>3.2249469246330924E-2</v>
          </cell>
          <cell r="H227">
            <v>0.16629125052230267</v>
          </cell>
          <cell r="J227">
            <v>4.6500439850887844E-3</v>
          </cell>
          <cell r="L227">
            <v>0.75365922364006988</v>
          </cell>
          <cell r="N227">
            <v>3.1623724396931299E-2</v>
          </cell>
          <cell r="Q227">
            <v>0.74900918100864033</v>
          </cell>
        </row>
        <row r="228">
          <cell r="B228">
            <v>0.20252532814293556</v>
          </cell>
          <cell r="C228">
            <v>0.75364548336044335</v>
          </cell>
          <cell r="E228">
            <v>3.9503480840196996E-2</v>
          </cell>
          <cell r="F228">
            <v>0.12649670788323003</v>
          </cell>
          <cell r="G228">
            <v>3.1941458601562056E-2</v>
          </cell>
          <cell r="H228">
            <v>0.16600018872342703</v>
          </cell>
          <cell r="J228">
            <v>4.5836808179464776E-3</v>
          </cell>
          <cell r="L228">
            <v>0.7535124913431126</v>
          </cell>
          <cell r="N228">
            <v>3.1295783545385085E-2</v>
          </cell>
          <cell r="Q228">
            <v>0.74892881179167969</v>
          </cell>
        </row>
        <row r="229">
          <cell r="B229">
            <v>0.201859892532149</v>
          </cell>
          <cell r="C229">
            <v>0.75478492051810175</v>
          </cell>
          <cell r="E229">
            <v>3.9503480797270153E-2</v>
          </cell>
          <cell r="F229">
            <v>0.12620285528634462</v>
          </cell>
          <cell r="G229">
            <v>3.1635339572803664E-2</v>
          </cell>
          <cell r="H229">
            <v>0.16570633608361479</v>
          </cell>
          <cell r="J229">
            <v>4.5182168757305734E-3</v>
          </cell>
          <cell r="L229">
            <v>0.75336588764707313</v>
          </cell>
          <cell r="N229">
            <v>3.0969597710672547E-2</v>
          </cell>
          <cell r="Q229">
            <v>0.74884767195632074</v>
          </cell>
        </row>
        <row r="230">
          <cell r="B230">
            <v>0.20119445692136217</v>
          </cell>
          <cell r="C230">
            <v>0.75333773788324132</v>
          </cell>
          <cell r="E230">
            <v>3.9503480752311144E-2</v>
          </cell>
          <cell r="F230">
            <v>0.12590620550919382</v>
          </cell>
          <cell r="G230">
            <v>3.1331129372545355E-2</v>
          </cell>
          <cell r="H230">
            <v>0.16540968626150496</v>
          </cell>
          <cell r="J230">
            <v>4.4536412873118882E-3</v>
          </cell>
          <cell r="L230">
            <v>0.75321939993020803</v>
          </cell>
          <cell r="N230">
            <v>3.0645185831909047E-2</v>
          </cell>
          <cell r="Q230">
            <v>0.74876575975158799</v>
          </cell>
        </row>
        <row r="231">
          <cell r="B231">
            <v>0.20052902131057559</v>
          </cell>
          <cell r="C231">
            <v>0.75345697571318504</v>
          </cell>
          <cell r="E231">
            <v>3.9503480705210606E-2</v>
          </cell>
          <cell r="F231">
            <v>0.1256067527471795</v>
          </cell>
          <cell r="G231">
            <v>3.1028844580681017E-2</v>
          </cell>
          <cell r="H231">
            <v>0.16511023345239009</v>
          </cell>
          <cell r="J231">
            <v>4.3899432775045041E-3</v>
          </cell>
          <cell r="L231">
            <v>0.75307301581487907</v>
          </cell>
          <cell r="N231">
            <v>3.03225664210281E-2</v>
          </cell>
          <cell r="Q231">
            <v>0.74868307357469122</v>
          </cell>
        </row>
        <row r="232">
          <cell r="B232">
            <v>0.19986358569978879</v>
          </cell>
          <cell r="C232">
            <v>0.75428849579657753</v>
          </cell>
          <cell r="E232">
            <v>3.9503480655852755E-2</v>
          </cell>
          <cell r="F232">
            <v>0.12530449173823871</v>
          </cell>
          <cell r="G232">
            <v>3.0728501138504456E-2</v>
          </cell>
          <cell r="H232">
            <v>0.16480797239409145</v>
          </cell>
          <cell r="J232">
            <v>4.3271121671928847E-3</v>
          </cell>
          <cell r="L232">
            <v>0.75292672316930331</v>
          </cell>
          <cell r="N232">
            <v>3.0001757558546286E-2</v>
          </cell>
          <cell r="Q232">
            <v>0.74859961197264691</v>
          </cell>
        </row>
        <row r="233">
          <cell r="B233">
            <v>0.19919815008900196</v>
          </cell>
          <cell r="C233">
            <v>0.75394583497326828</v>
          </cell>
          <cell r="E233">
            <v>3.9503480604114953E-2</v>
          </cell>
          <cell r="F233">
            <v>0.12499941776820338</v>
          </cell>
          <cell r="G233">
            <v>3.0430114343256522E-2</v>
          </cell>
          <cell r="H233">
            <v>0.16450289837231835</v>
          </cell>
          <cell r="J233">
            <v>4.2651373734271074E-3</v>
          </cell>
          <cell r="L233">
            <v>0.75278051010913083</v>
          </cell>
          <cell r="N233">
            <v>2.9682776889522294E-2</v>
          </cell>
          <cell r="Q233">
            <v>0.74851537364375909</v>
          </cell>
        </row>
        <row r="234">
          <cell r="B234">
            <v>0.19844953502686713</v>
          </cell>
          <cell r="C234">
            <v>0.7532677628204052</v>
          </cell>
          <cell r="E234">
            <v>3.9503480542903119E-2</v>
          </cell>
          <cell r="F234">
            <v>0.12465284202451643</v>
          </cell>
          <cell r="G234">
            <v>3.0096786216586839E-2</v>
          </cell>
          <cell r="H234">
            <v>0.16415632256741955</v>
          </cell>
          <cell r="J234">
            <v>4.1964262428607398E-3</v>
          </cell>
          <cell r="L234">
            <v>0.7526161010679997</v>
          </cell>
          <cell r="N234">
            <v>2.9326130305332061E-2</v>
          </cell>
          <cell r="Q234">
            <v>0.74841967566769807</v>
          </cell>
        </row>
        <row r="235">
          <cell r="B235">
            <v>0.1977840994160803</v>
          </cell>
          <cell r="C235">
            <v>0.75379940182794891</v>
          </cell>
          <cell r="E235">
            <v>3.9503480485666986E-2</v>
          </cell>
          <cell r="F235">
            <v>0.12434177738855495</v>
          </cell>
          <cell r="G235">
            <v>2.9802605119436998E-2</v>
          </cell>
          <cell r="H235">
            <v>0.16384525787422194</v>
          </cell>
          <cell r="J235">
            <v>4.1362364224213598E-3</v>
          </cell>
          <cell r="L235">
            <v>0.75247001880462716</v>
          </cell>
          <cell r="N235">
            <v>2.9011091124225247E-2</v>
          </cell>
          <cell r="Q235">
            <v>0.74833378317052279</v>
          </cell>
        </row>
        <row r="236">
          <cell r="B236">
            <v>0.1971186638052935</v>
          </cell>
          <cell r="C236">
            <v>0.75245104674460528</v>
          </cell>
          <cell r="E236">
            <v>3.9503480425618694E-2</v>
          </cell>
          <cell r="F236">
            <v>0.12402788864107371</v>
          </cell>
          <cell r="G236">
            <v>2.9510424271455497E-2</v>
          </cell>
          <cell r="H236">
            <v>0.16353136906669238</v>
          </cell>
          <cell r="J236">
            <v>4.0768704671456006E-3</v>
          </cell>
          <cell r="L236">
            <v>0.75232398059717942</v>
          </cell>
          <cell r="N236">
            <v>2.8697932429540961E-2</v>
          </cell>
          <cell r="Q236">
            <v>0.74824711086760065</v>
          </cell>
        </row>
        <row r="237">
          <cell r="B237">
            <v>0.19645322819450692</v>
          </cell>
          <cell r="C237">
            <v>0.75362454324955308</v>
          </cell>
          <cell r="E237">
            <v>3.9503480362602532E-2</v>
          </cell>
          <cell r="F237">
            <v>0.12371117337300706</v>
          </cell>
          <cell r="G237">
            <v>2.9220256267794335E-2</v>
          </cell>
          <cell r="H237">
            <v>0.16321465373560962</v>
          </cell>
          <cell r="J237">
            <v>4.018318191102971E-3</v>
          </cell>
          <cell r="L237">
            <v>0.75217797559474942</v>
          </cell>
          <cell r="N237">
            <v>2.8386670031629875E-2</v>
          </cell>
          <cell r="Q237">
            <v>0.74815965809373042</v>
          </cell>
        </row>
        <row r="238">
          <cell r="B238">
            <v>0.19578779258372009</v>
          </cell>
          <cell r="C238">
            <v>0.75360328694019796</v>
          </cell>
          <cell r="E238">
            <v>3.950348029645339E-2</v>
          </cell>
          <cell r="F238">
            <v>0.12339162974211701</v>
          </cell>
          <cell r="G238">
            <v>2.8932113040612162E-2</v>
          </cell>
          <cell r="H238">
            <v>0.16289511003857041</v>
          </cell>
          <cell r="J238">
            <v>3.9605695045375235E-3</v>
          </cell>
          <cell r="L238">
            <v>0.75203199319910496</v>
          </cell>
          <cell r="N238">
            <v>2.8077319287812666E-2</v>
          </cell>
          <cell r="Q238">
            <v>0.74807142434022522</v>
          </cell>
        </row>
        <row r="239">
          <cell r="B239">
            <v>0.19512235697293351</v>
          </cell>
          <cell r="C239">
            <v>0.75259693870703759</v>
          </cell>
          <cell r="E239">
            <v>3.9503480226996207E-2</v>
          </cell>
          <cell r="F239">
            <v>0.12306925647496143</v>
          </cell>
          <cell r="G239">
            <v>2.8646005857193339E-2</v>
          </cell>
          <cell r="H239">
            <v>0.16257273670195765</v>
          </cell>
          <cell r="J239">
            <v>3.9036144137825175E-3</v>
          </cell>
          <cell r="L239">
            <v>0.75188602306514751</v>
          </cell>
          <cell r="N239">
            <v>2.7769895099587518E-2</v>
          </cell>
          <cell r="Q239">
            <v>0.74798240925545678</v>
          </cell>
        </row>
        <row r="240">
          <cell r="B240">
            <v>0.19437374191079845</v>
          </cell>
          <cell r="C240">
            <v>0.75363876413165376</v>
          </cell>
          <cell r="E240">
            <v>3.9503480144671095E-2</v>
          </cell>
          <cell r="F240">
            <v>0.12270320339639058</v>
          </cell>
          <cell r="G240">
            <v>2.8326582158114982E-2</v>
          </cell>
          <cell r="H240">
            <v>0.16220668354106166</v>
          </cell>
          <cell r="J240">
            <v>3.8404762116217993E-3</v>
          </cell>
          <cell r="L240">
            <v>0.75172180876551831</v>
          </cell>
          <cell r="N240">
            <v>2.742636368924849E-2</v>
          </cell>
          <cell r="Q240">
            <v>0.74788133311441629</v>
          </cell>
        </row>
        <row r="241">
          <cell r="B241">
            <v>0.19370830630001162</v>
          </cell>
          <cell r="C241">
            <v>0.75168353723745218</v>
          </cell>
          <cell r="E241">
            <v>3.9503480067553699E-2</v>
          </cell>
          <cell r="F241">
            <v>0.12237481552810847</v>
          </cell>
          <cell r="G241">
            <v>2.8044835936483721E-2</v>
          </cell>
          <cell r="H241">
            <v>0.16187829559566216</v>
          </cell>
          <cell r="J241">
            <v>3.7851747678657433E-3</v>
          </cell>
          <cell r="L241">
            <v>0.75157583149570162</v>
          </cell>
          <cell r="N241">
            <v>2.7123080813455044E-2</v>
          </cell>
          <cell r="Q241">
            <v>0.74779065725227067</v>
          </cell>
        </row>
        <row r="242">
          <cell r="B242">
            <v>0.19312605014057332</v>
          </cell>
          <cell r="C242">
            <v>0.75250026115437185</v>
          </cell>
          <cell r="E242">
            <v>3.9503479996862337E-2</v>
          </cell>
          <cell r="F242">
            <v>0.12208515467854134</v>
          </cell>
          <cell r="G242">
            <v>2.780000324665427E-2</v>
          </cell>
          <cell r="H242">
            <v>0.16158863467540366</v>
          </cell>
          <cell r="J242">
            <v>3.7374122185153944E-3</v>
          </cell>
          <cell r="L242">
            <v>0.75144808658384632</v>
          </cell>
          <cell r="N242">
            <v>2.6859323993447214E-2</v>
          </cell>
          <cell r="Q242">
            <v>0.74771067486010212</v>
          </cell>
        </row>
        <row r="243">
          <cell r="B243">
            <v>0.19237743507843824</v>
          </cell>
          <cell r="C243">
            <v>0.75182363780802519</v>
          </cell>
          <cell r="E243">
            <v>3.9503479901315232E-2</v>
          </cell>
          <cell r="F243">
            <v>0.12170955105928358</v>
          </cell>
          <cell r="G243">
            <v>2.7487552885622955E-2</v>
          </cell>
          <cell r="H243">
            <v>0.1612130309605988</v>
          </cell>
          <cell r="J243">
            <v>3.676851232216477E-3</v>
          </cell>
          <cell r="L243">
            <v>0.75128381235606789</v>
          </cell>
          <cell r="N243">
            <v>2.6522438531377784E-2</v>
          </cell>
          <cell r="Q243">
            <v>0.74760696158293571</v>
          </cell>
        </row>
        <row r="244">
          <cell r="B244">
            <v>0.19171199946765166</v>
          </cell>
          <cell r="C244">
            <v>0.75051280268287224</v>
          </cell>
          <cell r="E244">
            <v>3.950347981173348E-2</v>
          </cell>
          <cell r="F244">
            <v>0.12137267719078099</v>
          </cell>
          <cell r="G244">
            <v>2.7212032427090541E-2</v>
          </cell>
          <cell r="H244">
            <v>0.16087615700251445</v>
          </cell>
          <cell r="J244">
            <v>3.6238100380466751E-3</v>
          </cell>
          <cell r="L244">
            <v>0.7511377521386462</v>
          </cell>
          <cell r="N244">
            <v>2.6225104651069316E-2</v>
          </cell>
          <cell r="Q244">
            <v>0.74751394253012904</v>
          </cell>
        </row>
        <row r="245">
          <cell r="B245">
            <v>0.19104656385686483</v>
          </cell>
          <cell r="C245">
            <v>0.75116102356954295</v>
          </cell>
          <cell r="E245">
            <v>3.9503479717512439E-2</v>
          </cell>
          <cell r="F245">
            <v>0.12103297833561139</v>
          </cell>
          <cell r="G245">
            <v>2.6938602487097521E-2</v>
          </cell>
          <cell r="H245">
            <v>0.16053645805312383</v>
          </cell>
          <cell r="J245">
            <v>3.5715033166434733E-3</v>
          </cell>
          <cell r="L245">
            <v>0.75099164634469229</v>
          </cell>
          <cell r="N245">
            <v>2.5929778515886737E-2</v>
          </cell>
          <cell r="Q245">
            <v>0.74742014342992613</v>
          </cell>
        </row>
        <row r="246">
          <cell r="B246">
            <v>0.19038112824607825</v>
          </cell>
          <cell r="C246">
            <v>0.75143868975857953</v>
          </cell>
          <cell r="E246">
            <v>3.950347961838465E-2</v>
          </cell>
          <cell r="F246">
            <v>0.12069045727888844</v>
          </cell>
          <cell r="G246">
            <v>2.6667269594541139E-2</v>
          </cell>
          <cell r="H246">
            <v>0.1601939368972731</v>
          </cell>
          <cell r="J246">
            <v>3.5199217542640272E-3</v>
          </cell>
          <cell r="L246">
            <v>0.75084548642962345</v>
          </cell>
          <cell r="N246">
            <v>2.5636471717848608E-2</v>
          </cell>
          <cell r="Q246">
            <v>0.74732556505136472</v>
          </cell>
        </row>
        <row r="247">
          <cell r="B247">
            <v>0.18971569263529145</v>
          </cell>
          <cell r="C247">
            <v>0.75144578972490117</v>
          </cell>
          <cell r="E247">
            <v>3.9503479514066034E-2</v>
          </cell>
          <cell r="F247">
            <v>0.12034511736901544</v>
          </cell>
          <cell r="G247">
            <v>2.6398039620567929E-2</v>
          </cell>
          <cell r="H247">
            <v>0.15984859688308148</v>
          </cell>
          <cell r="J247">
            <v>3.4690561316420283E-3</v>
          </cell>
          <cell r="L247">
            <v>0.75069926409886312</v>
          </cell>
          <cell r="N247">
            <v>2.5345195378557617E-2</v>
          </cell>
          <cell r="Q247">
            <v>0.74723020831901998</v>
          </cell>
        </row>
        <row r="248">
          <cell r="B248">
            <v>0.18905025702450462</v>
          </cell>
          <cell r="C248">
            <v>0.7522762901669352</v>
          </cell>
          <cell r="E248">
            <v>3.9503479404254783E-2</v>
          </cell>
          <cell r="F248">
            <v>0.11999696251439229</v>
          </cell>
          <cell r="G248">
            <v>2.6130917782169562E-2</v>
          </cell>
          <cell r="H248">
            <v>0.15950044191864707</v>
          </cell>
          <cell r="J248">
            <v>3.4188973236879906E-3</v>
          </cell>
          <cell r="L248">
            <v>0.75055297130663323</v>
          </cell>
          <cell r="N248">
            <v>2.5055960148426423E-2</v>
          </cell>
          <cell r="Q248">
            <v>0.74713407431209611</v>
          </cell>
        </row>
        <row r="249">
          <cell r="B249">
            <v>0.18838482141371804</v>
          </cell>
          <cell r="C249">
            <v>0.75033185985313733</v>
          </cell>
          <cell r="E249">
            <v>3.9503479288630225E-2</v>
          </cell>
          <cell r="F249">
            <v>0.11964599717956605</v>
          </cell>
          <cell r="G249">
            <v>2.5865908646352249E-2</v>
          </cell>
          <cell r="H249">
            <v>0.1591494764681963</v>
          </cell>
          <cell r="J249">
            <v>3.3694362991695068E-3</v>
          </cell>
          <cell r="L249">
            <v>0.75040660025457162</v>
          </cell>
          <cell r="N249">
            <v>2.476877620612981E-2</v>
          </cell>
          <cell r="Q249">
            <v>0.74703716426336297</v>
          </cell>
        </row>
        <row r="250">
          <cell r="B250">
            <v>0.18763620635158298</v>
          </cell>
          <cell r="C250">
            <v>0.74999745730216116</v>
          </cell>
          <cell r="E250">
            <v>3.9503479151178703E-2</v>
          </cell>
          <cell r="F250">
            <v>0.11924780804296346</v>
          </cell>
          <cell r="G250">
            <v>2.5570303566465842E-2</v>
          </cell>
          <cell r="H250">
            <v>0.15875128719414219</v>
          </cell>
          <cell r="J250">
            <v>3.3146155909749664E-3</v>
          </cell>
          <cell r="L250">
            <v>0.75024182988181431</v>
          </cell>
          <cell r="N250">
            <v>2.4448158268538744E-2</v>
          </cell>
          <cell r="Q250">
            <v>0.74692721457658751</v>
          </cell>
        </row>
        <row r="251">
          <cell r="B251">
            <v>0.18697077074079615</v>
          </cell>
          <cell r="C251">
            <v>0.75113286624996556</v>
          </cell>
          <cell r="E251">
            <v>3.9503479022042494E-2</v>
          </cell>
          <cell r="F251">
            <v>0.11889088777404286</v>
          </cell>
          <cell r="G251">
            <v>2.5309796148475616E-2</v>
          </cell>
          <cell r="H251">
            <v>0.15839436679608535</v>
          </cell>
          <cell r="J251">
            <v>3.2666077962351975E-3</v>
          </cell>
          <cell r="L251">
            <v>0.75009526775487601</v>
          </cell>
          <cell r="N251">
            <v>2.4165364954010119E-2</v>
          </cell>
          <cell r="Q251">
            <v>0.74682866022599315</v>
          </cell>
        </row>
        <row r="252">
          <cell r="B252">
            <v>0.18630533513000958</v>
          </cell>
          <cell r="C252">
            <v>0.74983013187125325</v>
          </cell>
          <cell r="E252">
            <v>3.9503478885954908E-2</v>
          </cell>
          <cell r="F252">
            <v>0.11853117450967963</v>
          </cell>
          <cell r="G252">
            <v>2.5051411570944065E-2</v>
          </cell>
          <cell r="H252">
            <v>0.15803465339563455</v>
          </cell>
          <cell r="J252">
            <v>3.219270163430973E-3</v>
          </cell>
          <cell r="L252">
            <v>0.74994860457484636</v>
          </cell>
          <cell r="N252">
            <v>2.3884651692979309E-2</v>
          </cell>
          <cell r="Q252">
            <v>0.74672933466155622</v>
          </cell>
        </row>
        <row r="253">
          <cell r="B253">
            <v>0.18563989951922277</v>
          </cell>
          <cell r="C253">
            <v>0.75179539684328145</v>
          </cell>
          <cell r="E253">
            <v>3.950347874250322E-2</v>
          </cell>
          <cell r="F253">
            <v>0.11816867495626608</v>
          </cell>
          <cell r="G253">
            <v>2.4795151775742978E-2</v>
          </cell>
          <cell r="H253">
            <v>0.15767215369876927</v>
          </cell>
          <cell r="J253">
            <v>3.1725940447105061E-3</v>
          </cell>
          <cell r="L253">
            <v>0.7498018335457477</v>
          </cell>
          <cell r="N253">
            <v>2.3606026717319473E-2</v>
          </cell>
          <cell r="Q253">
            <v>0.74662923973507445</v>
          </cell>
        </row>
        <row r="254">
          <cell r="B254">
            <v>0.18497446390843619</v>
          </cell>
          <cell r="C254">
            <v>0.75017843122190164</v>
          </cell>
          <cell r="E254">
            <v>3.9503478591248434E-2</v>
          </cell>
          <cell r="F254">
            <v>0.11780339634830711</v>
          </cell>
          <cell r="G254">
            <v>2.4541018084725086E-2</v>
          </cell>
          <cell r="H254">
            <v>0.15730687493955553</v>
          </cell>
          <cell r="J254">
            <v>3.1265708841555703E-3</v>
          </cell>
          <cell r="L254">
            <v>0.74965494810935551</v>
          </cell>
          <cell r="N254">
            <v>2.3329497787926212E-2</v>
          </cell>
          <cell r="Q254">
            <v>0.74652837744417044</v>
          </cell>
        </row>
        <row r="255">
          <cell r="B255">
            <v>0.18430902829764936</v>
          </cell>
          <cell r="C255">
            <v>0.74868210629911336</v>
          </cell>
          <cell r="E255">
            <v>3.9503478431723554E-2</v>
          </cell>
          <cell r="F255">
            <v>0.11743534644142103</v>
          </cell>
          <cell r="G255">
            <v>2.4289011207149637E-2</v>
          </cell>
          <cell r="H255">
            <v>0.15693882487314459</v>
          </cell>
          <cell r="J255">
            <v>3.0811922173551482E-3</v>
          </cell>
          <cell r="L255">
            <v>0.74950794194284009</v>
          </cell>
          <cell r="N255">
            <v>2.3055072195558246E-2</v>
          </cell>
          <cell r="Q255">
            <v>0.74642674993035851</v>
          </cell>
        </row>
        <row r="256">
          <cell r="B256">
            <v>0.18364359268686278</v>
          </cell>
          <cell r="C256">
            <v>0.75113286624996556</v>
          </cell>
          <cell r="E256">
            <v>3.9503478263431688E-2</v>
          </cell>
          <cell r="F256">
            <v>0.11706453350487879</v>
          </cell>
          <cell r="G256">
            <v>2.4039131247588122E-2</v>
          </cell>
          <cell r="H256">
            <v>0.15656801176831045</v>
          </cell>
          <cell r="J256">
            <v>3.0364496709641997E-3</v>
          </cell>
          <cell r="L256">
            <v>0.749360808956265</v>
          </cell>
          <cell r="N256">
            <v>2.2782756761903927E-2</v>
          </cell>
          <cell r="Q256">
            <v>0.74632435947698506</v>
          </cell>
        </row>
        <row r="257">
          <cell r="B257">
            <v>0.18297815707607598</v>
          </cell>
          <cell r="C257">
            <v>0.75014343176669052</v>
          </cell>
          <cell r="E257">
            <v>3.9503478085844042E-2</v>
          </cell>
          <cell r="F257">
            <v>0.11669096631369462</v>
          </cell>
          <cell r="G257">
            <v>2.3791377714289609E-2</v>
          </cell>
          <cell r="H257">
            <v>0.15619444439953864</v>
          </cell>
          <cell r="J257">
            <v>2.9923349622477283E-3</v>
          </cell>
          <cell r="L257">
            <v>0.74921354328994838</v>
          </cell>
          <cell r="N257">
            <v>2.2512557840869078E-2</v>
          </cell>
          <cell r="Q257">
            <v>0.74622120850704476</v>
          </cell>
        </row>
        <row r="258">
          <cell r="B258">
            <v>0.18231272146528915</v>
          </cell>
          <cell r="C258">
            <v>0.74919680789215026</v>
          </cell>
          <cell r="E258">
            <v>3.9503477898397761E-2</v>
          </cell>
          <cell r="F258">
            <v>0.11631465414028994</v>
          </cell>
          <cell r="G258">
            <v>2.3545749527990385E-2</v>
          </cell>
          <cell r="H258">
            <v>0.15581813203868769</v>
          </cell>
          <cell r="J258">
            <v>2.9488398986110835E-3</v>
          </cell>
          <cell r="L258">
            <v>0.74906613931169086</v>
          </cell>
          <cell r="N258">
            <v>2.2244481320087744E-2</v>
          </cell>
          <cell r="Q258">
            <v>0.74611729958087802</v>
          </cell>
        </row>
        <row r="259">
          <cell r="B259">
            <v>0.18164728585450257</v>
          </cell>
          <cell r="C259">
            <v>0.74985792553841735</v>
          </cell>
          <cell r="E259">
            <v>3.950347770049363E-2</v>
          </cell>
          <cell r="F259">
            <v>0.11593560674574564</v>
          </cell>
          <cell r="G259">
            <v>2.3302245031146376E-2</v>
          </cell>
          <cell r="H259">
            <v>0.15543908444623927</v>
          </cell>
          <cell r="J259">
            <v>2.9059563771169404E-3</v>
          </cell>
          <cell r="L259">
            <v>0.74891859161387753</v>
          </cell>
          <cell r="N259">
            <v>2.1978532622651422E-2</v>
          </cell>
          <cell r="Q259">
            <v>0.7460126353937564</v>
          </cell>
        </row>
        <row r="260">
          <cell r="B260">
            <v>0.18098185024371577</v>
          </cell>
          <cell r="C260">
            <v>0.74866797060065782</v>
          </cell>
          <cell r="E260">
            <v>3.9503477491493626E-2</v>
          </cell>
          <cell r="F260">
            <v>0.11555383437066294</v>
          </cell>
          <cell r="G260">
            <v>2.306086199756982E-2</v>
          </cell>
          <cell r="H260">
            <v>0.15505731186215657</v>
          </cell>
          <cell r="J260">
            <v>2.8636763839893745E-3</v>
          </cell>
          <cell r="L260">
            <v>0.7487708950104589</v>
          </cell>
          <cell r="N260">
            <v>2.1714716709055861E-2</v>
          </cell>
          <cell r="Q260">
            <v>0.7459072187733583</v>
          </cell>
        </row>
        <row r="261">
          <cell r="B261">
            <v>0.18031641463292919</v>
          </cell>
          <cell r="C261">
            <v>0.75013599576393042</v>
          </cell>
          <cell r="E261">
            <v>3.9503477270718228E-2</v>
          </cell>
          <cell r="F261">
            <v>0.11516934772565442</v>
          </cell>
          <cell r="G261">
            <v>2.2821597642450508E-2</v>
          </cell>
          <cell r="H261">
            <v>0.15467282499637264</v>
          </cell>
          <cell r="J261">
            <v>2.8219919941060304E-3</v>
          </cell>
          <cell r="L261">
            <v>0.74862304453381767</v>
          </cell>
          <cell r="N261">
            <v>2.1453038079364113E-2</v>
          </cell>
          <cell r="Q261">
            <v>0.74580105267714403</v>
          </cell>
        </row>
        <row r="262">
          <cell r="B262">
            <v>0.17965097902214236</v>
          </cell>
          <cell r="C262">
            <v>0.74980896412985099</v>
          </cell>
          <cell r="E262">
            <v>3.9503477037443661E-2</v>
          </cell>
          <cell r="F262">
            <v>0.1147821579814815</v>
          </cell>
          <cell r="G262">
            <v>2.2584448632738841E-2</v>
          </cell>
          <cell r="H262">
            <v>0.15428563501892517</v>
          </cell>
          <cell r="J262">
            <v>2.7808953704783527E-3</v>
          </cell>
          <cell r="L262">
            <v>0.7484750354315256</v>
          </cell>
          <cell r="N262">
            <v>2.1193500775580885E-2</v>
          </cell>
          <cell r="Q262">
            <v>0.74569414018963198</v>
          </cell>
        </row>
        <row r="263">
          <cell r="B263">
            <v>0.17898554341135578</v>
          </cell>
          <cell r="C263">
            <v>0.74852894012617455</v>
          </cell>
          <cell r="E263">
            <v>3.95034767908988E-2</v>
          </cell>
          <cell r="F263">
            <v>0.11439227675886404</v>
          </cell>
          <cell r="G263">
            <v>2.2349411097871898E-2</v>
          </cell>
          <cell r="H263">
            <v>0.15389575354976284</v>
          </cell>
          <cell r="J263">
            <v>2.7403787637210438E-3</v>
          </cell>
          <cell r="L263">
            <v>0.74832686316299923</v>
          </cell>
          <cell r="N263">
            <v>2.0936108384238483E-2</v>
          </cell>
          <cell r="Q263">
            <v>0.74558648451958498</v>
          </cell>
        </row>
        <row r="264">
          <cell r="B264">
            <v>0.17832010780056898</v>
          </cell>
          <cell r="C264">
            <v>0.74923036749546257</v>
          </cell>
          <cell r="E264">
            <v>3.9503476530262011E-2</v>
          </cell>
          <cell r="F264">
            <v>0.11399971611797802</v>
          </cell>
          <cell r="G264">
            <v>2.2116480640818295E-2</v>
          </cell>
          <cell r="H264">
            <v>0.15350319264824</v>
          </cell>
          <cell r="J264">
            <v>2.7004345115106574E-3</v>
          </cell>
          <cell r="L264">
            <v>0.74817852339605917</v>
          </cell>
          <cell r="N264">
            <v>2.0680864039188521E-2</v>
          </cell>
          <cell r="Q264">
            <v>0.74547808899711021</v>
          </cell>
        </row>
        <row r="265">
          <cell r="B265">
            <v>0.1776546721897824</v>
          </cell>
          <cell r="C265">
            <v>0.7490020410042838</v>
          </cell>
          <cell r="E265">
            <v>3.9503476254657589E-2</v>
          </cell>
          <cell r="F265">
            <v>0.11360448854766785</v>
          </cell>
          <cell r="G265">
            <v>2.1885652349422559E-2</v>
          </cell>
          <cell r="H265">
            <v>0.15310796480232541</v>
          </cell>
          <cell r="J265">
            <v>2.6610550380344227E-3</v>
          </cell>
          <cell r="L265">
            <v>0.74803001200340036</v>
          </cell>
          <cell r="N265">
            <v>2.0427770424599048E-2</v>
          </cell>
          <cell r="Q265">
            <v>0.74536895707068107</v>
          </cell>
        </row>
        <row r="266">
          <cell r="B266">
            <v>0.17698923657899557</v>
          </cell>
          <cell r="C266">
            <v>0.74849372014700422</v>
          </cell>
          <cell r="E266">
            <v>3.9503475963152131E-2</v>
          </cell>
          <cell r="F266">
            <v>0.11320660695438997</v>
          </cell>
          <cell r="G266">
            <v>2.1656920808024185E-2</v>
          </cell>
          <cell r="H266">
            <v>0.15271008291754212</v>
          </cell>
          <cell r="J266">
            <v>2.6222328534292829E-3</v>
          </cell>
          <cell r="L266">
            <v>0.74788132505897731</v>
          </cell>
          <cell r="N266">
            <v>2.0176829778151037E-2</v>
          </cell>
          <cell r="Q266">
            <v>0.74525909230408327</v>
          </cell>
        </row>
        <row r="267">
          <cell r="B267">
            <v>0.17632380096820877</v>
          </cell>
          <cell r="C267">
            <v>0.74899469685132181</v>
          </cell>
          <cell r="E267">
            <v>3.95034756547505E-2</v>
          </cell>
          <cell r="F267">
            <v>0.11280608465091452</v>
          </cell>
          <cell r="G267">
            <v>2.143028010933163E-2</v>
          </cell>
          <cell r="H267">
            <v>0.152309560305665</v>
          </cell>
          <cell r="J267">
            <v>2.5839605532121325E-3</v>
          </cell>
          <cell r="L267">
            <v>0.74773245883431638</v>
          </cell>
          <cell r="N267">
            <v>1.9928043894433395E-2</v>
          </cell>
          <cell r="Q267">
            <v>0.745148498373296</v>
          </cell>
        </row>
        <row r="268">
          <cell r="B268">
            <v>0.17565836535742219</v>
          </cell>
          <cell r="C268">
            <v>0.7466939910919177</v>
          </cell>
          <cell r="E268">
            <v>3.9503475328391574E-2</v>
          </cell>
          <cell r="F268">
            <v>0.11240293534480252</v>
          </cell>
          <cell r="G268">
            <v>2.1205723866526818E-2</v>
          </cell>
          <cell r="H268">
            <v>0.1519064106731941</v>
          </cell>
          <cell r="J268">
            <v>2.5462308177012778E-3</v>
          </cell>
          <cell r="L268">
            <v>0.74758340979475413</v>
          </cell>
          <cell r="N268">
            <v>1.9681414128530677E-2</v>
          </cell>
          <cell r="Q268">
            <v>0.74503717906330946</v>
          </cell>
        </row>
        <row r="269">
          <cell r="B269">
            <v>0.17499292974663538</v>
          </cell>
          <cell r="C269">
            <v>0.74754877784796958</v>
          </cell>
          <cell r="E269">
            <v>3.9503474982943682E-2</v>
          </cell>
          <cell r="F269">
            <v>0.11199717312668322</v>
          </cell>
          <cell r="G269">
            <v>2.0983245225578574E-2</v>
          </cell>
          <cell r="H269">
            <v>0.15150064810962691</v>
          </cell>
          <cell r="J269">
            <v>2.5090364114299163E-3</v>
          </cell>
          <cell r="L269">
            <v>0.74743417459561479</v>
          </cell>
          <cell r="N269">
            <v>1.9436941399800244E-2</v>
          </cell>
          <cell r="Q269">
            <v>0.74492513826488849</v>
          </cell>
        </row>
        <row r="270">
          <cell r="B270">
            <v>0.1743274941358488</v>
          </cell>
          <cell r="C270">
            <v>0.74739553899739375</v>
          </cell>
          <cell r="E270">
            <v>3.9503474617199726E-2</v>
          </cell>
          <cell r="F270">
            <v>0.1115888124583536</v>
          </cell>
          <cell r="G270">
            <v>2.0762836877743461E-2</v>
          </cell>
          <cell r="H270">
            <v>0.15109228707555333</v>
          </cell>
          <cell r="J270">
            <v>2.472370182552011E-3</v>
          </cell>
          <cell r="L270">
            <v>0.74728475007833017</v>
          </cell>
          <cell r="N270">
            <v>1.9194626195835951E-2</v>
          </cell>
          <cell r="Q270">
            <v>0.74481237997128624</v>
          </cell>
        </row>
        <row r="271">
          <cell r="B271">
            <v>0.17366205852506197</v>
          </cell>
          <cell r="C271">
            <v>0.74704840916984883</v>
          </cell>
          <cell r="E271">
            <v>3.9503474229871889E-2</v>
          </cell>
          <cell r="F271">
            <v>0.11117786816071945</v>
          </cell>
          <cell r="G271">
            <v>2.0544491072229783E-2</v>
          </cell>
          <cell r="H271">
            <v>0.15068134239059133</v>
          </cell>
          <cell r="J271">
            <v>2.4362250622408633E-3</v>
          </cell>
          <cell r="L271">
            <v>0.74713513326650849</v>
          </cell>
          <cell r="N271">
            <v>1.8954468576611792E-2</v>
          </cell>
          <cell r="Q271">
            <v>0.74469890827491469</v>
          </cell>
        </row>
        <row r="272">
          <cell r="B272">
            <v>0.17291344346292689</v>
          </cell>
          <cell r="C272">
            <v>0.74704153322221378</v>
          </cell>
          <cell r="E272">
            <v>3.9503473766614103E-2</v>
          </cell>
          <cell r="F272">
            <v>0.11071248648029783</v>
          </cell>
          <cell r="G272">
            <v>2.0301307222259396E-2</v>
          </cell>
          <cell r="H272">
            <v>0.15021596024691192</v>
          </cell>
          <cell r="J272">
            <v>2.3961759937555799E-3</v>
          </cell>
          <cell r="L272">
            <v>0.74696658102387603</v>
          </cell>
          <cell r="N272">
            <v>1.8686869774286262E-2</v>
          </cell>
          <cell r="Q272">
            <v>0.74457040509567185</v>
          </cell>
        </row>
        <row r="273">
          <cell r="B273">
            <v>0.17224800785214031</v>
          </cell>
          <cell r="C273">
            <v>0.74739553899739375</v>
          </cell>
          <cell r="E273">
            <v>3.950347332874278E-2</v>
          </cell>
          <cell r="F273">
            <v>0.11029610274844603</v>
          </cell>
          <cell r="G273">
            <v>2.0087316641062405E-2</v>
          </cell>
          <cell r="H273">
            <v>0.14979957607718883</v>
          </cell>
          <cell r="J273">
            <v>2.3611151338890743E-3</v>
          </cell>
          <cell r="L273">
            <v>0.74681654651202667</v>
          </cell>
          <cell r="N273">
            <v>1.8451295295004541E-2</v>
          </cell>
          <cell r="Q273">
            <v>0.74445543143946891</v>
          </cell>
        </row>
        <row r="274">
          <cell r="B274">
            <v>0.17149939279000523</v>
          </cell>
          <cell r="C274">
            <v>0.74572257855341029</v>
          </cell>
          <cell r="E274">
            <v>3.9503472804746385E-2</v>
          </cell>
          <cell r="F274">
            <v>0.109824641574578</v>
          </cell>
          <cell r="G274">
            <v>1.9849009965763477E-2</v>
          </cell>
          <cell r="H274">
            <v>0.14932811437932439</v>
          </cell>
          <cell r="J274">
            <v>2.3222684449173631E-3</v>
          </cell>
          <cell r="L274">
            <v>0.74664751795251383</v>
          </cell>
          <cell r="N274">
            <v>1.8188849903388152E-2</v>
          </cell>
          <cell r="Q274">
            <v>0.74432524956450408</v>
          </cell>
        </row>
        <row r="275">
          <cell r="B275">
            <v>0.17075077772787017</v>
          </cell>
          <cell r="C275">
            <v>0.74708259139235045</v>
          </cell>
          <cell r="E275">
            <v>3.9503472245187882E-2</v>
          </cell>
          <cell r="F275">
            <v>0.10934999493269211</v>
          </cell>
          <cell r="G275">
            <v>1.9613266132167614E-2</v>
          </cell>
          <cell r="H275">
            <v>0.14885346717787998</v>
          </cell>
          <cell r="J275">
            <v>2.284044417822565E-3</v>
          </cell>
          <cell r="L275">
            <v>0.74647823246951084</v>
          </cell>
          <cell r="N275">
            <v>1.7929129609610895E-2</v>
          </cell>
          <cell r="Q275">
            <v>0.74419418810449134</v>
          </cell>
        </row>
        <row r="276">
          <cell r="B276">
            <v>0.17000216266573509</v>
          </cell>
          <cell r="C276">
            <v>0.74559057731064282</v>
          </cell>
          <cell r="E276">
            <v>3.9503471647473837E-2</v>
          </cell>
          <cell r="F276">
            <v>0.10887218634653384</v>
          </cell>
          <cell r="G276">
            <v>1.9380071070704274E-2</v>
          </cell>
          <cell r="H276">
            <v>0.14837565799400768</v>
          </cell>
          <cell r="J276">
            <v>2.246433601023134E-3</v>
          </cell>
          <cell r="L276">
            <v>0.74630868710693654</v>
          </cell>
          <cell r="N276">
            <v>1.7672131373700713E-2</v>
          </cell>
          <cell r="Q276">
            <v>0.74406225355490785</v>
          </cell>
        </row>
        <row r="277">
          <cell r="B277">
            <v>0.16925354760360001</v>
          </cell>
          <cell r="C277">
            <v>0.74658264626577742</v>
          </cell>
          <cell r="E277">
            <v>3.9503471008811714E-2</v>
          </cell>
          <cell r="F277">
            <v>0.10839123978826687</v>
          </cell>
          <cell r="G277">
            <v>1.9149410136969906E-2</v>
          </cell>
          <cell r="H277">
            <v>0.14789471079707858</v>
          </cell>
          <cell r="J277">
            <v>2.2094266695515076E-3</v>
          </cell>
          <cell r="L277">
            <v>0.74613887915914079</v>
          </cell>
          <cell r="N277">
            <v>1.7417851519392492E-2</v>
          </cell>
          <cell r="Q277">
            <v>0.74392945253504983</v>
          </cell>
        </row>
        <row r="278">
          <cell r="B278">
            <v>0.16850493254146492</v>
          </cell>
          <cell r="C278">
            <v>0.74675597100603208</v>
          </cell>
          <cell r="E278">
            <v>3.9503470326193939E-2</v>
          </cell>
          <cell r="F278">
            <v>0.10790717965582831</v>
          </cell>
          <cell r="G278">
            <v>1.8921268135544976E-2</v>
          </cell>
          <cell r="H278">
            <v>0.14741064998202227</v>
          </cell>
          <cell r="J278">
            <v>2.1730144238976791E-3</v>
          </cell>
          <cell r="L278">
            <v>0.74596880616349637</v>
          </cell>
          <cell r="N278">
            <v>1.7166285743757753E-2</v>
          </cell>
          <cell r="Q278">
            <v>0.74379579178178024</v>
          </cell>
        </row>
        <row r="279">
          <cell r="B279">
            <v>0.16775631747932984</v>
          </cell>
          <cell r="C279">
            <v>0.74523718630421576</v>
          </cell>
          <cell r="E279">
            <v>3.9503469596380736E-2</v>
          </cell>
          <cell r="F279">
            <v>0.10742003075031582</v>
          </cell>
          <cell r="G279">
            <v>1.8695629343788316E-2</v>
          </cell>
          <cell r="H279">
            <v>0.14692350034669657</v>
          </cell>
          <cell r="J279">
            <v>2.137187788844956E-3</v>
          </cell>
          <cell r="L279">
            <v>0.74579846589298981</v>
          </cell>
          <cell r="N279">
            <v>1.6917429127116738E-2</v>
          </cell>
          <cell r="Q279">
            <v>0.74366127814328398</v>
          </cell>
        </row>
        <row r="280">
          <cell r="B280">
            <v>0.16700770241719501</v>
          </cell>
          <cell r="C280">
            <v>0.74622914718677835</v>
          </cell>
          <cell r="E280">
            <v>3.9503468815881487E-2</v>
          </cell>
          <cell r="F280">
            <v>0.1069298182534475</v>
          </cell>
          <cell r="G280">
            <v>1.8472477535567043E-2</v>
          </cell>
          <cell r="H280">
            <v>0.14643328706932898</v>
          </cell>
          <cell r="J280">
            <v>2.1019378122989815E-3</v>
          </cell>
          <cell r="L280">
            <v>0.74562785634882767</v>
          </cell>
          <cell r="N280">
            <v>1.6671276143220365E-2</v>
          </cell>
          <cell r="Q280">
            <v>0.74352591857284478</v>
          </cell>
        </row>
        <row r="281">
          <cell r="B281">
            <v>0.16634226680640818</v>
          </cell>
          <cell r="C281">
            <v>0.74475875367612676</v>
          </cell>
          <cell r="E281">
            <v>3.9503468076518646E-2</v>
          </cell>
          <cell r="F281">
            <v>0.1064915225470827</v>
          </cell>
          <cell r="G281">
            <v>1.8276194715745528E-2</v>
          </cell>
          <cell r="H281">
            <v>0.14599499062360133</v>
          </cell>
          <cell r="J281">
            <v>2.071081467061307E-3</v>
          </cell>
          <cell r="L281">
            <v>0.74547597592164239</v>
          </cell>
          <cell r="N281">
            <v>1.6454738271033414E-2</v>
          </cell>
          <cell r="Q281">
            <v>0.74340489448855918</v>
          </cell>
        </row>
        <row r="282">
          <cell r="B282">
            <v>0.16559365174427312</v>
          </cell>
          <cell r="C282">
            <v>0.74509804167748117</v>
          </cell>
          <cell r="E282">
            <v>3.9503467189779713E-2</v>
          </cell>
          <cell r="F282">
            <v>0.10599559322156135</v>
          </cell>
          <cell r="G282">
            <v>1.8057694593053925E-2</v>
          </cell>
          <cell r="H282">
            <v>0.14549906041134106</v>
          </cell>
          <cell r="J282">
            <v>2.0368967398781395E-3</v>
          </cell>
          <cell r="L282">
            <v>0.74530485307130201</v>
          </cell>
          <cell r="N282">
            <v>1.6213674971189588E-2</v>
          </cell>
          <cell r="Q282">
            <v>0.74326795636295118</v>
          </cell>
        </row>
        <row r="283">
          <cell r="B283">
            <v>0.16484503668213804</v>
          </cell>
          <cell r="C283">
            <v>0.74607631191676849</v>
          </cell>
          <cell r="E283">
            <v>3.9503466240669839E-2</v>
          </cell>
          <cell r="F283">
            <v>0.10549667498528886</v>
          </cell>
          <cell r="G283">
            <v>1.7841631965770079E-2</v>
          </cell>
          <cell r="H283">
            <v>0.1450001412259587</v>
          </cell>
          <cell r="J283">
            <v>2.0032634904092726E-3</v>
          </cell>
          <cell r="L283">
            <v>0.74513345638768402</v>
          </cell>
          <cell r="N283">
            <v>1.5975296028701041E-2</v>
          </cell>
          <cell r="Q283">
            <v>0.74313019292652815</v>
          </cell>
        </row>
        <row r="284">
          <cell r="B284">
            <v>0.16409642162000296</v>
          </cell>
          <cell r="C284">
            <v>0.74443271573845682</v>
          </cell>
          <cell r="E284">
            <v>3.9503465224515415E-2</v>
          </cell>
          <cell r="F284">
            <v>0.1049947942884947</v>
          </cell>
          <cell r="G284">
            <v>1.7627988872860927E-2</v>
          </cell>
          <cell r="H284">
            <v>0.14449825951301012</v>
          </cell>
          <cell r="J284">
            <v>1.9701732341318992E-3</v>
          </cell>
          <cell r="L284">
            <v>0.74496178468982899</v>
          </cell>
          <cell r="N284">
            <v>1.573959365984838E-2</v>
          </cell>
          <cell r="Q284">
            <v>0.74299161148284043</v>
          </cell>
        </row>
        <row r="285">
          <cell r="B285">
            <v>0.16334780655786812</v>
          </cell>
          <cell r="C285">
            <v>0.74523718630421576</v>
          </cell>
          <cell r="E285">
            <v>3.9503464136276235E-2</v>
          </cell>
          <cell r="F285">
            <v>0.10448997785412716</v>
          </cell>
          <cell r="G285">
            <v>1.741674696361948E-2</v>
          </cell>
          <cell r="H285">
            <v>0.14399344199040337</v>
          </cell>
          <cell r="J285">
            <v>1.9376176038452743E-3</v>
          </cell>
          <cell r="L285">
            <v>0.74478983698940249</v>
          </cell>
          <cell r="N285">
            <v>1.5506559527576442E-2</v>
          </cell>
          <cell r="Q285">
            <v>0.74285221941074275</v>
          </cell>
        </row>
        <row r="286">
          <cell r="B286">
            <v>0.1626823709470813</v>
          </cell>
          <cell r="C286">
            <v>0.7452577315782315</v>
          </cell>
          <cell r="E286">
            <v>3.9503463104051381E-2</v>
          </cell>
          <cell r="F286">
            <v>0.10403880936598048</v>
          </cell>
          <cell r="G286">
            <v>1.723097706228386E-2</v>
          </cell>
          <cell r="H286">
            <v>0.14354227247003187</v>
          </cell>
          <cell r="J286">
            <v>1.9091214147655626E-3</v>
          </cell>
          <cell r="L286">
            <v>0.74463676223011799</v>
          </cell>
          <cell r="N286">
            <v>1.5301650911902593E-2</v>
          </cell>
          <cell r="Q286">
            <v>0.74272764083891663</v>
          </cell>
        </row>
        <row r="287">
          <cell r="B287">
            <v>0.16193375588494621</v>
          </cell>
          <cell r="C287">
            <v>0.74375409576007545</v>
          </cell>
          <cell r="E287">
            <v>3.9503461864473288E-2</v>
          </cell>
          <cell r="F287">
            <v>0.10352852143270186</v>
          </cell>
          <cell r="G287">
            <v>1.7024219373458153E-2</v>
          </cell>
          <cell r="H287">
            <v>0.14303198329717515</v>
          </cell>
          <cell r="J287">
            <v>1.8775532143129037E-3</v>
          </cell>
          <cell r="L287">
            <v>0.74446429114559565</v>
          </cell>
          <cell r="N287">
            <v>1.5073632128113145E-2</v>
          </cell>
          <cell r="Q287">
            <v>0.74258673795314734</v>
          </cell>
        </row>
        <row r="288">
          <cell r="B288">
            <v>0.16118514082281113</v>
          </cell>
          <cell r="C288">
            <v>0.74511145198329676</v>
          </cell>
          <cell r="E288">
            <v>3.9503460535907191E-2</v>
          </cell>
          <cell r="F288">
            <v>0.10301537629914756</v>
          </cell>
          <cell r="G288">
            <v>1.6819807871753682E-2</v>
          </cell>
          <cell r="H288">
            <v>0.14251883683505476</v>
          </cell>
          <cell r="J288">
            <v>1.8464961160026838E-3</v>
          </cell>
          <cell r="L288">
            <v>0.74429154222073779</v>
          </cell>
          <cell r="N288">
            <v>1.4848254493923489E-2</v>
          </cell>
          <cell r="Q288">
            <v>0.7424450461250226</v>
          </cell>
        </row>
        <row r="289">
          <cell r="B289">
            <v>0.16051970521202455</v>
          </cell>
          <cell r="C289">
            <v>0.74376768697934992</v>
          </cell>
          <cell r="E289">
            <v>3.9503459274790452E-2</v>
          </cell>
          <cell r="F289">
            <v>0.10255687094904625</v>
          </cell>
          <cell r="G289">
            <v>1.6640062515428315E-2</v>
          </cell>
          <cell r="H289">
            <v>0.14206033022383671</v>
          </cell>
          <cell r="J289">
            <v>1.8193124727595197E-3</v>
          </cell>
          <cell r="L289">
            <v>0.74413775412128436</v>
          </cell>
          <cell r="N289">
            <v>1.4650127701986924E-2</v>
          </cell>
          <cell r="Q289">
            <v>0.74231844166750627</v>
          </cell>
        </row>
        <row r="290">
          <cell r="B290">
            <v>0.15977109014988949</v>
          </cell>
          <cell r="C290">
            <v>0.74342855958568432</v>
          </cell>
          <cell r="E290">
            <v>3.9503457759224078E-2</v>
          </cell>
          <cell r="F290">
            <v>0.10203840427882993</v>
          </cell>
          <cell r="G290">
            <v>1.6440028847383895E-2</v>
          </cell>
          <cell r="H290">
            <v>0.14154186203805402</v>
          </cell>
          <cell r="J290">
            <v>1.789199264451585E-3</v>
          </cell>
          <cell r="L290">
            <v>0.74396447968076651</v>
          </cell>
          <cell r="N290">
            <v>1.4429710189903603E-2</v>
          </cell>
          <cell r="Q290">
            <v>0.74217528043392722</v>
          </cell>
        </row>
        <row r="291">
          <cell r="B291">
            <v>0.15910565453910266</v>
          </cell>
          <cell r="C291">
            <v>0.74475875367612676</v>
          </cell>
          <cell r="E291">
            <v>3.9503456319918494E-2</v>
          </cell>
          <cell r="F291">
            <v>0.10157521278428487</v>
          </cell>
          <cell r="G291">
            <v>1.626414311507525E-2</v>
          </cell>
          <cell r="H291">
            <v>0.14107866910420336</v>
          </cell>
          <cell r="J291">
            <v>1.7628423198240441E-3</v>
          </cell>
          <cell r="L291">
            <v>0.74381022432151789</v>
          </cell>
          <cell r="N291">
            <v>1.4235974840319583E-2</v>
          </cell>
          <cell r="Q291">
            <v>0.74204738201817233</v>
          </cell>
        </row>
        <row r="292">
          <cell r="B292">
            <v>0.15844021892831608</v>
          </cell>
          <cell r="C292">
            <v>0.74312383578416863</v>
          </cell>
          <cell r="E292">
            <v>3.9503454787755778E-2</v>
          </cell>
          <cell r="F292">
            <v>0.1011098467435074</v>
          </cell>
          <cell r="G292">
            <v>1.6090051377940492E-2</v>
          </cell>
          <cell r="H292">
            <v>0.1406133015312632</v>
          </cell>
          <cell r="J292">
            <v>1.7368660191124188E-3</v>
          </cell>
          <cell r="L292">
            <v>0.74365574916110977</v>
          </cell>
          <cell r="N292">
            <v>1.4044293329990104E-2</v>
          </cell>
          <cell r="Q292">
            <v>0.74191888315741494</v>
          </cell>
        </row>
        <row r="293">
          <cell r="B293">
            <v>0.157691603866181</v>
          </cell>
          <cell r="C293">
            <v>0.74380173026040186</v>
          </cell>
          <cell r="E293">
            <v>3.9503452945185549E-2</v>
          </cell>
          <cell r="F293">
            <v>0.10058373528160555</v>
          </cell>
          <cell r="G293">
            <v>1.5896324538022762E-2</v>
          </cell>
          <cell r="H293">
            <v>0.14008718822679112</v>
          </cell>
          <cell r="J293">
            <v>1.7080911013671318E-3</v>
          </cell>
          <cell r="L293">
            <v>0.74348170209833353</v>
          </cell>
          <cell r="N293">
            <v>1.3831095965620549E-2</v>
          </cell>
          <cell r="Q293">
            <v>0.74177361101127204</v>
          </cell>
        </row>
        <row r="294">
          <cell r="B294">
            <v>0.1570261682553942</v>
          </cell>
          <cell r="C294">
            <v>0.74278489084533372</v>
          </cell>
          <cell r="E294">
            <v>3.9503451194137403E-2</v>
          </cell>
          <cell r="F294">
            <v>0.10011381399191673</v>
          </cell>
          <cell r="G294">
            <v>1.5725996838455512E-2</v>
          </cell>
          <cell r="H294">
            <v>0.13961726518605413</v>
          </cell>
          <cell r="J294">
            <v>1.6829062308845563E-3</v>
          </cell>
          <cell r="L294">
            <v>0.74332676055321012</v>
          </cell>
          <cell r="N294">
            <v>1.3643750156785196E-2</v>
          </cell>
          <cell r="Q294">
            <v>0.74164385433571023</v>
          </cell>
        </row>
        <row r="295">
          <cell r="B295">
            <v>0.15627755319325912</v>
          </cell>
          <cell r="C295">
            <v>0.74147766116422253</v>
          </cell>
          <cell r="E295">
            <v>3.9503449087371779E-2</v>
          </cell>
          <cell r="F295">
            <v>9.9582628288248029E-2</v>
          </cell>
          <cell r="G295">
            <v>1.5536467278035246E-2</v>
          </cell>
          <cell r="H295">
            <v>0.13908607737561982</v>
          </cell>
          <cell r="J295">
            <v>1.6550085396040708E-3</v>
          </cell>
          <cell r="L295">
            <v>0.74315218959542151</v>
          </cell>
          <cell r="N295">
            <v>1.3435407629733958E-2</v>
          </cell>
          <cell r="Q295">
            <v>0.7414971810682367</v>
          </cell>
        </row>
        <row r="296">
          <cell r="B296">
            <v>0.15569529703382079</v>
          </cell>
          <cell r="C296">
            <v>0.74348272245516023</v>
          </cell>
          <cell r="E296">
            <v>3.950344734173411E-2</v>
          </cell>
          <cell r="F296">
            <v>9.9167653461724029E-2</v>
          </cell>
          <cell r="G296">
            <v>1.5390571687660615E-2</v>
          </cell>
          <cell r="H296">
            <v>0.13867110080345812</v>
          </cell>
          <cell r="J296">
            <v>1.6336245427020382E-3</v>
          </cell>
          <cell r="L296">
            <v>0.74301622097598163</v>
          </cell>
          <cell r="N296">
            <v>1.32751278209952E-2</v>
          </cell>
          <cell r="Q296">
            <v>0.74138259644499638</v>
          </cell>
        </row>
        <row r="297">
          <cell r="B297">
            <v>0.15502986142303421</v>
          </cell>
          <cell r="C297">
            <v>0.74229374538085802</v>
          </cell>
          <cell r="E297">
            <v>3.9503445224141023E-2</v>
          </cell>
          <cell r="F297">
            <v>9.8691454088868091E-2</v>
          </cell>
          <cell r="G297">
            <v>1.5225444460960358E-2</v>
          </cell>
          <cell r="H297">
            <v>0.1381948993130091</v>
          </cell>
          <cell r="J297">
            <v>1.6095176490647412E-3</v>
          </cell>
          <cell r="L297">
            <v>0.74286062387637197</v>
          </cell>
          <cell r="N297">
            <v>1.3093832244239561E-2</v>
          </cell>
          <cell r="Q297">
            <v>0.74125110623826973</v>
          </cell>
        </row>
        <row r="298">
          <cell r="B298">
            <v>0.15428124636089915</v>
          </cell>
          <cell r="C298">
            <v>0.74178877743277882</v>
          </cell>
          <cell r="E298">
            <v>3.9503442674757923E-2</v>
          </cell>
          <cell r="F298">
            <v>9.8153277074929671E-2</v>
          </cell>
          <cell r="G298">
            <v>1.5041711870392452E-2</v>
          </cell>
          <cell r="H298">
            <v>0.13765671974968757</v>
          </cell>
          <cell r="J298">
            <v>1.5828147408191175E-3</v>
          </cell>
          <cell r="L298">
            <v>0.74268531723096198</v>
          </cell>
          <cell r="N298">
            <v>1.289226157870641E-2</v>
          </cell>
          <cell r="Q298">
            <v>0.74110250250031462</v>
          </cell>
        </row>
        <row r="299">
          <cell r="B299">
            <v>0.15361581075011232</v>
          </cell>
          <cell r="C299">
            <v>0.7439543900638601</v>
          </cell>
          <cell r="E299">
            <v>3.9503440249394353E-2</v>
          </cell>
          <cell r="F299">
            <v>9.7672739435334541E-2</v>
          </cell>
          <cell r="G299">
            <v>1.4880186662330541E-2</v>
          </cell>
          <cell r="H299">
            <v>0.13717617968472889</v>
          </cell>
          <cell r="J299">
            <v>1.5594444030528904E-3</v>
          </cell>
          <cell r="L299">
            <v>0.74252925878636455</v>
          </cell>
          <cell r="N299">
            <v>1.2715198053920938E-2</v>
          </cell>
          <cell r="Q299">
            <v>0.74096981439282861</v>
          </cell>
        </row>
        <row r="300">
          <cell r="B300">
            <v>0.15295037513932574</v>
          </cell>
          <cell r="C300">
            <v>0.74246652393242873</v>
          </cell>
          <cell r="E300">
            <v>3.9503437663316029E-2</v>
          </cell>
          <cell r="F300">
            <v>9.7190191497231404E-2</v>
          </cell>
          <cell r="G300">
            <v>1.4720332847366999E-2</v>
          </cell>
          <cell r="H300">
            <v>0.13669362916054742</v>
          </cell>
          <cell r="J300">
            <v>1.5364131314113151E-3</v>
          </cell>
          <cell r="L300">
            <v>0.74237298431563103</v>
          </cell>
          <cell r="N300">
            <v>1.2540109943383351E-2</v>
          </cell>
          <cell r="Q300">
            <v>0.74083657119312396</v>
          </cell>
        </row>
        <row r="301">
          <cell r="B301">
            <v>0.15220176007719066</v>
          </cell>
          <cell r="C301">
            <v>0.74281861658573545</v>
          </cell>
          <cell r="E301">
            <v>3.9503434547928228E-2</v>
          </cell>
          <cell r="F301">
            <v>9.6644947022847039E-2</v>
          </cell>
          <cell r="G301">
            <v>1.4542476171816546E-2</v>
          </cell>
          <cell r="H301">
            <v>0.1361483815707753</v>
          </cell>
          <cell r="L301">
            <v>0.74219691828411194</v>
          </cell>
          <cell r="N301">
            <v>1.2345483789556572E-2</v>
          </cell>
          <cell r="Q301">
            <v>0.74068601595777506</v>
          </cell>
        </row>
        <row r="302">
          <cell r="B302">
            <v>0.15153632446640386</v>
          </cell>
          <cell r="C302">
            <v>0.74282514619919782</v>
          </cell>
          <cell r="E302">
            <v>3.9503431582221187E-2</v>
          </cell>
          <cell r="F302">
            <v>9.6158193562267902E-2</v>
          </cell>
          <cell r="G302">
            <v>1.4386123423249561E-2</v>
          </cell>
          <cell r="H302">
            <v>0.13566162514448907</v>
          </cell>
          <cell r="L302">
            <v>0.74204018740215949</v>
          </cell>
          <cell r="N302">
            <v>1.2174557802345996E-2</v>
          </cell>
          <cell r="Q302">
            <v>0.74055161151122439</v>
          </cell>
        </row>
        <row r="303">
          <cell r="B303">
            <v>0.15078770940426878</v>
          </cell>
          <cell r="C303">
            <v>0.74051036820669036</v>
          </cell>
          <cell r="E303">
            <v>3.9503428007987416E-2</v>
          </cell>
          <cell r="F303">
            <v>9.5608268592377268E-2</v>
          </cell>
          <cell r="G303">
            <v>1.4212166566277232E-2</v>
          </cell>
          <cell r="H303">
            <v>0.13511169660036471</v>
          </cell>
          <cell r="L303">
            <v>0.74186361010790003</v>
          </cell>
          <cell r="N303">
            <v>1.1984586094869987E-2</v>
          </cell>
          <cell r="Q303">
            <v>0.74039976387744577</v>
          </cell>
        </row>
        <row r="304">
          <cell r="B304">
            <v>0.1501222737934822</v>
          </cell>
          <cell r="C304">
            <v>0.741843197919691</v>
          </cell>
          <cell r="E304">
            <v>3.9503424604054364E-2</v>
          </cell>
          <cell r="F304">
            <v>9.511739971566309E-2</v>
          </cell>
          <cell r="G304">
            <v>1.405924568003418E-2</v>
          </cell>
          <cell r="H304">
            <v>0.13462082431971745</v>
          </cell>
          <cell r="L304">
            <v>0.74170642685161714</v>
          </cell>
          <cell r="N304">
            <v>1.1817772058935645E-2</v>
          </cell>
          <cell r="Q304">
            <v>0.74026422306459738</v>
          </cell>
        </row>
        <row r="305">
          <cell r="B305">
            <v>0.1494568381826954</v>
          </cell>
          <cell r="C305">
            <v>0.74181648741820527</v>
          </cell>
          <cell r="E305">
            <v>3.9503420971002658E-2</v>
          </cell>
          <cell r="F305">
            <v>9.4624625268057885E-2</v>
          </cell>
          <cell r="G305">
            <v>1.3907915763909727E-2</v>
          </cell>
          <cell r="H305">
            <v>0.13412804623906052</v>
          </cell>
          <cell r="L305">
            <v>0.74154903225081392</v>
          </cell>
          <cell r="N305">
            <v>1.1652875135957674E-2</v>
          </cell>
          <cell r="Q305">
            <v>0.74012815607736759</v>
          </cell>
        </row>
        <row r="306">
          <cell r="B306">
            <v>0.14870822312056031</v>
          </cell>
          <cell r="C306">
            <v>0.74148473417459038</v>
          </cell>
          <cell r="E306">
            <v>3.950341658982949E-2</v>
          </cell>
          <cell r="F306">
            <v>9.4068000967602761E-2</v>
          </cell>
          <cell r="G306">
            <v>1.3739552143006699E-2</v>
          </cell>
          <cell r="H306">
            <v>0.13357141755743224</v>
          </cell>
          <cell r="L306">
            <v>0.74137171201008734</v>
          </cell>
          <cell r="N306">
            <v>1.1469643023822038E-2</v>
          </cell>
          <cell r="Q306">
            <v>0.73997445859579192</v>
          </cell>
        </row>
        <row r="307">
          <cell r="B307">
            <v>0.14804278750977373</v>
          </cell>
          <cell r="C307">
            <v>0.74248021650394935</v>
          </cell>
          <cell r="E307">
            <v>3.9503412414899478E-2</v>
          </cell>
          <cell r="F307">
            <v>9.3571243005859631E-2</v>
          </cell>
          <cell r="G307">
            <v>1.3591551907067026E-2</v>
          </cell>
          <cell r="H307">
            <v>0.13307465542075911</v>
          </cell>
          <cell r="L307">
            <v>0.74121387184010445</v>
          </cell>
          <cell r="N307">
            <v>1.1308780760050237E-2</v>
          </cell>
          <cell r="Q307">
            <v>0.73983729166360768</v>
          </cell>
        </row>
        <row r="308">
          <cell r="B308">
            <v>0.14729417244763865</v>
          </cell>
          <cell r="C308">
            <v>0.74115965012485496</v>
          </cell>
          <cell r="E308">
            <v>3.9503407378234899E-2</v>
          </cell>
          <cell r="F308">
            <v>9.3010187438834352E-2</v>
          </cell>
          <cell r="G308">
            <v>1.3426895053116818E-2</v>
          </cell>
          <cell r="H308">
            <v>0.13251359481706926</v>
          </cell>
          <cell r="L308">
            <v>0.74103605317415655</v>
          </cell>
          <cell r="N308">
            <v>1.1130057078540015E-2</v>
          </cell>
          <cell r="Q308">
            <v>0.73968237060176167</v>
          </cell>
        </row>
        <row r="309">
          <cell r="B309">
            <v>0.14662873683685182</v>
          </cell>
          <cell r="C309">
            <v>0.73983411372662133</v>
          </cell>
          <cell r="E309">
            <v>3.9503402576761777E-2</v>
          </cell>
          <cell r="F309">
            <v>9.2509535040213253E-2</v>
          </cell>
          <cell r="G309">
            <v>1.3282154957757114E-2</v>
          </cell>
          <cell r="H309">
            <v>0.13201293761697502</v>
          </cell>
          <cell r="L309">
            <v>0.74087777257840437</v>
          </cell>
          <cell r="N309">
            <v>1.0973174733259533E-2</v>
          </cell>
          <cell r="Q309">
            <v>0.73954412832101679</v>
          </cell>
        </row>
        <row r="310">
          <cell r="B310">
            <v>0.14588012177471676</v>
          </cell>
          <cell r="C310">
            <v>0.74066922379505729</v>
          </cell>
          <cell r="E310">
            <v>3.950339678194633E-2</v>
          </cell>
          <cell r="F310">
            <v>9.1944148070569706E-2</v>
          </cell>
          <cell r="G310">
            <v>1.3121126688311564E-2</v>
          </cell>
          <cell r="H310">
            <v>0.13144754485251603</v>
          </cell>
          <cell r="L310">
            <v>0.74069946148326027</v>
          </cell>
          <cell r="N310">
            <v>1.0798896978134399E-2</v>
          </cell>
          <cell r="Q310">
            <v>0.73938801125376186</v>
          </cell>
        </row>
        <row r="311">
          <cell r="B311">
            <v>0.14513150671258168</v>
          </cell>
          <cell r="C311">
            <v>0.73984094988918603</v>
          </cell>
          <cell r="E311">
            <v>3.9503390538624686E-2</v>
          </cell>
          <cell r="F311">
            <v>9.1376508167838086E-2</v>
          </cell>
          <cell r="G311">
            <v>1.2961987849317166E-2</v>
          </cell>
          <cell r="H311">
            <v>0.13087989870646274</v>
          </cell>
          <cell r="L311">
            <v>0.74052089224971818</v>
          </cell>
          <cell r="N311">
            <v>1.0626947049352417E-2</v>
          </cell>
          <cell r="Q311">
            <v>0.73923127209699047</v>
          </cell>
        </row>
        <row r="312">
          <cell r="B312">
            <v>0.1444660711017951</v>
          </cell>
          <cell r="C312">
            <v>0.74051036820669036</v>
          </cell>
          <cell r="E312">
            <v>3.9503384583317452E-2</v>
          </cell>
          <cell r="F312">
            <v>9.0870070358090027E-2</v>
          </cell>
          <cell r="G312">
            <v>1.2822099661495799E-2</v>
          </cell>
          <cell r="H312">
            <v>0.13037345494140748</v>
          </cell>
          <cell r="L312">
            <v>0.74036194881887096</v>
          </cell>
          <cell r="N312">
            <v>1.0476042150382224E-2</v>
          </cell>
          <cell r="Q312">
            <v>0.73909143232379093</v>
          </cell>
        </row>
        <row r="313">
          <cell r="B313">
            <v>0.14371745603966002</v>
          </cell>
          <cell r="C313">
            <v>0.73917854387750503</v>
          </cell>
          <cell r="E313">
            <v>3.9503377391740702E-2</v>
          </cell>
          <cell r="F313">
            <v>9.0298250200355534E-2</v>
          </cell>
          <cell r="G313">
            <v>1.2666470295117256E-2</v>
          </cell>
          <cell r="H313">
            <v>0.12980162759209624</v>
          </cell>
          <cell r="L313">
            <v>0.74018289704604612</v>
          </cell>
          <cell r="N313">
            <v>1.0308439270927026E-2</v>
          </cell>
          <cell r="Q313">
            <v>0.73893353889713642</v>
          </cell>
        </row>
        <row r="314">
          <cell r="B314">
            <v>0.14305202042887319</v>
          </cell>
          <cell r="C314">
            <v>0.74004034406379848</v>
          </cell>
          <cell r="E314">
            <v>3.9503370529341136E-2</v>
          </cell>
          <cell r="F314">
            <v>8.9788140107722653E-2</v>
          </cell>
          <cell r="G314">
            <v>1.2529667195529892E-2</v>
          </cell>
          <cell r="H314">
            <v>0.12929151063706379</v>
          </cell>
          <cell r="L314">
            <v>0.74002352771045699</v>
          </cell>
          <cell r="N314">
            <v>1.0161368990768551E-2</v>
          </cell>
          <cell r="Q314">
            <v>0.73879268511748664</v>
          </cell>
        </row>
        <row r="315">
          <cell r="B315">
            <v>0.14230340536673836</v>
          </cell>
          <cell r="C315">
            <v>0.74101414390932108</v>
          </cell>
          <cell r="E315">
            <v>3.9503362239275357E-2</v>
          </cell>
          <cell r="F315">
            <v>8.9212237303248065E-2</v>
          </cell>
          <cell r="G315">
            <v>1.237746993025738E-2</v>
          </cell>
          <cell r="H315">
            <v>0.12871559954252343</v>
          </cell>
          <cell r="L315">
            <v>0.73984400026384678</v>
          </cell>
          <cell r="N315">
            <v>9.9980465945479127E-3</v>
          </cell>
          <cell r="Q315">
            <v>0.73863366437295974</v>
          </cell>
        </row>
        <row r="316">
          <cell r="B316">
            <v>0.14155479030460327</v>
          </cell>
          <cell r="C316">
            <v>0.73853066629432618</v>
          </cell>
          <cell r="E316">
            <v>3.9503353298608698E-2</v>
          </cell>
          <cell r="F316">
            <v>8.8634212244912802E-2</v>
          </cell>
          <cell r="G316">
            <v>1.2227058519806551E-2</v>
          </cell>
          <cell r="H316">
            <v>0.12813756554352151</v>
          </cell>
          <cell r="L316">
            <v>0.7396642238610498</v>
          </cell>
          <cell r="N316">
            <v>9.8369629254749964E-3</v>
          </cell>
          <cell r="Q316">
            <v>0.73847405762262364</v>
          </cell>
        </row>
        <row r="317">
          <cell r="B317">
            <v>0.14088935469381647</v>
          </cell>
          <cell r="C317">
            <v>0.74052378571148314</v>
          </cell>
          <cell r="E317">
            <v>3.9503344762405128E-2</v>
          </cell>
          <cell r="F317">
            <v>8.8118652281713769E-2</v>
          </cell>
          <cell r="G317">
            <v>1.2094841391565081E-2</v>
          </cell>
          <cell r="H317">
            <v>0.12762199704411892</v>
          </cell>
          <cell r="L317">
            <v>0.73950421525688015</v>
          </cell>
          <cell r="N317">
            <v>9.6956413370179739E-3</v>
          </cell>
          <cell r="Q317">
            <v>0.73833169900141327</v>
          </cell>
        </row>
        <row r="318">
          <cell r="B318">
            <v>0.14014073963168139</v>
          </cell>
          <cell r="C318">
            <v>0.73955676189199981</v>
          </cell>
          <cell r="E318">
            <v>3.9503334444593065E-2</v>
          </cell>
          <cell r="F318">
            <v>8.7536691714328582E-2</v>
          </cell>
          <cell r="G318">
            <v>1.1947744855161993E-2</v>
          </cell>
          <cell r="H318">
            <v>0.12704002615892165</v>
          </cell>
          <cell r="L318">
            <v>0.7393239741766171</v>
          </cell>
          <cell r="N318">
            <v>9.5387338100024269E-3</v>
          </cell>
          <cell r="Q318">
            <v>0.73817100556149273</v>
          </cell>
        </row>
        <row r="319">
          <cell r="B319">
            <v>0.13939212456954631</v>
          </cell>
          <cell r="C319">
            <v>0.73836506869591245</v>
          </cell>
          <cell r="E319">
            <v>3.950332331059099E-2</v>
          </cell>
          <cell r="F319">
            <v>8.6952686048198211E-2</v>
          </cell>
          <cell r="G319">
            <v>1.1802372531021302E-2</v>
          </cell>
          <cell r="H319">
            <v>0.12645600935878923</v>
          </cell>
          <cell r="L319">
            <v>0.73914349009760416</v>
          </cell>
          <cell r="N319">
            <v>9.3840090445521628E-3</v>
          </cell>
          <cell r="Q319">
            <v>0.73800974742016334</v>
          </cell>
        </row>
        <row r="320">
          <cell r="B320">
            <v>0.13872668895875973</v>
          </cell>
          <cell r="C320">
            <v>0.73969585964973017</v>
          </cell>
          <cell r="E320">
            <v>3.950331267452914E-2</v>
          </cell>
          <cell r="F320">
            <v>8.6431874326572095E-2</v>
          </cell>
          <cell r="G320">
            <v>1.1674583099882709E-2</v>
          </cell>
          <cell r="H320">
            <v>0.12593518700110123</v>
          </cell>
          <cell r="L320">
            <v>0.73898285751659187</v>
          </cell>
          <cell r="N320">
            <v>9.2482924586985565E-3</v>
          </cell>
          <cell r="Q320">
            <v>0.73786593866096328</v>
          </cell>
        </row>
        <row r="321">
          <cell r="B321">
            <v>0.13797807389662464</v>
          </cell>
          <cell r="C321">
            <v>0.73870966793855153</v>
          </cell>
          <cell r="E321">
            <v>3.9503299811705077E-2</v>
          </cell>
          <cell r="F321">
            <v>8.5844077405603597E-2</v>
          </cell>
          <cell r="G321">
            <v>1.1532410106063117E-2</v>
          </cell>
          <cell r="H321">
            <v>0.12534737721730868</v>
          </cell>
          <cell r="L321">
            <v>0.73880192023339974</v>
          </cell>
          <cell r="N321">
            <v>9.0976368931583642E-3</v>
          </cell>
          <cell r="Q321">
            <v>0.7377036336621392</v>
          </cell>
        </row>
        <row r="322">
          <cell r="B322">
            <v>0.13722945883448956</v>
          </cell>
          <cell r="C322">
            <v>0.73823379637305542</v>
          </cell>
          <cell r="E322">
            <v>3.9503285923596448E-2</v>
          </cell>
          <cell r="F322">
            <v>8.5254310938345193E-2</v>
          </cell>
          <cell r="G322">
            <v>1.1391900666839899E-2</v>
          </cell>
          <cell r="H322">
            <v>0.12475759686194164</v>
          </cell>
          <cell r="L322">
            <v>0.73862074612763262</v>
          </cell>
          <cell r="N322">
            <v>8.9491068819267851E-3</v>
          </cell>
          <cell r="Q322">
            <v>0.73754078482377317</v>
          </cell>
        </row>
        <row r="323">
          <cell r="B323">
            <v>0.13656402322370276</v>
          </cell>
          <cell r="C323">
            <v>0.73824038254931035</v>
          </cell>
          <cell r="E323">
            <v>3.9503272649675285E-2</v>
          </cell>
          <cell r="F323">
            <v>8.4728441457834563E-2</v>
          </cell>
          <cell r="G323">
            <v>1.1268383184967035E-2</v>
          </cell>
          <cell r="H323">
            <v>0.12423171410750986</v>
          </cell>
          <cell r="L323">
            <v>0.73845950542406269</v>
          </cell>
          <cell r="N323">
            <v>8.8188484200274458E-3</v>
          </cell>
          <cell r="Q323">
            <v>0.73739557949456647</v>
          </cell>
        </row>
        <row r="324">
          <cell r="B324">
            <v>0.13581540816156792</v>
          </cell>
          <cell r="C324">
            <v>0.73755218627234775</v>
          </cell>
          <cell r="E324">
            <v>3.9503256588428709E-2</v>
          </cell>
          <cell r="F324">
            <v>8.4135024835307742E-2</v>
          </cell>
          <cell r="G324">
            <v>1.1130959554334185E-2</v>
          </cell>
          <cell r="H324">
            <v>0.12363828142373645</v>
          </cell>
          <cell r="L324">
            <v>0.73827788994161458</v>
          </cell>
          <cell r="N324">
            <v>8.6742785707618186E-3</v>
          </cell>
          <cell r="Q324">
            <v>0.73723172275972215</v>
          </cell>
        </row>
        <row r="325">
          <cell r="B325">
            <v>0.13506679309943284</v>
          </cell>
          <cell r="C325">
            <v>0.73907364163697464</v>
          </cell>
          <cell r="E325">
            <v>3.9503239237583913E-2</v>
          </cell>
          <cell r="F325">
            <v>8.3539712488280488E-2</v>
          </cell>
          <cell r="G325">
            <v>1.0995139970289079E-2</v>
          </cell>
          <cell r="H325">
            <v>0.12304295172586441</v>
          </cell>
          <cell r="L325">
            <v>0.73809604397111428</v>
          </cell>
          <cell r="N325">
            <v>8.5317760884339438E-3</v>
          </cell>
          <cell r="Q325">
            <v>0.73706734256932405</v>
          </cell>
        </row>
        <row r="326">
          <cell r="B326">
            <v>0.13431817803729776</v>
          </cell>
          <cell r="C326">
            <v>0.73723554036732253</v>
          </cell>
          <cell r="E326">
            <v>3.9503220490174504E-2</v>
          </cell>
          <cell r="F326">
            <v>8.2942529548493765E-2</v>
          </cell>
          <cell r="G326">
            <v>1.0860904127569855E-2</v>
          </cell>
          <cell r="H326">
            <v>0.12244575003866828</v>
          </cell>
          <cell r="L326">
            <v>0.73791396973253387</v>
          </cell>
          <cell r="N326">
            <v>8.391320648668198E-3</v>
          </cell>
          <cell r="Q326">
            <v>0.73690244586285591</v>
          </cell>
        </row>
        <row r="327">
          <cell r="B327">
            <v>0.13365274242651096</v>
          </cell>
          <cell r="C327">
            <v>0.73839252510349696</v>
          </cell>
          <cell r="E327">
            <v>3.950320255977896E-2</v>
          </cell>
          <cell r="F327">
            <v>8.2410150036421367E-2</v>
          </cell>
          <cell r="G327">
            <v>1.0742896649274782E-2</v>
          </cell>
          <cell r="H327">
            <v>0.12191335259620033</v>
          </cell>
          <cell r="L327">
            <v>0.73775193613564527</v>
          </cell>
          <cell r="N327">
            <v>8.2681733821430813E-3</v>
          </cell>
          <cell r="Q327">
            <v>0.73675544295590212</v>
          </cell>
        </row>
        <row r="328">
          <cell r="B328">
            <v>0.13290412736437587</v>
          </cell>
          <cell r="C328">
            <v>0.7387297320275118</v>
          </cell>
          <cell r="E328">
            <v>3.9503180849785539E-2</v>
          </cell>
          <cell r="F328">
            <v>8.1809501534414519E-2</v>
          </cell>
          <cell r="G328">
            <v>1.0611597484650064E-2</v>
          </cell>
          <cell r="H328">
            <v>0.12131268238420007</v>
          </cell>
          <cell r="L328">
            <v>0.73756943681790366</v>
          </cell>
          <cell r="N328">
            <v>8.1315288588827851E-3</v>
          </cell>
          <cell r="Q328">
            <v>0.73658958932357743</v>
          </cell>
        </row>
        <row r="329">
          <cell r="B329">
            <v>0.13215551230224101</v>
          </cell>
          <cell r="C329">
            <v>0.735914211211259</v>
          </cell>
          <cell r="E329">
            <v>3.9503157380287694E-2</v>
          </cell>
          <cell r="F329">
            <v>8.1207053782080804E-2</v>
          </cell>
          <cell r="G329">
            <v>1.0481824313313064E-2</v>
          </cell>
          <cell r="H329">
            <v>0.12071021116236851</v>
          </cell>
          <cell r="L329">
            <v>0.73738671570000658</v>
          </cell>
          <cell r="N329">
            <v>7.9968722622081011E-3</v>
          </cell>
          <cell r="Q329">
            <v>0.73642323887456007</v>
          </cell>
        </row>
        <row r="330">
          <cell r="B330">
            <v>0.13149007669145421</v>
          </cell>
          <cell r="C330">
            <v>0.7375660578368386</v>
          </cell>
          <cell r="E330">
            <v>3.9503134922829253E-2</v>
          </cell>
          <cell r="F330">
            <v>8.067005379741489E-2</v>
          </cell>
          <cell r="G330">
            <v>1.0367735566300024E-2</v>
          </cell>
          <cell r="H330">
            <v>0.12017318872024414</v>
          </cell>
          <cell r="L330">
            <v>0.73722411254682862</v>
          </cell>
          <cell r="N330">
            <v>7.8788297567442718E-3</v>
          </cell>
          <cell r="Q330">
            <v>0.7362749601429599</v>
          </cell>
        </row>
        <row r="331">
          <cell r="B331">
            <v>0.13074146162931913</v>
          </cell>
          <cell r="C331">
            <v>0.73773802724415993</v>
          </cell>
          <cell r="E331">
            <v>3.9503107718583244E-2</v>
          </cell>
          <cell r="F331">
            <v>8.0064273441155992E-2</v>
          </cell>
          <cell r="G331">
            <v>1.0240791327022054E-2</v>
          </cell>
          <cell r="H331">
            <v>0.11956738115973925</v>
          </cell>
          <cell r="L331">
            <v>0.73704097862269047</v>
          </cell>
          <cell r="N331">
            <v>7.7478719716015734E-3</v>
          </cell>
          <cell r="Q331">
            <v>0.73610768948109884</v>
          </cell>
        </row>
        <row r="332">
          <cell r="B332">
            <v>0.12999284656718404</v>
          </cell>
          <cell r="C332">
            <v>0.73575601523217171</v>
          </cell>
          <cell r="E332">
            <v>3.9503078294954974E-2</v>
          </cell>
          <cell r="F332">
            <v>7.9456763261144203E-2</v>
          </cell>
          <cell r="G332">
            <v>1.0115316765839905E-2</v>
          </cell>
          <cell r="H332">
            <v>0.11895984155609918</v>
          </cell>
          <cell r="L332">
            <v>0.73685762941725619</v>
          </cell>
          <cell r="N332">
            <v>7.6188425798398209E-3</v>
          </cell>
          <cell r="Q332">
            <v>0.73593994117290773</v>
          </cell>
        </row>
        <row r="333">
          <cell r="B333">
            <v>0.12932741095639746</v>
          </cell>
          <cell r="C333">
            <v>0.73660837612682317</v>
          </cell>
          <cell r="E333">
            <v>3.9503050127104269E-2</v>
          </cell>
          <cell r="F333">
            <v>7.8915321081473186E-2</v>
          </cell>
          <cell r="G333">
            <v>1.0005002145758467E-2</v>
          </cell>
          <cell r="H333">
            <v>0.11841837120857744</v>
          </cell>
          <cell r="L333">
            <v>0.73669447344465366</v>
          </cell>
          <cell r="N333">
            <v>7.5057519798617149E-3</v>
          </cell>
          <cell r="Q333">
            <v>0.73579043584343096</v>
          </cell>
        </row>
        <row r="334">
          <cell r="B334">
            <v>0.12857879589426238</v>
          </cell>
          <cell r="C334">
            <v>0.7361268085004713</v>
          </cell>
          <cell r="E334">
            <v>3.9503015989849906E-2</v>
          </cell>
          <cell r="F334">
            <v>7.8304607600344661E-2</v>
          </cell>
          <cell r="G334">
            <v>9.8822515591018498E-3</v>
          </cell>
          <cell r="H334">
            <v>0.11780762359019456</v>
          </cell>
          <cell r="L334">
            <v>0.73651072377022808</v>
          </cell>
          <cell r="N334">
            <v>7.380308714148992E-3</v>
          </cell>
          <cell r="Q334">
            <v>0.73562180302604041</v>
          </cell>
        </row>
        <row r="335">
          <cell r="B335">
            <v>0.12791336028347558</v>
          </cell>
          <cell r="C335">
            <v>0.73629165931100704</v>
          </cell>
          <cell r="E335">
            <v>3.9502983299971269E-2</v>
          </cell>
          <cell r="F335">
            <v>7.7760354908969043E-2</v>
          </cell>
          <cell r="G335">
            <v>9.7743283053589522E-3</v>
          </cell>
          <cell r="H335">
            <v>0.1172633382089403</v>
          </cell>
          <cell r="L335">
            <v>0.7363472154145041</v>
          </cell>
          <cell r="N335">
            <v>7.2703729835071583E-3</v>
          </cell>
          <cell r="Q335">
            <v>0.735471521646056</v>
          </cell>
        </row>
        <row r="336">
          <cell r="B336">
            <v>0.1271647452213405</v>
          </cell>
          <cell r="C336">
            <v>0.73644345440549652</v>
          </cell>
          <cell r="E336">
            <v>3.9502943670871142E-2</v>
          </cell>
          <cell r="F336">
            <v>7.7146520674704025E-2</v>
          </cell>
          <cell r="G336">
            <v>9.6542346414028937E-3</v>
          </cell>
          <cell r="H336">
            <v>0.11664946434557517</v>
          </cell>
          <cell r="L336">
            <v>0.73616307334665398</v>
          </cell>
          <cell r="N336">
            <v>7.1484420412241271E-3</v>
          </cell>
          <cell r="Q336">
            <v>0.73530202711296722</v>
          </cell>
        </row>
        <row r="337">
          <cell r="B337">
            <v>0.12641613015920541</v>
          </cell>
          <cell r="C337">
            <v>0.73479375248723389</v>
          </cell>
          <cell r="E337">
            <v>3.9502900775255041E-2</v>
          </cell>
          <cell r="F337">
            <v>7.6531067157022695E-2</v>
          </cell>
          <cell r="G337">
            <v>9.5355208741655789E-3</v>
          </cell>
          <cell r="H337">
            <v>0.11603396793227773</v>
          </cell>
          <cell r="L337">
            <v>0.73597872680855392</v>
          </cell>
          <cell r="N337">
            <v>7.0283406903752571E-3</v>
          </cell>
          <cell r="Q337">
            <v>0.73513208545641873</v>
          </cell>
        </row>
        <row r="338">
          <cell r="B338">
            <v>0.12575069454841883</v>
          </cell>
          <cell r="C338">
            <v>0.7365949826995104</v>
          </cell>
          <cell r="E338">
            <v>3.9502859680511031E-2</v>
          </cell>
          <cell r="F338">
            <v>7.5982656127647569E-2</v>
          </cell>
          <cell r="G338">
            <v>9.4311412061733949E-3</v>
          </cell>
          <cell r="H338">
            <v>0.11548551580815861</v>
          </cell>
          <cell r="L338">
            <v>0.73581469339186789</v>
          </cell>
          <cell r="N338">
            <v>6.9231031813997632E-3</v>
          </cell>
          <cell r="Q338">
            <v>0.73498065585836769</v>
          </cell>
        </row>
        <row r="339">
          <cell r="B339">
            <v>0.12500207948628375</v>
          </cell>
          <cell r="C339">
            <v>0.73594168962750517</v>
          </cell>
          <cell r="E339">
            <v>3.9502809840971986E-2</v>
          </cell>
          <cell r="F339">
            <v>7.5364205056818262E-2</v>
          </cell>
          <cell r="G339">
            <v>9.3149842973053176E-3</v>
          </cell>
          <cell r="H339">
            <v>0.11486701489779025</v>
          </cell>
          <cell r="L339">
            <v>0.73562996679527248</v>
          </cell>
          <cell r="N339">
            <v>6.8064013626209004E-3</v>
          </cell>
          <cell r="Q339">
            <v>0.73480988650462853</v>
          </cell>
        </row>
        <row r="340">
          <cell r="B340">
            <v>0.12433664387549695</v>
          </cell>
          <cell r="C340">
            <v>0.73512354488565257</v>
          </cell>
          <cell r="E340">
            <v>3.9502762080685372E-2</v>
          </cell>
          <cell r="F340">
            <v>7.4813164635008089E-2</v>
          </cell>
          <cell r="G340">
            <v>9.2128489008572526E-3</v>
          </cell>
          <cell r="H340">
            <v>0.11431592671569346</v>
          </cell>
          <cell r="L340">
            <v>0.73546559912593401</v>
          </cell>
          <cell r="N340">
            <v>6.7041529466086063E-3</v>
          </cell>
          <cell r="Q340">
            <v>0.73465773086749697</v>
          </cell>
        </row>
        <row r="341">
          <cell r="B341">
            <v>0.1235880288133621</v>
          </cell>
          <cell r="C341">
            <v>0.73679956210652042</v>
          </cell>
          <cell r="E341">
            <v>3.9502704141412999E-2</v>
          </cell>
          <cell r="F341">
            <v>7.4191794589632126E-2</v>
          </cell>
          <cell r="G341">
            <v>9.0991850819360648E-3</v>
          </cell>
          <cell r="H341">
            <v>0.11369449873104513</v>
          </cell>
          <cell r="L341">
            <v>0.73528050051393479</v>
          </cell>
          <cell r="N341">
            <v>6.5907771113131912E-3</v>
          </cell>
          <cell r="Q341">
            <v>0.73448615551402641</v>
          </cell>
        </row>
        <row r="342">
          <cell r="B342">
            <v>0.12292259320257529</v>
          </cell>
          <cell r="C342">
            <v>0.73464278193034716</v>
          </cell>
          <cell r="E342">
            <v>3.9502648604398505E-2</v>
          </cell>
          <cell r="F342">
            <v>7.3638193937726526E-2</v>
          </cell>
          <cell r="G342">
            <v>8.9992378637237733E-3</v>
          </cell>
          <cell r="H342">
            <v>0.11314084254212503</v>
          </cell>
          <cell r="L342">
            <v>0.73511580573149959</v>
          </cell>
          <cell r="N342">
            <v>6.4914525198395785E-3</v>
          </cell>
          <cell r="Q342">
            <v>0.73433329293521521</v>
          </cell>
        </row>
        <row r="343">
          <cell r="B343">
            <v>0.12217397814044022</v>
          </cell>
          <cell r="C343">
            <v>0.7357833516603407</v>
          </cell>
          <cell r="E343">
            <v>3.9502581213059947E-2</v>
          </cell>
          <cell r="F343">
            <v>7.3013981961914165E-2</v>
          </cell>
          <cell r="G343">
            <v>8.8880046965392201E-3</v>
          </cell>
          <cell r="H343">
            <v>0.11251656317497412</v>
          </cell>
          <cell r="L343">
            <v>0.73493034312427907</v>
          </cell>
          <cell r="N343">
            <v>6.3813293852196173E-3</v>
          </cell>
          <cell r="Q343">
            <v>0.73416093285576245</v>
          </cell>
        </row>
        <row r="344">
          <cell r="B344">
            <v>0.12150854252965364</v>
          </cell>
          <cell r="C344">
            <v>0.73595511404754343</v>
          </cell>
          <cell r="E344">
            <v>3.9502516598966135E-2</v>
          </cell>
          <cell r="F344">
            <v>7.2457888892308864E-2</v>
          </cell>
          <cell r="G344">
            <v>8.7901907509240138E-3</v>
          </cell>
          <cell r="H344">
            <v>0.11196040549127501</v>
          </cell>
          <cell r="L344">
            <v>0.73476532834699093</v>
          </cell>
          <cell r="N344">
            <v>6.2848636248870734E-3</v>
          </cell>
          <cell r="Q344">
            <v>0.73400738205992011</v>
          </cell>
        </row>
        <row r="345">
          <cell r="B345">
            <v>0.12075992746751855</v>
          </cell>
          <cell r="C345">
            <v>0.73480078570487917</v>
          </cell>
          <cell r="E345">
            <v>3.9502438172731268E-2</v>
          </cell>
          <cell r="F345">
            <v>7.1830910529801853E-2</v>
          </cell>
          <cell r="G345">
            <v>8.6813271381329174E-3</v>
          </cell>
          <cell r="H345">
            <v>0.1113333487025331</v>
          </cell>
          <cell r="L345">
            <v>0.73457950974044262</v>
          </cell>
          <cell r="N345">
            <v>6.1779202598646584E-3</v>
          </cell>
          <cell r="Q345">
            <v>0.7338342581139462</v>
          </cell>
        </row>
        <row r="346">
          <cell r="B346">
            <v>0.12009449185673174</v>
          </cell>
          <cell r="C346">
            <v>0.73499213260142704</v>
          </cell>
          <cell r="E346">
            <v>3.9502362959305856E-2</v>
          </cell>
          <cell r="F346">
            <v>7.1272391539718483E-2</v>
          </cell>
          <cell r="G346">
            <v>8.5855927546082123E-3</v>
          </cell>
          <cell r="H346">
            <v>0.11077475449902434</v>
          </cell>
          <cell r="L346">
            <v>0.73441418206533593</v>
          </cell>
          <cell r="N346">
            <v>6.0842486864384083E-3</v>
          </cell>
          <cell r="Q346">
            <v>0.73368003746256993</v>
          </cell>
        </row>
        <row r="347">
          <cell r="B347">
            <v>0.11934587679459666</v>
          </cell>
          <cell r="C347">
            <v>0.73433985717369976</v>
          </cell>
          <cell r="E347">
            <v>3.9502271644922309E-2</v>
          </cell>
          <cell r="F347">
            <v>7.0642720878144952E-2</v>
          </cell>
          <cell r="G347">
            <v>8.479038945973863E-3</v>
          </cell>
          <cell r="H347">
            <v>0.11014499252306727</v>
          </cell>
          <cell r="L347">
            <v>0.73422801543271365</v>
          </cell>
          <cell r="N347">
            <v>5.9804125925327226E-3</v>
          </cell>
          <cell r="Q347">
            <v>0.73350617010746733</v>
          </cell>
        </row>
        <row r="348">
          <cell r="B348">
            <v>0.11868044118381008</v>
          </cell>
          <cell r="C348">
            <v>0.73431969088959026</v>
          </cell>
          <cell r="E348">
            <v>3.9502184049540187E-2</v>
          </cell>
          <cell r="F348">
            <v>7.008184119368159E-2</v>
          </cell>
          <cell r="G348">
            <v>8.3853316128816996E-3</v>
          </cell>
          <cell r="H348">
            <v>0.10958402524322178</v>
          </cell>
          <cell r="L348">
            <v>0.73406238193848361</v>
          </cell>
          <cell r="N348">
            <v>5.8894709805812108E-3</v>
          </cell>
          <cell r="Q348">
            <v>0.73335129761106621</v>
          </cell>
        </row>
        <row r="349">
          <cell r="B349">
            <v>0.11801500557302326</v>
          </cell>
          <cell r="C349">
            <v>0.7354669895772844</v>
          </cell>
          <cell r="E349">
            <v>3.9502089925352084E-2</v>
          </cell>
          <cell r="F349">
            <v>6.9519872814656783E-2</v>
          </cell>
          <cell r="G349">
            <v>8.2925603575333337E-3</v>
          </cell>
          <cell r="H349">
            <v>0.10902196274000887</v>
          </cell>
          <cell r="L349">
            <v>0.73389660697487868</v>
          </cell>
          <cell r="N349">
            <v>5.7997919686267833E-3</v>
          </cell>
          <cell r="Q349">
            <v>0.73319612449966831</v>
          </cell>
        </row>
        <row r="350">
          <cell r="B350">
            <v>0.11726639051088819</v>
          </cell>
          <cell r="C350">
            <v>0.73250176500030972</v>
          </cell>
          <cell r="E350">
            <v>3.9501975610844904E-2</v>
          </cell>
          <cell r="F350">
            <v>6.8886374549733648E-2</v>
          </cell>
          <cell r="G350">
            <v>8.1892976123379077E-3</v>
          </cell>
          <cell r="H350">
            <v>0.10838835016057854</v>
          </cell>
          <cell r="L350">
            <v>0.73370994298808534</v>
          </cell>
          <cell r="N350">
            <v>5.7003947758452805E-3</v>
          </cell>
          <cell r="Q350">
            <v>0.73302120025036466</v>
          </cell>
        </row>
        <row r="351">
          <cell r="B351">
            <v>0.11660095490010161</v>
          </cell>
          <cell r="C351">
            <v>0.73481423804075086</v>
          </cell>
          <cell r="E351">
            <v>3.9501865913225499E-2</v>
          </cell>
          <cell r="F351">
            <v>6.8322139204059801E-2</v>
          </cell>
          <cell r="G351">
            <v>8.0984783621225048E-3</v>
          </cell>
          <cell r="H351">
            <v>0.10782400511728529</v>
          </cell>
          <cell r="L351">
            <v>0.7335438725949025</v>
          </cell>
          <cell r="N351">
            <v>5.6133521729482298E-3</v>
          </cell>
          <cell r="Q351">
            <v>0.73286540117444365</v>
          </cell>
        </row>
        <row r="352">
          <cell r="B352">
            <v>0.11585233983796653</v>
          </cell>
          <cell r="C352">
            <v>0.73302929072324707</v>
          </cell>
          <cell r="E352">
            <v>3.9501732653107517E-2</v>
          </cell>
          <cell r="F352">
            <v>6.7686125816750459E-2</v>
          </cell>
          <cell r="G352">
            <v>7.9973835838685683E-3</v>
          </cell>
          <cell r="H352">
            <v>0.10718785846985798</v>
          </cell>
          <cell r="L352">
            <v>0.73335688022281587</v>
          </cell>
          <cell r="N352">
            <v>5.5168854649248816E-3</v>
          </cell>
          <cell r="Q352">
            <v>0.7326897824387939</v>
          </cell>
        </row>
        <row r="353">
          <cell r="B353">
            <v>0.11518690422717971</v>
          </cell>
          <cell r="C353">
            <v>0.73303598671949843</v>
          </cell>
          <cell r="E353">
            <v>3.9501604745227556E-2</v>
          </cell>
          <cell r="F353">
            <v>6.7119685844626506E-2</v>
          </cell>
          <cell r="G353">
            <v>7.9084667839346007E-3</v>
          </cell>
          <cell r="H353">
            <v>0.10662129058985406</v>
          </cell>
          <cell r="L353">
            <v>0.73319052146517916</v>
          </cell>
          <cell r="N353">
            <v>5.4324163507232992E-3</v>
          </cell>
          <cell r="Q353">
            <v>0.73253337461199208</v>
          </cell>
        </row>
        <row r="354">
          <cell r="B354">
            <v>0.11443828916504463</v>
          </cell>
          <cell r="C354">
            <v>0.73385876097752867</v>
          </cell>
          <cell r="E354">
            <v>3.9501449327527687E-2</v>
          </cell>
          <cell r="F354">
            <v>6.6481226873170388E-2</v>
          </cell>
          <cell r="G354">
            <v>7.8094848924089091E-3</v>
          </cell>
          <cell r="H354">
            <v>0.10598267620069805</v>
          </cell>
          <cell r="L354">
            <v>0.73300320866294044</v>
          </cell>
          <cell r="N354">
            <v>5.3388096872522559E-3</v>
          </cell>
          <cell r="Q354">
            <v>0.73235708059119198</v>
          </cell>
        </row>
        <row r="355">
          <cell r="B355">
            <v>0.11377285355425806</v>
          </cell>
          <cell r="C355">
            <v>0.73287812471280078</v>
          </cell>
          <cell r="E355">
            <v>3.9501300118135518E-2</v>
          </cell>
          <cell r="F355">
            <v>6.5912643579880387E-2</v>
          </cell>
          <cell r="G355">
            <v>7.7224221752738992E-3</v>
          </cell>
          <cell r="H355">
            <v>0.10541394369801591</v>
          </cell>
          <cell r="L355">
            <v>0.73283656862217761</v>
          </cell>
          <cell r="N355">
            <v>5.256851767938807E-3</v>
          </cell>
          <cell r="Q355">
            <v>0.73220008094138644</v>
          </cell>
        </row>
        <row r="356">
          <cell r="B356">
            <v>0.11310741794347125</v>
          </cell>
          <cell r="C356">
            <v>0.73271348106441114</v>
          </cell>
          <cell r="E356">
            <v>3.9501139666097668E-2</v>
          </cell>
          <cell r="F356">
            <v>6.5343072606408911E-2</v>
          </cell>
          <cell r="G356">
            <v>7.6362155676941434E-3</v>
          </cell>
          <cell r="H356">
            <v>0.10484421227250658</v>
          </cell>
          <cell r="L356">
            <v>0.73266979867221149</v>
          </cell>
          <cell r="N356">
            <v>5.176054223562856E-3</v>
          </cell>
          <cell r="Q356">
            <v>0.73204280856910664</v>
          </cell>
        </row>
        <row r="357">
          <cell r="B357">
            <v>0.11244198233268467</v>
          </cell>
          <cell r="C357">
            <v>0.73321359939994757</v>
          </cell>
          <cell r="E357">
            <v>3.9500967107500132E-2</v>
          </cell>
          <cell r="F357">
            <v>6.477252723020227E-2</v>
          </cell>
          <cell r="G357">
            <v>7.5508547415948299E-3</v>
          </cell>
          <cell r="H357">
            <v>0.10427349433770242</v>
          </cell>
          <cell r="L357">
            <v>0.73250290039381005</v>
          </cell>
          <cell r="N357">
            <v>5.0964034823976481E-3</v>
          </cell>
          <cell r="Q357">
            <v>0.73188526714057767</v>
          </cell>
        </row>
        <row r="358">
          <cell r="B358">
            <v>0.11169336727054958</v>
          </cell>
          <cell r="C358">
            <v>0.73169291325904151</v>
          </cell>
          <cell r="E358">
            <v>3.9500757345572658E-2</v>
          </cell>
          <cell r="F358">
            <v>6.4129515391105563E-2</v>
          </cell>
          <cell r="G358">
            <v>7.455822081575289E-3</v>
          </cell>
          <cell r="H358">
            <v>0.10363027273667823</v>
          </cell>
          <cell r="L358">
            <v>0.73231498841465203</v>
          </cell>
          <cell r="N358">
            <v>5.0081503865392991E-3</v>
          </cell>
          <cell r="Q358">
            <v>0.73170771596249984</v>
          </cell>
        </row>
        <row r="359">
          <cell r="B359">
            <v>0.11102793165976277</v>
          </cell>
          <cell r="C359">
            <v>0.73239136406702043</v>
          </cell>
          <cell r="E359">
            <v>3.9500555877529944E-2</v>
          </cell>
          <cell r="F359">
            <v>6.3556943121109793E-2</v>
          </cell>
          <cell r="G359">
            <v>7.3722248020004766E-3</v>
          </cell>
          <cell r="H359">
            <v>0.10305749899863974</v>
          </cell>
          <cell r="L359">
            <v>0.7321478227183803</v>
          </cell>
          <cell r="N359">
            <v>4.9308918911750103E-3</v>
          </cell>
          <cell r="Q359">
            <v>0.73154961485939229</v>
          </cell>
        </row>
        <row r="360">
          <cell r="B360">
            <v>0.11036249604897619</v>
          </cell>
          <cell r="C360">
            <v>0.731891437763598</v>
          </cell>
          <cell r="E360">
            <v>3.9500339143970963E-2</v>
          </cell>
          <cell r="F360">
            <v>6.2983437431507167E-2</v>
          </cell>
          <cell r="G360">
            <v>7.2894418080201792E-3</v>
          </cell>
          <cell r="H360">
            <v>0.10248377657547814</v>
          </cell>
          <cell r="L360">
            <v>0.73198053368182414</v>
          </cell>
          <cell r="N360">
            <v>4.8547382890570629E-3</v>
          </cell>
          <cell r="Q360">
            <v>0.73139125601647215</v>
          </cell>
        </row>
        <row r="361">
          <cell r="B361">
            <v>0.10961388098684111</v>
          </cell>
          <cell r="C361">
            <v>0.73174046276238591</v>
          </cell>
          <cell r="E361">
            <v>3.950007560113479E-2</v>
          </cell>
          <cell r="F361">
            <v>6.233714395690497E-2</v>
          </cell>
          <cell r="G361">
            <v>7.1972720285635797E-3</v>
          </cell>
          <cell r="H361">
            <v>0.10183721955803977</v>
          </cell>
          <cell r="L361">
            <v>0.73179218809928959</v>
          </cell>
          <cell r="N361">
            <v>4.7703696928213064E-3</v>
          </cell>
          <cell r="Q361">
            <v>0.73121279869916866</v>
          </cell>
        </row>
        <row r="362">
          <cell r="B362">
            <v>0.10894844537605429</v>
          </cell>
          <cell r="C362">
            <v>0.7320691797783363</v>
          </cell>
          <cell r="E362">
            <v>3.9499822401298137E-2</v>
          </cell>
          <cell r="F362">
            <v>6.1761697767388012E-2</v>
          </cell>
          <cell r="G362">
            <v>7.1161868947422005E-3</v>
          </cell>
          <cell r="H362">
            <v>0.10126152016868614</v>
          </cell>
          <cell r="L362">
            <v>0.73162464234963265</v>
          </cell>
          <cell r="N362">
            <v>4.6965201211707662E-3</v>
          </cell>
          <cell r="Q362">
            <v>0.73105390403711601</v>
          </cell>
        </row>
        <row r="363">
          <cell r="B363">
            <v>0.10828300976526772</v>
          </cell>
          <cell r="C363">
            <v>0.73139152357664172</v>
          </cell>
          <cell r="E363">
            <v>3.9499549938796862E-2</v>
          </cell>
          <cell r="F363">
            <v>6.1185358538298734E-2</v>
          </cell>
          <cell r="G363">
            <v>7.0358857150114654E-3</v>
          </cell>
          <cell r="H363">
            <v>0.10068490847709562</v>
          </cell>
          <cell r="L363">
            <v>0.73145697835821699</v>
          </cell>
          <cell r="N363">
            <v>4.6237343390610986E-3</v>
          </cell>
          <cell r="Q363">
            <v>0.73089476278515864</v>
          </cell>
        </row>
        <row r="364">
          <cell r="B364">
            <v>0.10761757415448091</v>
          </cell>
          <cell r="C364">
            <v>0.73124737616080648</v>
          </cell>
          <cell r="E364">
            <v>3.9499256722299252E-2</v>
          </cell>
          <cell r="F364">
            <v>6.0608139104798738E-2</v>
          </cell>
          <cell r="G364">
            <v>6.9563590253798532E-3</v>
          </cell>
          <cell r="H364">
            <v>0.10010739582709799</v>
          </cell>
          <cell r="L364">
            <v>0.73128919778930357</v>
          </cell>
          <cell r="N364">
            <v>4.5519993724537824E-3</v>
          </cell>
          <cell r="Q364">
            <v>0.73073537848739623</v>
          </cell>
        </row>
        <row r="365">
          <cell r="B365">
            <v>0.10695213854369433</v>
          </cell>
          <cell r="C365">
            <v>0.73122044581655776</v>
          </cell>
          <cell r="E365">
            <v>3.9498941143466096E-2</v>
          </cell>
          <cell r="F365">
            <v>6.00300522762846E-2</v>
          </cell>
          <cell r="G365">
            <v>6.8775974778137045E-3</v>
          </cell>
          <cell r="H365">
            <v>9.9528993419750689E-2</v>
          </cell>
          <cell r="L365">
            <v>0.73112130232685468</v>
          </cell>
          <cell r="N365">
            <v>4.4813023369164682E-3</v>
          </cell>
          <cell r="Q365">
            <v>0.73057575468081426</v>
          </cell>
        </row>
        <row r="366">
          <cell r="B366">
            <v>0.10628670293290751</v>
          </cell>
          <cell r="C366">
            <v>0.73073455433962164</v>
          </cell>
          <cell r="E366">
            <v>3.9498601467681485E-2</v>
          </cell>
          <cell r="F366">
            <v>5.9451110846888422E-2</v>
          </cell>
          <cell r="G366">
            <v>6.7995918393654181E-3</v>
          </cell>
          <cell r="H366">
            <v>9.8949712314569907E-2</v>
          </cell>
          <cell r="L366">
            <v>0.7309532936770714</v>
          </cell>
          <cell r="N366">
            <v>4.4116304391081324E-3</v>
          </cell>
          <cell r="Q366">
            <v>0.73041589489818293</v>
          </cell>
        </row>
        <row r="367">
          <cell r="B367">
            <v>0.10553808787077243</v>
          </cell>
          <cell r="C367">
            <v>0.73187800346454102</v>
          </cell>
          <cell r="E367">
            <v>3.9498188193900712E-2</v>
          </cell>
          <cell r="F367">
            <v>5.879879614913882E-2</v>
          </cell>
          <cell r="G367">
            <v>6.7127276942212932E-3</v>
          </cell>
          <cell r="H367">
            <v>9.8296984343039545E-2</v>
          </cell>
          <cell r="L367">
            <v>0.73076415080843538</v>
          </cell>
          <cell r="N367">
            <v>4.3344591036206664E-3</v>
          </cell>
          <cell r="Q367">
            <v>0.73023577497500147</v>
          </cell>
        </row>
        <row r="368">
          <cell r="B368">
            <v>0.10487265225998585</v>
          </cell>
          <cell r="C368">
            <v>0.73056348265367299</v>
          </cell>
          <cell r="E368">
            <v>3.94977909165296E-2</v>
          </cell>
          <cell r="F368">
            <v>5.8218081170643664E-2</v>
          </cell>
          <cell r="G368">
            <v>6.6362982265272125E-3</v>
          </cell>
          <cell r="H368">
            <v>9.7715872087173278E-2</v>
          </cell>
          <cell r="L368">
            <v>0.73059590741862313</v>
          </cell>
          <cell r="N368">
            <v>4.2669235695995313E-3</v>
          </cell>
          <cell r="Q368">
            <v>0.73007542547241044</v>
          </cell>
        </row>
        <row r="369">
          <cell r="B369">
            <v>0.10420721664919903</v>
          </cell>
          <cell r="C369">
            <v>0.7305701339571733</v>
          </cell>
          <cell r="E369">
            <v>3.9497363192700627E-2</v>
          </cell>
          <cell r="F369">
            <v>5.763655160338689E-2</v>
          </cell>
          <cell r="G369">
            <v>6.5605965467673347E-3</v>
          </cell>
          <cell r="H369">
            <v>9.7133914796087503E-2</v>
          </cell>
          <cell r="L369">
            <v>0.7304275563483642</v>
          </cell>
          <cell r="N369">
            <v>4.2003737962803215E-3</v>
          </cell>
          <cell r="Q369">
            <v>0.72991485104208809</v>
          </cell>
        </row>
        <row r="370">
          <cell r="B370">
            <v>0.10354178103841222</v>
          </cell>
          <cell r="C370">
            <v>0.7305701339571733</v>
          </cell>
          <cell r="E370">
            <v>3.9496902651966162E-2</v>
          </cell>
          <cell r="F370">
            <v>5.7054220306909043E-2</v>
          </cell>
          <cell r="G370">
            <v>6.4856138870232199E-3</v>
          </cell>
          <cell r="H370">
            <v>9.6551122958875205E-2</v>
          </cell>
          <cell r="L370">
            <v>0.73025909942731571</v>
          </cell>
          <cell r="N370">
            <v>4.1347973801178451E-3</v>
          </cell>
          <cell r="Q370">
            <v>0.72975405523486558</v>
          </cell>
        </row>
        <row r="371">
          <cell r="B371">
            <v>0.10287634542762564</v>
          </cell>
          <cell r="C371">
            <v>0.7294209040546078</v>
          </cell>
          <cell r="E371">
            <v>3.9496406737156778E-2</v>
          </cell>
          <cell r="F371">
            <v>5.6471100192524465E-2</v>
          </cell>
          <cell r="G371">
            <v>6.4113415896563594E-3</v>
          </cell>
          <cell r="H371">
            <v>9.5967506929681243E-2</v>
          </cell>
          <cell r="L371">
            <v>0.73009053852409855</v>
          </cell>
          <cell r="N371">
            <v>4.0701820150801779E-3</v>
          </cell>
          <cell r="Q371">
            <v>0.72959304161587013</v>
          </cell>
        </row>
        <row r="372">
          <cell r="B372">
            <v>0.10221090981683882</v>
          </cell>
          <cell r="C372">
            <v>0.7301113732560881</v>
          </cell>
          <cell r="E372">
            <v>3.9495872689559404E-2</v>
          </cell>
          <cell r="F372">
            <v>5.5887204239470495E-2</v>
          </cell>
          <cell r="G372">
            <v>6.3377711063160314E-3</v>
          </cell>
          <cell r="H372">
            <v>9.5383076929029906E-2</v>
          </cell>
          <cell r="L372">
            <v>0.72992187555042165</v>
          </cell>
          <cell r="N372">
            <v>4.0065154936805248E-3</v>
          </cell>
          <cell r="Q372">
            <v>0.72943181376898447</v>
          </cell>
        </row>
        <row r="373">
          <cell r="B373">
            <v>0.10154547420605224</v>
          </cell>
          <cell r="C373">
            <v>0.72929777411730023</v>
          </cell>
          <cell r="E373">
            <v>3.9495297532915884E-2</v>
          </cell>
          <cell r="F373">
            <v>5.5302545512248315E-2</v>
          </cell>
          <cell r="G373">
            <v>6.2648939969332934E-3</v>
          </cell>
          <cell r="H373">
            <v>9.4797843045164198E-2</v>
          </cell>
          <cell r="L373">
            <v>0.72975311246553687</v>
          </cell>
          <cell r="N373">
            <v>3.9437857079408657E-3</v>
          </cell>
          <cell r="Q373">
            <v>0.7292703753016343</v>
          </cell>
        </row>
        <row r="374">
          <cell r="B374">
            <v>0.10088003859526543</v>
          </cell>
          <cell r="C374">
            <v>0.72862148197935639</v>
          </cell>
          <cell r="E374">
            <v>3.9494678056148397E-2</v>
          </cell>
          <cell r="F374">
            <v>5.4717137179242654E-2</v>
          </cell>
          <cell r="G374">
            <v>6.1927019287018395E-3</v>
          </cell>
          <cell r="H374">
            <v>9.4211815235391058E-2</v>
          </cell>
          <cell r="L374">
            <v>0.7295842512810542</v>
          </cell>
          <cell r="N374">
            <v>3.8819806502882492E-3</v>
          </cell>
          <cell r="Q374">
            <v>0.72910872984993047</v>
          </cell>
        </row>
        <row r="375">
          <cell r="B375">
            <v>0.10021460298447886</v>
          </cell>
          <cell r="C375">
            <v>0.72993398801509668</v>
          </cell>
          <cell r="E375">
            <v>3.9494010794711189E-2</v>
          </cell>
          <cell r="F375">
            <v>5.4130992532726019E-2</v>
          </cell>
          <cell r="G375">
            <v>6.1211866750477822E-3</v>
          </cell>
          <cell r="H375">
            <v>9.3625003327437215E-2</v>
          </cell>
          <cell r="L375">
            <v>0.72941529406614014</v>
          </cell>
          <cell r="N375">
            <v>3.8210884143860474E-3</v>
          </cell>
          <cell r="Q375">
            <v>0.72894688108419192</v>
          </cell>
        </row>
        <row r="376">
          <cell r="B376">
            <v>9.9549167373692043E-2</v>
          </cell>
          <cell r="C376">
            <v>0.73009798494625788</v>
          </cell>
          <cell r="E376">
            <v>3.9493292010460201E-2</v>
          </cell>
          <cell r="F376">
            <v>5.3544125010347741E-2</v>
          </cell>
          <cell r="G376">
            <v>6.0503401145889091E-3</v>
          </cell>
          <cell r="H376">
            <v>9.303741702080795E-2</v>
          </cell>
          <cell r="L376">
            <v>0.72924624295313256</v>
          </cell>
          <cell r="N376">
            <v>3.7610971959009636E-3</v>
          </cell>
          <cell r="Q376">
            <v>0.72878483271488004</v>
          </cell>
        </row>
        <row r="377">
          <cell r="B377">
            <v>9.8883731762905464E-2</v>
          </cell>
          <cell r="C377">
            <v>0.7297900437963164</v>
          </cell>
          <cell r="E377">
            <v>3.949251766992385E-2</v>
          </cell>
          <cell r="F377">
            <v>5.2956548218230468E-2</v>
          </cell>
          <cell r="G377">
            <v>5.980154230085348E-3</v>
          </cell>
          <cell r="H377">
            <v>9.2449065888154311E-2</v>
          </cell>
          <cell r="L377">
            <v>0.72907710014360139</v>
          </cell>
          <cell r="N377">
            <v>3.7019952932081136E-3</v>
          </cell>
          <cell r="Q377">
            <v>0.72862258849897554</v>
          </cell>
        </row>
        <row r="378">
          <cell r="B378">
            <v>9.8218296152118648E-2</v>
          </cell>
          <cell r="C378">
            <v>0.73042633287433367</v>
          </cell>
          <cell r="E378">
            <v>3.9491683420849334E-2</v>
          </cell>
          <cell r="F378">
            <v>5.2368275955791584E-2</v>
          </cell>
          <cell r="G378">
            <v>5.9106211073819831E-3</v>
          </cell>
          <cell r="H378">
            <v>9.1859959376640918E-2</v>
          </cell>
          <cell r="L378">
            <v>0.72890786791489071</v>
          </cell>
          <cell r="N378">
            <v>3.6437711080349456E-3</v>
          </cell>
          <cell r="Q378">
            <v>0.72846015224683236</v>
          </cell>
        </row>
        <row r="379">
          <cell r="B379">
            <v>9.7552860541331832E-2</v>
          </cell>
          <cell r="C379">
            <v>0.72848459711726132</v>
          </cell>
          <cell r="E379">
            <v>3.9490784566889127E-2</v>
          </cell>
          <cell r="F379">
            <v>5.1779322242430537E-2</v>
          </cell>
          <cell r="G379">
            <v>5.8417329343445554E-3</v>
          </cell>
          <cell r="H379">
            <v>9.1270106809319657E-2</v>
          </cell>
          <cell r="L379">
            <v>0.72873854862717991</v>
          </cell>
          <cell r="N379">
            <v>3.5864131460462225E-3</v>
          </cell>
          <cell r="Q379">
            <v>0.72829752782954726</v>
          </cell>
        </row>
        <row r="380">
          <cell r="B380">
            <v>9.6887424930545252E-2</v>
          </cell>
          <cell r="C380">
            <v>0.72881244061653461</v>
          </cell>
          <cell r="E380">
            <v>3.9489816040282365E-2</v>
          </cell>
          <cell r="F380">
            <v>5.1189701346221042E-2</v>
          </cell>
          <cell r="G380">
            <v>5.7734819997897827E-3</v>
          </cell>
          <cell r="H380">
            <v>9.0679517386503414E-2</v>
          </cell>
          <cell r="L380">
            <v>0.7285691447311009</v>
          </cell>
          <cell r="N380">
            <v>3.5299100173710788E-3</v>
          </cell>
          <cell r="Q380">
            <v>0.72813471918688155</v>
          </cell>
        </row>
        <row r="381">
          <cell r="B381">
            <v>9.6221989319758436E-2</v>
          </cell>
          <cell r="C381">
            <v>0.7287853314097037</v>
          </cell>
          <cell r="E381">
            <v>3.9488772372374525E-2</v>
          </cell>
          <cell r="F381">
            <v>5.0599427814765827E-2</v>
          </cell>
          <cell r="G381">
            <v>5.7058606924108718E-3</v>
          </cell>
          <cell r="H381">
            <v>9.0088200187140352E-2</v>
          </cell>
          <cell r="L381">
            <v>0.72839965877595825</v>
          </cell>
          <cell r="N381">
            <v>3.4742504370738891E-3</v>
          </cell>
          <cell r="Q381">
            <v>0.72797173033578166</v>
          </cell>
        </row>
        <row r="382">
          <cell r="B382">
            <v>9.5639733160320123E-2</v>
          </cell>
          <cell r="C382">
            <v>0.72797950005576229</v>
          </cell>
          <cell r="E382">
            <v>3.9487792895629439E-2</v>
          </cell>
          <cell r="F382">
            <v>5.0082414783723786E-2</v>
          </cell>
          <cell r="G382">
            <v>5.6472026312611168E-3</v>
          </cell>
          <cell r="H382">
            <v>8.9570207679353225E-2</v>
          </cell>
          <cell r="L382">
            <v>0.72825129333694316</v>
          </cell>
          <cell r="N382">
            <v>3.4262314863595399E-3</v>
          </cell>
          <cell r="Q382">
            <v>0.72782897048726625</v>
          </cell>
        </row>
        <row r="383">
          <cell r="B383">
            <v>9.4974297549533307E-2</v>
          </cell>
          <cell r="C383">
            <v>0.72881931430961844</v>
          </cell>
          <cell r="E383">
            <v>3.9486592065528833E-2</v>
          </cell>
          <cell r="F383">
            <v>4.9490957887352152E-2</v>
          </cell>
          <cell r="G383">
            <v>5.5807417031244824E-3</v>
          </cell>
          <cell r="H383">
            <v>8.8977549952880985E-2</v>
          </cell>
          <cell r="L383">
            <v>0.72808166077388714</v>
          </cell>
          <cell r="N383">
            <v>3.3721235098959621E-3</v>
          </cell>
          <cell r="Q383">
            <v>0.72766565488038637</v>
          </cell>
        </row>
        <row r="384">
          <cell r="B384">
            <v>9.4308861938746727E-2</v>
          </cell>
          <cell r="C384">
            <v>0.72747415715317609</v>
          </cell>
          <cell r="E384">
            <v>3.9485297839911546E-2</v>
          </cell>
          <cell r="F384">
            <v>4.8898892048335682E-2</v>
          </cell>
          <cell r="G384">
            <v>5.5148890662292879E-3</v>
          </cell>
          <cell r="H384">
            <v>8.8384189888247228E-2</v>
          </cell>
          <cell r="L384">
            <v>0.72791195411390486</v>
          </cell>
          <cell r="N384">
            <v>3.318827225685547E-3</v>
          </cell>
          <cell r="Q384">
            <v>0.72750217112965998</v>
          </cell>
        </row>
        <row r="385">
          <cell r="B385">
            <v>9.3726605779308414E-2</v>
          </cell>
          <cell r="C385">
            <v>0.72816376866186761</v>
          </cell>
          <cell r="E385">
            <v>3.9484083017992444E-2</v>
          </cell>
          <cell r="F385">
            <v>4.8380347457505891E-2</v>
          </cell>
          <cell r="G385">
            <v>5.4577613082539556E-3</v>
          </cell>
          <cell r="H385">
            <v>8.7864430475498329E-2</v>
          </cell>
          <cell r="L385">
            <v>0.72776340237584036</v>
          </cell>
          <cell r="N385">
            <v>3.2728502666073047E-3</v>
          </cell>
          <cell r="Q385">
            <v>0.7273589883803081</v>
          </cell>
        </row>
        <row r="386">
          <cell r="B386">
            <v>9.3061170168521598E-2</v>
          </cell>
          <cell r="C386">
            <v>0.72866842115126595</v>
          </cell>
          <cell r="E386">
            <v>3.9482593419652295E-2</v>
          </cell>
          <cell r="F386">
            <v>4.7787183254989402E-2</v>
          </cell>
          <cell r="G386">
            <v>5.393029792617271E-3</v>
          </cell>
          <cell r="H386">
            <v>8.7269776674641697E-2</v>
          </cell>
          <cell r="L386">
            <v>0.72759356504599659</v>
          </cell>
          <cell r="N386">
            <v>3.2210466779362562E-3</v>
          </cell>
          <cell r="Q386">
            <v>0.72719520134475624</v>
          </cell>
        </row>
        <row r="387">
          <cell r="B387">
            <v>9.2395734557735018E-2</v>
          </cell>
          <cell r="C387">
            <v>0.7262125790334788</v>
          </cell>
          <cell r="E387">
            <v>3.9480987702291921E-2</v>
          </cell>
          <cell r="F387">
            <v>4.719345731253189E-2</v>
          </cell>
          <cell r="G387">
            <v>5.328886023186527E-3</v>
          </cell>
          <cell r="H387">
            <v>8.6674445014823812E-2</v>
          </cell>
          <cell r="L387">
            <v>0.72742366271887404</v>
          </cell>
          <cell r="N387">
            <v>3.1700238034270962E-3</v>
          </cell>
          <cell r="Q387">
            <v>0.72703125919917022</v>
          </cell>
        </row>
        <row r="388">
          <cell r="B388">
            <v>9.1813478398296455E-2</v>
          </cell>
          <cell r="C388">
            <v>0.72817035951397902</v>
          </cell>
          <cell r="E388">
            <v>3.9479480274201485E-2</v>
          </cell>
          <cell r="F388">
            <v>4.6673500006288789E-2</v>
          </cell>
          <cell r="G388">
            <v>5.2732368824834688E-3</v>
          </cell>
          <cell r="H388">
            <v>8.6152980280490274E-2</v>
          </cell>
          <cell r="L388">
            <v>0.72727494760010158</v>
          </cell>
          <cell r="N388">
            <v>3.1260109070927107E-3</v>
          </cell>
          <cell r="Q388">
            <v>0.72688768636479861</v>
          </cell>
        </row>
        <row r="389">
          <cell r="B389">
            <v>9.1148042787509889E-2</v>
          </cell>
          <cell r="C389">
            <v>0.72735157583512766</v>
          </cell>
          <cell r="E389">
            <v>3.9477631618194606E-2</v>
          </cell>
          <cell r="F389">
            <v>4.607876828909787E-2</v>
          </cell>
          <cell r="G389">
            <v>5.2101764351113883E-3</v>
          </cell>
          <cell r="H389">
            <v>8.5556399907292482E-2</v>
          </cell>
          <cell r="L389">
            <v>0.72710493294548095</v>
          </cell>
          <cell r="N389">
            <v>3.0764234707126694E-3</v>
          </cell>
          <cell r="Q389">
            <v>0.72672346650039332</v>
          </cell>
        </row>
        <row r="390">
          <cell r="B390">
            <v>9.0565786628071562E-2</v>
          </cell>
          <cell r="C390">
            <v>0.72702413174755609</v>
          </cell>
          <cell r="E390">
            <v>3.9475895967247362E-2</v>
          </cell>
          <cell r="F390">
            <v>4.555795910383887E-2</v>
          </cell>
          <cell r="G390">
            <v>5.1554646835689499E-3</v>
          </cell>
          <cell r="H390">
            <v>8.503385507108624E-2</v>
          </cell>
          <cell r="L390">
            <v>0.7269561253149448</v>
          </cell>
          <cell r="N390">
            <v>3.0336505571684986E-3</v>
          </cell>
          <cell r="Q390">
            <v>0.72657965844154582</v>
          </cell>
        </row>
        <row r="391">
          <cell r="B391">
            <v>8.9900351017284746E-2</v>
          </cell>
          <cell r="C391">
            <v>0.72847809146925047</v>
          </cell>
          <cell r="E391">
            <v>3.9473767243709705E-2</v>
          </cell>
          <cell r="F391">
            <v>4.4962287179801226E-2</v>
          </cell>
          <cell r="G391">
            <v>5.093463669549686E-3</v>
          </cell>
          <cell r="H391">
            <v>8.4436054423510931E-2</v>
          </cell>
          <cell r="L391">
            <v>0.7267860118874141</v>
          </cell>
          <cell r="N391">
            <v>2.9854621090921927E-3</v>
          </cell>
          <cell r="Q391">
            <v>0.72641517896320629</v>
          </cell>
        </row>
        <row r="392">
          <cell r="B392">
            <v>8.9318094857846433E-2</v>
          </cell>
          <cell r="C392">
            <v>0.72638300414495438</v>
          </cell>
          <cell r="E392">
            <v>3.9471768480831594E-2</v>
          </cell>
          <cell r="F392">
            <v>4.4440685576395939E-2</v>
          </cell>
          <cell r="G392">
            <v>5.0396686626877144E-3</v>
          </cell>
          <cell r="H392">
            <v>8.3912454057227526E-2</v>
          </cell>
          <cell r="L392">
            <v>0.72663712423638815</v>
          </cell>
          <cell r="N392">
            <v>2.9438975929690892E-3</v>
          </cell>
          <cell r="Q392">
            <v>0.72627115209847237</v>
          </cell>
        </row>
        <row r="393">
          <cell r="B393">
            <v>8.8652659247059618E-2</v>
          </cell>
          <cell r="C393">
            <v>0.72753512304710199</v>
          </cell>
          <cell r="E393">
            <v>3.9469316865544161E-2</v>
          </cell>
          <cell r="F393">
            <v>4.3844143999056361E-2</v>
          </cell>
          <cell r="G393">
            <v>4.978703779950501E-3</v>
          </cell>
          <cell r="H393">
            <v>8.3313460864600522E-2</v>
          </cell>
          <cell r="L393">
            <v>0.7264669270902393</v>
          </cell>
          <cell r="N393">
            <v>2.8970723877871861E-3</v>
          </cell>
          <cell r="Q393">
            <v>0.72610643248774509</v>
          </cell>
        </row>
        <row r="394">
          <cell r="B394">
            <v>8.7987223636273038E-2</v>
          </cell>
          <cell r="C394">
            <v>0.72750180721881141</v>
          </cell>
          <cell r="E394">
            <v>3.9466673303311994E-2</v>
          </cell>
          <cell r="F394">
            <v>4.3247169442827652E-2</v>
          </cell>
          <cell r="G394">
            <v>4.9182821711222097E-3</v>
          </cell>
          <cell r="H394">
            <v>8.2713842746139646E-2</v>
          </cell>
          <cell r="L394">
            <v>0.72629669204003366</v>
          </cell>
          <cell r="N394">
            <v>2.8509598725655469E-3</v>
          </cell>
          <cell r="Q394">
            <v>0.72594159332103592</v>
          </cell>
        </row>
        <row r="395">
          <cell r="B395">
            <v>8.7404967476834489E-2</v>
          </cell>
          <cell r="C395">
            <v>0.72669001831149627</v>
          </cell>
          <cell r="E395">
            <v>3.9464190857551006E-2</v>
          </cell>
          <cell r="F395">
            <v>4.2724479367144505E-2</v>
          </cell>
          <cell r="G395">
            <v>4.8658539006685708E-3</v>
          </cell>
          <cell r="H395">
            <v>8.2188670224695504E-2</v>
          </cell>
          <cell r="L395">
            <v>0.72614770925414085</v>
          </cell>
          <cell r="N395">
            <v>2.8111882956516499E-3</v>
          </cell>
          <cell r="Q395">
            <v>0.72579726590268312</v>
          </cell>
        </row>
        <row r="396">
          <cell r="B396">
            <v>8.6739531866047909E-2</v>
          </cell>
          <cell r="C396">
            <v>0.72619205553940103</v>
          </cell>
          <cell r="E396">
            <v>3.9461145654120997E-2</v>
          </cell>
          <cell r="F396">
            <v>4.2126755084572573E-2</v>
          </cell>
          <cell r="G396">
            <v>4.8064338024122188E-3</v>
          </cell>
          <cell r="H396">
            <v>8.158790073869357E-2</v>
          </cell>
          <cell r="L396">
            <v>0.72597741704326091</v>
          </cell>
          <cell r="N396">
            <v>2.7663855795722709E-3</v>
          </cell>
          <cell r="Q396">
            <v>0.7256322197183307</v>
          </cell>
        </row>
        <row r="397">
          <cell r="B397">
            <v>8.6157275706609596E-2</v>
          </cell>
          <cell r="C397">
            <v>0.72569426066561027</v>
          </cell>
          <cell r="E397">
            <v>3.9458285870292251E-2</v>
          </cell>
          <cell r="F397">
            <v>4.1603446351228167E-2</v>
          </cell>
          <cell r="G397">
            <v>4.7548722222937184E-3</v>
          </cell>
          <cell r="H397">
            <v>8.1061732221520424E-2</v>
          </cell>
          <cell r="L397">
            <v>0.72582839273636368</v>
          </cell>
          <cell r="N397">
            <v>2.7277451382741358E-3</v>
          </cell>
          <cell r="Q397">
            <v>0.72548772147357943</v>
          </cell>
        </row>
        <row r="398">
          <cell r="B398">
            <v>8.549184009582278E-2</v>
          </cell>
          <cell r="C398">
            <v>0.72604253952999498</v>
          </cell>
          <cell r="E398">
            <v>3.9454777589233291E-2</v>
          </cell>
          <cell r="F398">
            <v>4.1005059783401798E-2</v>
          </cell>
          <cell r="G398">
            <v>4.6964317596876887E-3</v>
          </cell>
          <cell r="H398">
            <v>8.0459837372635096E-2</v>
          </cell>
          <cell r="L398">
            <v>0.72565806337968064</v>
          </cell>
          <cell r="N398">
            <v>2.6842182545676573E-3</v>
          </cell>
          <cell r="Q398">
            <v>0.72532249241619107</v>
          </cell>
        </row>
        <row r="399">
          <cell r="B399">
            <v>8.4826404485035964E-2</v>
          </cell>
          <cell r="C399">
            <v>0.72606924690782371</v>
          </cell>
          <cell r="E399">
            <v>3.9450994028739354E-2</v>
          </cell>
          <cell r="F399">
            <v>4.0406358708582488E-2</v>
          </cell>
          <cell r="G399">
            <v>4.6385050121155735E-3</v>
          </cell>
          <cell r="H399">
            <v>7.9857352737321835E-2</v>
          </cell>
          <cell r="L399">
            <v>0.725487723251376</v>
          </cell>
          <cell r="N399">
            <v>2.6413581671506851E-3</v>
          </cell>
          <cell r="Q399">
            <v>0.72515717651578726</v>
          </cell>
        </row>
        <row r="400">
          <cell r="B400">
            <v>8.4160968874249384E-2</v>
          </cell>
          <cell r="C400">
            <v>0.72473438479759222</v>
          </cell>
          <cell r="E400">
            <v>3.9446913488365536E-2</v>
          </cell>
          <cell r="F400">
            <v>3.9807371941114354E-2</v>
          </cell>
          <cell r="G400">
            <v>4.5810859917854441E-3</v>
          </cell>
          <cell r="H400">
            <v>7.925428542947989E-2</v>
          </cell>
          <cell r="L400">
            <v>0.72531737918168271</v>
          </cell>
          <cell r="N400">
            <v>2.5991555182451405E-3</v>
          </cell>
          <cell r="Q400">
            <v>0.72499178172870782</v>
          </cell>
        </row>
        <row r="401">
          <cell r="B401">
            <v>8.3495533263462568E-2</v>
          </cell>
          <cell r="C401">
            <v>0.72619205553940103</v>
          </cell>
          <cell r="E401">
            <v>3.9442512564531934E-2</v>
          </cell>
          <cell r="F401">
            <v>3.9208129902601162E-2</v>
          </cell>
          <cell r="G401">
            <v>4.5241687903617989E-3</v>
          </cell>
          <cell r="H401">
            <v>7.8650642467133103E-2</v>
          </cell>
          <cell r="L401">
            <v>0.7251470384610551</v>
          </cell>
          <cell r="N401">
            <v>2.5576010551460735E-3</v>
          </cell>
          <cell r="Q401">
            <v>0.72482631645509599</v>
          </cell>
        </row>
        <row r="402">
          <cell r="B402">
            <v>8.2830097652675988E-2</v>
          </cell>
          <cell r="C402">
            <v>0.72538831471959297</v>
          </cell>
          <cell r="E402">
            <v>3.9437766019649288E-2</v>
          </cell>
          <cell r="F402">
            <v>3.8608664754035078E-2</v>
          </cell>
          <cell r="G402">
            <v>4.4677475779447418E-3</v>
          </cell>
          <cell r="H402">
            <v>7.8046430773684367E-2</v>
          </cell>
          <cell r="L402">
            <v>0.72497670887642141</v>
          </cell>
          <cell r="N402">
            <v>2.5166856298604085E-3</v>
          </cell>
          <cell r="Q402">
            <v>0.72466078957538249</v>
          </cell>
        </row>
        <row r="403">
          <cell r="B403">
            <v>8.2164662041889172E-2</v>
          </cell>
          <cell r="C403">
            <v>0.72391753572019069</v>
          </cell>
          <cell r="E403">
            <v>3.9432646641754179E-2</v>
          </cell>
          <cell r="F403">
            <v>3.8009010537402271E-2</v>
          </cell>
          <cell r="G403">
            <v>4.4118166020560706E-3</v>
          </cell>
          <cell r="H403">
            <v>7.7441657179156451E-2</v>
          </cell>
          <cell r="L403">
            <v>0.72480639875005526</v>
          </cell>
          <cell r="N403">
            <v>2.4764001987175759E-3</v>
          </cell>
          <cell r="Q403">
            <v>0.72449521048938614</v>
          </cell>
        </row>
        <row r="404">
          <cell r="B404">
            <v>8.1499226431102592E-2</v>
          </cell>
          <cell r="C404">
            <v>0.72525893030935595</v>
          </cell>
          <cell r="E404">
            <v>3.9427125094067733E-2</v>
          </cell>
          <cell r="F404">
            <v>3.7409203327357553E-2</v>
          </cell>
          <cell r="G404">
            <v>4.3563701866337623E-3</v>
          </cell>
          <cell r="H404">
            <v>7.6836328421425279E-2</v>
          </cell>
          <cell r="L404">
            <v>0.72463611698123132</v>
          </cell>
          <cell r="N404">
            <v>2.4367358219534985E-3</v>
          </cell>
          <cell r="Q404">
            <v>0.72432958915819479</v>
          </cell>
        </row>
        <row r="405">
          <cell r="B405">
            <v>8.0833790820315776E-2</v>
          </cell>
          <cell r="C405">
            <v>0.72379565490235287</v>
          </cell>
          <cell r="E405">
            <v>3.942116975387433E-2</v>
          </cell>
          <cell r="F405">
            <v>3.6809281393564812E-2</v>
          </cell>
          <cell r="G405">
            <v>4.3014027310337155E-3</v>
          </cell>
          <cell r="H405">
            <v>7.6230451147439135E-2</v>
          </cell>
          <cell r="L405">
            <v>0.72446587309082799</v>
          </cell>
          <cell r="N405">
            <v>2.3976836632686148E-3</v>
          </cell>
          <cell r="Q405">
            <v>0.72416393614899166</v>
          </cell>
        </row>
        <row r="406">
          <cell r="B406">
            <v>8.016835520952921E-2</v>
          </cell>
          <cell r="C406">
            <v>0.72474826177859653</v>
          </cell>
          <cell r="E406">
            <v>3.941474654010213E-2</v>
          </cell>
          <cell r="F406">
            <v>3.6209285374327785E-2</v>
          </cell>
          <cell r="G406">
            <v>4.2469087090402785E-3</v>
          </cell>
          <cell r="H406">
            <v>7.5624031914429915E-2</v>
          </cell>
          <cell r="L406">
            <v>0.72429567726905175</v>
          </cell>
          <cell r="N406">
            <v>2.3592349893615016E-3</v>
          </cell>
          <cell r="Q406">
            <v>0.72399826268299894</v>
          </cell>
        </row>
        <row r="407">
          <cell r="B407">
            <v>7.9502919598742394E-2</v>
          </cell>
          <cell r="C407">
            <v>0.72461190593489821</v>
          </cell>
          <cell r="E407">
            <v>3.9407818728976807E-2</v>
          </cell>
          <cell r="F407">
            <v>3.5609258462132941E-2</v>
          </cell>
          <cell r="G407">
            <v>4.1928826678846731E-3</v>
          </cell>
          <cell r="H407">
            <v>7.5017077191109741E-2</v>
          </cell>
          <cell r="L407">
            <v>0.72412554042645283</v>
          </cell>
          <cell r="N407">
            <v>2.3213811694385899E-3</v>
          </cell>
          <cell r="Q407">
            <v>0.72383258068671064</v>
          </cell>
        </row>
        <row r="408">
          <cell r="B408">
            <v>7.8754304536607311E-2</v>
          </cell>
          <cell r="C408">
            <v>0.72376812201115526</v>
          </cell>
          <cell r="E408">
            <v>3.9399372411719195E-2</v>
          </cell>
          <cell r="F408">
            <v>3.4934248579599786E-2</v>
          </cell>
          <cell r="G408">
            <v>4.132656058621606E-3</v>
          </cell>
          <cell r="H408">
            <v>7.4333620991318988E-2</v>
          </cell>
          <cell r="L408">
            <v>0.72393422155873932</v>
          </cell>
          <cell r="N408">
            <v>2.2794960430264771E-3</v>
          </cell>
          <cell r="Q408">
            <v>0.72364619407207798</v>
          </cell>
        </row>
        <row r="409">
          <cell r="B409">
            <v>7.8088868925820731E-2</v>
          </cell>
          <cell r="C409">
            <v>0.72491844862447785</v>
          </cell>
          <cell r="E409">
            <v>3.9391237162562577E-2</v>
          </cell>
          <cell r="F409">
            <v>3.4334312269474032E-2</v>
          </cell>
          <cell r="G409">
            <v>4.0796067014885057E-3</v>
          </cell>
          <cell r="H409">
            <v>7.3725549432036616E-2</v>
          </cell>
          <cell r="L409">
            <v>0.72376424988551102</v>
          </cell>
          <cell r="N409">
            <v>2.2428780958534595E-3</v>
          </cell>
          <cell r="Q409">
            <v>0.72348053709322035</v>
          </cell>
        </row>
        <row r="410">
          <cell r="B410">
            <v>7.7423433315033915E-2</v>
          </cell>
          <cell r="C410">
            <v>0.72363927748797507</v>
          </cell>
          <cell r="E410">
            <v>3.938246327513889E-2</v>
          </cell>
          <cell r="F410">
            <v>3.3734498764499729E-2</v>
          </cell>
          <cell r="G410">
            <v>4.0270087480199362E-3</v>
          </cell>
          <cell r="H410">
            <v>7.3116962039638619E-2</v>
          </cell>
          <cell r="L410">
            <v>0.72359437655121672</v>
          </cell>
          <cell r="N410">
            <v>2.2068286863597534E-3</v>
          </cell>
          <cell r="Q410">
            <v>0.72331491402384607</v>
          </cell>
        </row>
        <row r="411">
          <cell r="B411">
            <v>7.67579977042471E-2</v>
          </cell>
          <cell r="C411">
            <v>0.72266746154627226</v>
          </cell>
          <cell r="E411">
            <v>3.9373000894284936E-2</v>
          </cell>
          <cell r="F411">
            <v>3.3134864035829596E-2</v>
          </cell>
          <cell r="G411">
            <v>3.9748570382305837E-3</v>
          </cell>
          <cell r="H411">
            <v>7.2507864930114532E-2</v>
          </cell>
          <cell r="L411">
            <v>0.72342461605484687</v>
          </cell>
          <cell r="N411">
            <v>2.1713396009451222E-3</v>
          </cell>
          <cell r="Q411">
            <v>0.72314934031894929</v>
          </cell>
        </row>
        <row r="412">
          <cell r="B412">
            <v>7.609256209346052E-2</v>
          </cell>
          <cell r="C412">
            <v>0.72299364114723352</v>
          </cell>
          <cell r="E412">
            <v>3.9362796366809852E-2</v>
          </cell>
          <cell r="F412">
            <v>3.2535467770083877E-2</v>
          </cell>
          <cell r="G412">
            <v>3.9231464806907396E-3</v>
          </cell>
          <cell r="H412">
            <v>7.1898264136893722E-2</v>
          </cell>
          <cell r="L412">
            <v>0.72325498393532661</v>
          </cell>
          <cell r="N412">
            <v>2.1364027256717782E-3</v>
          </cell>
          <cell r="Q412">
            <v>0.72298383245945463</v>
          </cell>
        </row>
        <row r="413">
          <cell r="B413">
            <v>7.5427126482673704E-2</v>
          </cell>
          <cell r="C413">
            <v>0.72168936431216291</v>
          </cell>
          <cell r="E413">
            <v>3.9351791970676321E-2</v>
          </cell>
          <cell r="F413">
            <v>3.1936373641294702E-2</v>
          </cell>
          <cell r="G413">
            <v>3.8718720515997923E-3</v>
          </cell>
          <cell r="H413">
            <v>7.128816561197103E-2</v>
          </cell>
          <cell r="L413">
            <v>0.72308549684640733</v>
          </cell>
          <cell r="N413">
            <v>2.1020100456510715E-3</v>
          </cell>
          <cell r="Q413">
            <v>0.72281840802730823</v>
          </cell>
        </row>
        <row r="414">
          <cell r="B414">
            <v>7.4761690871887124E-2</v>
          </cell>
          <cell r="C414">
            <v>0.72316310022725527</v>
          </cell>
          <cell r="E414">
            <v>3.9339925628142772E-2</v>
          </cell>
          <cell r="F414">
            <v>3.1337649598879587E-2</v>
          </cell>
          <cell r="G414">
            <v>3.8210287938693632E-3</v>
          </cell>
          <cell r="H414">
            <v>7.0677575227022352E-2</v>
          </cell>
          <cell r="L414">
            <v>0.72291617263598551</v>
          </cell>
          <cell r="N414">
            <v>2.0681536444134251E-3</v>
          </cell>
          <cell r="Q414">
            <v>0.72265308578499365</v>
          </cell>
        </row>
        <row r="415">
          <cell r="B415">
            <v>7.4096255261100308E-2</v>
          </cell>
          <cell r="C415">
            <v>0.72266746154627226</v>
          </cell>
          <cell r="E415">
            <v>3.9327130602492134E-2</v>
          </cell>
          <cell r="F415">
            <v>3.0739368172012841E-2</v>
          </cell>
          <cell r="G415">
            <v>3.7706118162156022E-3</v>
          </cell>
          <cell r="H415">
            <v>7.0066498774504979E-2</v>
          </cell>
          <cell r="L415">
            <v>0.72274703042995292</v>
          </cell>
          <cell r="N415">
            <v>2.0348257032621214E-3</v>
          </cell>
          <cell r="Q415">
            <v>0.72248788575957656</v>
          </cell>
        </row>
        <row r="416">
          <cell r="B416">
            <v>7.3430819650313728E-2</v>
          </cell>
          <cell r="C416">
            <v>0.72297290355742483</v>
          </cell>
          <cell r="E416">
            <v>3.93133351780795E-2</v>
          </cell>
          <cell r="F416">
            <v>3.0141606790669472E-2</v>
          </cell>
          <cell r="G416">
            <v>3.7206162922613917E-3</v>
          </cell>
          <cell r="H416">
            <v>6.9454941968748976E-2</v>
          </cell>
          <cell r="L416">
            <v>0.72257809072065293</v>
          </cell>
          <cell r="N416">
            <v>2.0020185006122022E-3</v>
          </cell>
          <cell r="Q416">
            <v>0.72232282933135272</v>
          </cell>
        </row>
        <row r="417">
          <cell r="B417">
            <v>7.2848563490875179E-2</v>
          </cell>
          <cell r="C417">
            <v>0.72218506997364973</v>
          </cell>
          <cell r="E417">
            <v>3.9300383122504674E-2</v>
          </cell>
          <cell r="F417">
            <v>2.9619057034963963E-2</v>
          </cell>
          <cell r="G417">
            <v>3.6772121871368607E-3</v>
          </cell>
          <cell r="H417">
            <v>6.8919440157468634E-2</v>
          </cell>
          <cell r="L417">
            <v>0.72243045180501886</v>
          </cell>
          <cell r="N417">
            <v>1.9737333698597393E-3</v>
          </cell>
          <cell r="Q417">
            <v>0.72217854065875209</v>
          </cell>
        </row>
        <row r="418">
          <cell r="B418">
            <v>7.2183127880088599E-2</v>
          </cell>
          <cell r="C418">
            <v>0.72120740509699255</v>
          </cell>
          <cell r="E418">
            <v>3.9284499879092785E-2</v>
          </cell>
          <cell r="F418">
            <v>2.9022497944765625E-2</v>
          </cell>
          <cell r="G418">
            <v>3.6279941024816437E-3</v>
          </cell>
          <cell r="H418">
            <v>6.8306997823858406E-2</v>
          </cell>
          <cell r="L418">
            <v>0.72226195216604516</v>
          </cell>
          <cell r="N418">
            <v>1.9418820750283427E-3</v>
          </cell>
          <cell r="Q418">
            <v>0.72201381621229943</v>
          </cell>
        </row>
        <row r="419">
          <cell r="B419">
            <v>7.1600871720650286E-2</v>
          </cell>
          <cell r="C419">
            <v>0.7221505337266686</v>
          </cell>
          <cell r="E419">
            <v>3.9269590118900043E-2</v>
          </cell>
          <cell r="F419">
            <v>2.8501139564893481E-2</v>
          </cell>
          <cell r="G419">
            <v>3.5852630668857799E-3</v>
          </cell>
          <cell r="H419">
            <v>6.7770729683793524E-2</v>
          </cell>
          <cell r="L419">
            <v>0.72211473547745564</v>
          </cell>
          <cell r="N419">
            <v>1.9144218406437063E-3</v>
          </cell>
          <cell r="Q419">
            <v>0.72186985650748725</v>
          </cell>
        </row>
        <row r="420">
          <cell r="B420">
            <v>7.093543610986347E-2</v>
          </cell>
          <cell r="C420">
            <v>0.72216423610974401</v>
          </cell>
          <cell r="E420">
            <v>3.925130952399785E-2</v>
          </cell>
          <cell r="F420">
            <v>2.7906111619817969E-2</v>
          </cell>
          <cell r="G420">
            <v>3.5368060919248878E-3</v>
          </cell>
          <cell r="H420">
            <v>6.7157421143815815E-2</v>
          </cell>
          <cell r="L420">
            <v>0.72194676372149225</v>
          </cell>
          <cell r="N420">
            <v>1.883500275066493E-3</v>
          </cell>
          <cell r="Q420">
            <v>0.72170555484737198</v>
          </cell>
        </row>
        <row r="421">
          <cell r="B421">
            <v>7.0353179950425157E-2</v>
          </cell>
          <cell r="C421">
            <v>0.72072581507362932</v>
          </cell>
          <cell r="E421">
            <v>3.9234152867297124E-2</v>
          </cell>
          <cell r="F421">
            <v>2.7386250500368883E-2</v>
          </cell>
          <cell r="G421">
            <v>3.4947340149760892E-3</v>
          </cell>
          <cell r="H421">
            <v>6.6620403367666003E-2</v>
          </cell>
          <cell r="L421">
            <v>0.72180005114028989</v>
          </cell>
          <cell r="N421">
            <v>1.8568423031895074E-3</v>
          </cell>
          <cell r="Q421">
            <v>0.72156200857250918</v>
          </cell>
        </row>
        <row r="422">
          <cell r="B422">
            <v>6.9770923790986844E-2</v>
          </cell>
          <cell r="C422">
            <v>0.72219176428450593</v>
          </cell>
          <cell r="E422">
            <v>3.9215837606504232E-2</v>
          </cell>
          <cell r="F422">
            <v>2.6867203749194019E-2</v>
          </cell>
          <cell r="G422">
            <v>3.4529647212989123E-3</v>
          </cell>
          <cell r="H422">
            <v>6.6083041355698258E-2</v>
          </cell>
          <cell r="L422">
            <v>0.7216536048784834</v>
          </cell>
          <cell r="N422">
            <v>1.8305511265907153E-3</v>
          </cell>
          <cell r="Q422">
            <v>0.72141868716449586</v>
          </cell>
        </row>
        <row r="423">
          <cell r="B423">
            <v>6.9188667631548281E-2</v>
          </cell>
          <cell r="C423">
            <v>0.72118656487656108</v>
          </cell>
          <cell r="E423">
            <v>3.9196287715726232E-2</v>
          </cell>
          <cell r="F423">
            <v>2.6349050894376454E-2</v>
          </cell>
          <cell r="G423">
            <v>3.4114952484999572E-3</v>
          </cell>
          <cell r="H423">
            <v>6.5545338610102685E-2</v>
          </cell>
          <cell r="L423">
            <v>0.72150744635591002</v>
          </cell>
          <cell r="N423">
            <v>1.8046219877462994E-3</v>
          </cell>
          <cell r="Q423">
            <v>0.72127561258296646</v>
          </cell>
        </row>
        <row r="424">
          <cell r="B424">
            <v>6.8606411472109968E-2</v>
          </cell>
          <cell r="C424">
            <v>0.7215468328718313</v>
          </cell>
          <cell r="E424">
            <v>3.9175422544224958E-2</v>
          </cell>
          <cell r="F424">
            <v>2.5831876047610274E-2</v>
          </cell>
          <cell r="G424">
            <v>3.3703226684667215E-3</v>
          </cell>
          <cell r="H424">
            <v>6.5007298591835225E-2</v>
          </cell>
          <cell r="L424">
            <v>0.72136159826500756</v>
          </cell>
          <cell r="N424">
            <v>1.779050182915169E-3</v>
          </cell>
          <cell r="Q424">
            <v>0.72113280805320146</v>
          </cell>
        </row>
        <row r="425">
          <cell r="B425">
            <v>6.8024155312671655E-2</v>
          </cell>
          <cell r="C425">
            <v>0.72151939840191948</v>
          </cell>
          <cell r="E425">
            <v>3.9153156588836564E-2</v>
          </cell>
          <cell r="F425">
            <v>2.5315768132285411E-2</v>
          </cell>
          <cell r="G425">
            <v>3.3294440869493097E-3</v>
          </cell>
          <cell r="H425">
            <v>6.4468924721121978E-2</v>
          </cell>
          <cell r="L425">
            <v>0.72121608463370601</v>
          </cell>
          <cell r="N425">
            <v>1.7538310617500124E-3</v>
          </cell>
          <cell r="Q425">
            <v>0.72099029812910742</v>
          </cell>
        </row>
        <row r="426">
          <cell r="B426">
            <v>6.7525078604581609E-2</v>
          </cell>
          <cell r="C426">
            <v>0.72054923617716071</v>
          </cell>
          <cell r="E426">
            <v>3.9132888050908018E-2</v>
          </cell>
          <cell r="F426">
            <v>2.4874310196342307E-2</v>
          </cell>
          <cell r="G426">
            <v>3.2946371321758983E-3</v>
          </cell>
          <cell r="H426">
            <v>6.4007198247250333E-2</v>
          </cell>
          <cell r="L426">
            <v>0.72109164410162485</v>
          </cell>
          <cell r="N426">
            <v>1.7324918932922159E-3</v>
          </cell>
          <cell r="Q426">
            <v>0.72086840087647119</v>
          </cell>
        </row>
        <row r="427">
          <cell r="B427">
            <v>6.6942822445143282E-2</v>
          </cell>
          <cell r="C427">
            <v>0.72102348639551639</v>
          </cell>
          <cell r="E427">
            <v>3.9107776284577532E-2</v>
          </cell>
          <cell r="F427">
            <v>2.4360437017483666E-2</v>
          </cell>
          <cell r="G427">
            <v>3.2542969830766794E-3</v>
          </cell>
          <cell r="H427">
            <v>6.3468213302061205E-2</v>
          </cell>
          <cell r="L427">
            <v>0.72094682017736811</v>
          </cell>
          <cell r="N427">
            <v>1.7079155989243812E-3</v>
          </cell>
          <cell r="Q427">
            <v>0.72072650801736438</v>
          </cell>
        </row>
        <row r="428">
          <cell r="B428">
            <v>6.6360566285704733E-2</v>
          </cell>
          <cell r="C428">
            <v>0.72037194958401873</v>
          </cell>
          <cell r="E428">
            <v>3.9080990633960963E-2</v>
          </cell>
          <cell r="F428">
            <v>2.3847913422557477E-2</v>
          </cell>
          <cell r="G428">
            <v>3.2142427461234052E-3</v>
          </cell>
          <cell r="H428">
            <v>6.2928904056518437E-2</v>
          </cell>
          <cell r="L428">
            <v>0.72080240729420431</v>
          </cell>
          <cell r="N428">
            <v>1.6836789922110098E-3</v>
          </cell>
          <cell r="Q428">
            <v>0.720584987811143</v>
          </cell>
        </row>
        <row r="429">
          <cell r="B429">
            <v>6.577831012626642E-2</v>
          </cell>
          <cell r="C429">
            <v>0.72073949248053071</v>
          </cell>
          <cell r="E429">
            <v>3.9052424703868792E-2</v>
          </cell>
          <cell r="F429">
            <v>2.3336849074521878E-2</v>
          </cell>
          <cell r="G429">
            <v>3.1744716538413126E-3</v>
          </cell>
          <cell r="H429">
            <v>6.2389273778390673E-2</v>
          </cell>
          <cell r="L429">
            <v>0.72065843523244466</v>
          </cell>
          <cell r="N429">
            <v>1.6597776250459131E-3</v>
          </cell>
          <cell r="Q429">
            <v>0.72044387053841163</v>
          </cell>
        </row>
        <row r="430">
          <cell r="B430">
            <v>6.5196053966828107E-2</v>
          </cell>
          <cell r="C430">
            <v>0.72090243308923252</v>
          </cell>
          <cell r="E430">
            <v>3.9021966119732486E-2</v>
          </cell>
          <cell r="F430">
            <v>2.2827359577364325E-2</v>
          </cell>
          <cell r="G430">
            <v>3.1349809706490567E-3</v>
          </cell>
          <cell r="H430">
            <v>6.1849325697096814E-2</v>
          </cell>
          <cell r="L430">
            <v>0.72051493541931866</v>
          </cell>
          <cell r="N430">
            <v>1.6362071007800423E-3</v>
          </cell>
          <cell r="Q430">
            <v>0.72030318812023775</v>
          </cell>
        </row>
        <row r="431">
          <cell r="B431">
            <v>6.4696977258738048E-2</v>
          </cell>
          <cell r="C431">
            <v>0.71941688742744614</v>
          </cell>
          <cell r="E431">
            <v>3.8994262651523351E-2</v>
          </cell>
          <cell r="F431">
            <v>2.2391999879349245E-2</v>
          </cell>
          <cell r="G431">
            <v>3.1013529457871031E-3</v>
          </cell>
          <cell r="H431">
            <v>6.13862625308726E-2</v>
          </cell>
          <cell r="L431">
            <v>0.72039233652120693</v>
          </cell>
          <cell r="N431">
            <v>1.6162638227931628E-3</v>
          </cell>
          <cell r="Q431">
            <v>0.72018297473912984</v>
          </cell>
        </row>
        <row r="432">
          <cell r="B432">
            <v>6.4114721099299735E-2</v>
          </cell>
          <cell r="C432">
            <v>0.72090243308923252</v>
          </cell>
          <cell r="E432">
            <v>3.8959969679821814E-2</v>
          </cell>
          <cell r="F432">
            <v>2.1885763002872524E-2</v>
          </cell>
          <cell r="G432">
            <v>3.0623758718364702E-3</v>
          </cell>
          <cell r="H432">
            <v>6.0845732682694338E-2</v>
          </cell>
          <cell r="L432">
            <v>0.72024980299325203</v>
          </cell>
          <cell r="N432">
            <v>1.5932962303122501E-3</v>
          </cell>
          <cell r="Q432">
            <v>0.7200431904484843</v>
          </cell>
        </row>
        <row r="433">
          <cell r="B433">
            <v>6.3532464939861297E-2</v>
          </cell>
          <cell r="C433">
            <v>0.72025137342897849</v>
          </cell>
          <cell r="E433">
            <v>3.8923428064336518E-2</v>
          </cell>
          <cell r="F433">
            <v>2.1381465986822487E-2</v>
          </cell>
          <cell r="G433">
            <v>3.0236715632842304E-3</v>
          </cell>
          <cell r="H433">
            <v>6.0304894051159005E-2</v>
          </cell>
          <cell r="L433">
            <v>0.72010784112581006</v>
          </cell>
          <cell r="N433">
            <v>1.5706471987749924E-3</v>
          </cell>
          <cell r="Q433">
            <v>0.71990394180039319</v>
          </cell>
        </row>
        <row r="434">
          <cell r="B434">
            <v>6.2950208780422984E-2</v>
          </cell>
          <cell r="C434">
            <v>0.72038626499382241</v>
          </cell>
          <cell r="E434">
            <v>3.8884500341983708E-2</v>
          </cell>
          <cell r="F434">
            <v>2.0879249380179005E-2</v>
          </cell>
          <cell r="G434">
            <v>2.9852374039280455E-3</v>
          </cell>
          <cell r="H434">
            <v>5.976374972216271E-2</v>
          </cell>
          <cell r="L434">
            <v>0.71996648925817286</v>
          </cell>
          <cell r="N434">
            <v>1.5483125261773483E-3</v>
          </cell>
          <cell r="Q434">
            <v>0.71976526760384174</v>
          </cell>
        </row>
        <row r="435">
          <cell r="B435">
            <v>6.2367952620984553E-2</v>
          </cell>
          <cell r="C435">
            <v>0.72041396268385727</v>
          </cell>
          <cell r="E435">
            <v>3.8843042077812612E-2</v>
          </cell>
          <cell r="F435">
            <v>2.0379260667692908E-2</v>
          </cell>
          <cell r="G435">
            <v>2.9470708075928637E-3</v>
          </cell>
          <cell r="H435">
            <v>5.9222302745505523E-2</v>
          </cell>
          <cell r="L435">
            <v>0.71982578765083505</v>
          </cell>
          <cell r="N435">
            <v>1.5262880599754463E-3</v>
          </cell>
          <cell r="Q435">
            <v>0.71962720858294993</v>
          </cell>
        </row>
        <row r="436">
          <cell r="B436">
            <v>6.18688759128945E-2</v>
          </cell>
          <cell r="C436">
            <v>0.7187593426884894</v>
          </cell>
          <cell r="E436">
            <v>3.8805377626011647E-2</v>
          </cell>
          <cell r="F436">
            <v>1.9952589113835198E-2</v>
          </cell>
          <cell r="G436">
            <v>2.9145676018039746E-3</v>
          </cell>
          <cell r="H436">
            <v>5.8757966739846845E-2</v>
          </cell>
          <cell r="L436">
            <v>0.71970573578059394</v>
          </cell>
          <cell r="N436">
            <v>1.5076537332123214E-3</v>
          </cell>
          <cell r="Q436">
            <v>0.71950939420935123</v>
          </cell>
        </row>
        <row r="437">
          <cell r="B437">
            <v>6.1286619753456187E-2</v>
          </cell>
          <cell r="C437">
            <v>0.71974229749046803</v>
          </cell>
          <cell r="E437">
            <v>3.8758812175915383E-2</v>
          </cell>
          <cell r="F437">
            <v>1.945715349736913E-2</v>
          </cell>
          <cell r="G437">
            <v>2.8768911478305459E-3</v>
          </cell>
          <cell r="H437">
            <v>5.8215965673284513E-2</v>
          </cell>
          <cell r="L437">
            <v>0.71956635534113855</v>
          </cell>
          <cell r="N437">
            <v>1.4861945146363116E-3</v>
          </cell>
          <cell r="Q437">
            <v>0.71937259240879836</v>
          </cell>
        </row>
        <row r="438">
          <cell r="B438">
            <v>6.0704363594017749E-2</v>
          </cell>
          <cell r="C438">
            <v>0.71943781448064958</v>
          </cell>
          <cell r="E438">
            <v>3.8709263804947248E-2</v>
          </cell>
          <cell r="F438">
            <v>1.8964406672915227E-2</v>
          </cell>
          <cell r="G438">
            <v>2.8394750299653021E-3</v>
          </cell>
          <cell r="H438">
            <v>5.7673670477862475E-2</v>
          </cell>
          <cell r="L438">
            <v>0.71942775113518032</v>
          </cell>
          <cell r="N438">
            <v>1.4650339068603248E-3</v>
          </cell>
          <cell r="Q438">
            <v>0.71923653304899127</v>
          </cell>
        </row>
        <row r="439">
          <cell r="B439">
            <v>6.0205286885927703E-2</v>
          </cell>
          <cell r="C439">
            <v>0.72022360850368417</v>
          </cell>
          <cell r="E439">
            <v>3.8664289016808281E-2</v>
          </cell>
          <cell r="F439">
            <v>1.8544325115611986E-2</v>
          </cell>
          <cell r="G439">
            <v>2.8076094021353692E-3</v>
          </cell>
          <cell r="H439">
            <v>5.7208614132420267E-2</v>
          </cell>
          <cell r="L439">
            <v>0.71930960168478664</v>
          </cell>
          <cell r="N439">
            <v>1.4471309055307372E-3</v>
          </cell>
          <cell r="Q439">
            <v>0.71912053833341538</v>
          </cell>
        </row>
        <row r="440">
          <cell r="B440">
            <v>5.9623030726489383E-2</v>
          </cell>
          <cell r="C440">
            <v>0.71941688742744614</v>
          </cell>
          <cell r="E440">
            <v>3.860873749969719E-2</v>
          </cell>
          <cell r="F440">
            <v>1.805704290518946E-2</v>
          </cell>
          <cell r="G440">
            <v>2.7706702239072706E-3</v>
          </cell>
          <cell r="H440">
            <v>5.6665780404886651E-2</v>
          </cell>
          <cell r="L440">
            <v>0.71917256798389217</v>
          </cell>
          <cell r="N440">
            <v>1.4265143754363524E-3</v>
          </cell>
          <cell r="Q440">
            <v>0.7189859878861975</v>
          </cell>
        </row>
        <row r="441">
          <cell r="B441">
            <v>5.912395401839933E-2</v>
          </cell>
          <cell r="C441">
            <v>0.71729656686657828</v>
          </cell>
          <cell r="E441">
            <v>3.8558346897602548E-2</v>
          </cell>
          <cell r="F441">
            <v>1.7641919802141155E-2</v>
          </cell>
          <cell r="G441">
            <v>2.7392098023799744E-3</v>
          </cell>
          <cell r="H441">
            <v>5.6200266699743699E-2</v>
          </cell>
          <cell r="L441">
            <v>0.71905583983648425</v>
          </cell>
          <cell r="N441">
            <v>1.4090719611851911E-3</v>
          </cell>
          <cell r="Q441">
            <v>0.71887136232020932</v>
          </cell>
        </row>
        <row r="442">
          <cell r="B442">
            <v>5.8458518407612632E-2</v>
          </cell>
          <cell r="C442">
            <v>0.71977005607152367</v>
          </cell>
          <cell r="E442">
            <v>3.8486953638053288E-2</v>
          </cell>
          <cell r="F442">
            <v>1.709230445801959E-2</v>
          </cell>
          <cell r="G442">
            <v>2.6975495019521539E-3</v>
          </cell>
          <cell r="H442">
            <v>5.5579258096072878E-2</v>
          </cell>
          <cell r="L442">
            <v>0.71890131099120869</v>
          </cell>
          <cell r="N442">
            <v>1.3861397013198024E-3</v>
          </cell>
          <cell r="Q442">
            <v>0.71871960018162184</v>
          </cell>
        </row>
        <row r="443">
          <cell r="B443">
            <v>5.7959441699522579E-2</v>
          </cell>
          <cell r="C443">
            <v>0.71844847568555315</v>
          </cell>
          <cell r="E443">
            <v>3.8430090653234383E-2</v>
          </cell>
          <cell r="F443">
            <v>1.6683170518689068E-2</v>
          </cell>
          <cell r="G443">
            <v>2.6665175392514423E-3</v>
          </cell>
          <cell r="H443">
            <v>5.5113261171923451E-2</v>
          </cell>
          <cell r="L443">
            <v>0.71878629135747185</v>
          </cell>
          <cell r="N443">
            <v>1.3691806332354099E-3</v>
          </cell>
          <cell r="Q443">
            <v>0.71860662836912481</v>
          </cell>
        </row>
        <row r="444">
          <cell r="B444">
            <v>5.7377185540084266E-2</v>
          </cell>
          <cell r="C444">
            <v>0.71876628803802045</v>
          </cell>
          <cell r="E444">
            <v>3.8359963384264686E-2</v>
          </cell>
          <cell r="F444">
            <v>1.6209376758992845E-2</v>
          </cell>
          <cell r="G444">
            <v>2.6305424419575396E-3</v>
          </cell>
          <cell r="H444">
            <v>5.4569340143257532E-2</v>
          </cell>
          <cell r="L444">
            <v>0.71865310536545723</v>
          </cell>
          <cell r="N444">
            <v>1.3496517144659704E-3</v>
          </cell>
          <cell r="Q444">
            <v>0.71847580241058862</v>
          </cell>
        </row>
        <row r="445">
          <cell r="B445">
            <v>5.6794929380645835E-2</v>
          </cell>
          <cell r="C445">
            <v>0.71843411975290639</v>
          </cell>
          <cell r="E445">
            <v>3.8285553609430062E-2</v>
          </cell>
          <cell r="F445">
            <v>1.5739590307681094E-2</v>
          </cell>
          <cell r="G445">
            <v>2.5948116026795892E-3</v>
          </cell>
          <cell r="H445">
            <v>5.4025143917111156E-2</v>
          </cell>
          <cell r="L445">
            <v>0.71852105682803047</v>
          </cell>
          <cell r="N445">
            <v>1.3303956768814483E-3</v>
          </cell>
          <cell r="Q445">
            <v>0.71834608296717595</v>
          </cell>
        </row>
        <row r="446">
          <cell r="B446">
            <v>5.6212673221207515E-2</v>
          </cell>
          <cell r="C446">
            <v>0.71762153225385883</v>
          </cell>
          <cell r="E446">
            <v>3.8206640720861766E-2</v>
          </cell>
          <cell r="F446">
            <v>1.5274034467275764E-2</v>
          </cell>
          <cell r="G446">
            <v>2.5593227307657007E-3</v>
          </cell>
          <cell r="H446">
            <v>5.3480675188137532E-2</v>
          </cell>
          <cell r="L446">
            <v>0.71839020700043754</v>
          </cell>
          <cell r="N446">
            <v>1.311408865141321E-3</v>
          </cell>
          <cell r="Q446">
            <v>0.71821753169813385</v>
          </cell>
        </row>
        <row r="447">
          <cell r="B447">
            <v>5.5713596513117462E-2</v>
          </cell>
          <cell r="C447">
            <v>0.71829296512235918</v>
          </cell>
          <cell r="E447">
            <v>3.8135245233351905E-2</v>
          </cell>
          <cell r="F447">
            <v>1.4878527602571263E-2</v>
          </cell>
          <cell r="G447">
            <v>2.5290945666105874E-3</v>
          </cell>
          <cell r="H447">
            <v>5.3013772835923172E-2</v>
          </cell>
          <cell r="L447">
            <v>0.71827905176232554</v>
          </cell>
          <cell r="N447">
            <v>1.2953459986639066E-3</v>
          </cell>
          <cell r="Q447">
            <v>0.7181083226517424</v>
          </cell>
        </row>
        <row r="448">
          <cell r="B448">
            <v>5.5131340353679031E-2</v>
          </cell>
          <cell r="C448">
            <v>0.71829296512235918</v>
          </cell>
          <cell r="E448">
            <v>3.8047363369631167E-2</v>
          </cell>
          <cell r="F448">
            <v>1.4421441703522634E-2</v>
          </cell>
          <cell r="G448">
            <v>2.4940490738113857E-3</v>
          </cell>
          <cell r="H448">
            <v>5.2468805073153803E-2</v>
          </cell>
          <cell r="L448">
            <v>0.71815059634583267</v>
          </cell>
          <cell r="N448">
            <v>1.2768496317336908E-3</v>
          </cell>
          <cell r="Q448">
            <v>0.71798211013911928</v>
          </cell>
        </row>
        <row r="449">
          <cell r="B449">
            <v>5.4632263645589096E-2</v>
          </cell>
          <cell r="C449">
            <v>0.71847656408550609</v>
          </cell>
          <cell r="E449">
            <v>3.7967933588029724E-2</v>
          </cell>
          <cell r="F449">
            <v>1.4033545263852625E-2</v>
          </cell>
          <cell r="G449">
            <v>2.4641976536211307E-3</v>
          </cell>
          <cell r="H449">
            <v>5.2001478851882346E-2</v>
          </cell>
          <cell r="L449">
            <v>0.71804158965591036</v>
          </cell>
          <cell r="N449">
            <v>1.261201899292144E-3</v>
          </cell>
          <cell r="Q449">
            <v>0.71787500251582526</v>
          </cell>
        </row>
        <row r="450">
          <cell r="B450">
            <v>5.4050007486150665E-2</v>
          </cell>
          <cell r="C450">
            <v>0.7178195055022345</v>
          </cell>
          <cell r="E450">
            <v>3.7870265949062031E-2</v>
          </cell>
          <cell r="F450">
            <v>1.3585755096276839E-2</v>
          </cell>
          <cell r="G450">
            <v>2.4295878923888403E-3</v>
          </cell>
          <cell r="H450">
            <v>5.1456021045338869E-2</v>
          </cell>
          <cell r="L450">
            <v>0.71791575532874086</v>
          </cell>
          <cell r="N450">
            <v>1.2431838052399508E-3</v>
          </cell>
          <cell r="Q450">
            <v>0.71775135678031832</v>
          </cell>
        </row>
        <row r="451">
          <cell r="B451">
            <v>5.3550930778060613E-2</v>
          </cell>
          <cell r="C451">
            <v>0.71701502481025592</v>
          </cell>
          <cell r="E451">
            <v>3.7782089141784672E-2</v>
          </cell>
          <cell r="F451">
            <v>1.3206189436243264E-2</v>
          </cell>
          <cell r="G451">
            <v>2.4001067299792428E-3</v>
          </cell>
          <cell r="H451">
            <v>5.0988278578027936E-2</v>
          </cell>
          <cell r="L451">
            <v>0.71780909495756706</v>
          </cell>
          <cell r="N451">
            <v>1.2279408929086928E-3</v>
          </cell>
          <cell r="Q451">
            <v>0.71764654948751405</v>
          </cell>
        </row>
        <row r="452">
          <cell r="B452">
            <v>5.305185406997056E-2</v>
          </cell>
          <cell r="C452">
            <v>0.71815831697507293</v>
          </cell>
          <cell r="E452">
            <v>3.7689629187420332E-2</v>
          </cell>
          <cell r="F452">
            <v>1.2830717335697479E-2</v>
          </cell>
          <cell r="G452">
            <v>2.3707943056904685E-3</v>
          </cell>
          <cell r="H452">
            <v>5.0520346523117807E-2</v>
          </cell>
          <cell r="L452">
            <v>0.71770358576701854</v>
          </cell>
          <cell r="N452">
            <v>1.2128814071818296E-3</v>
          </cell>
          <cell r="Q452">
            <v>0.71754287252585669</v>
          </cell>
        </row>
        <row r="453">
          <cell r="B453">
            <v>5.246959791053224E-2</v>
          </cell>
          <cell r="C453">
            <v>0.71669040757112545</v>
          </cell>
          <cell r="E453">
            <v>3.7576135886842429E-2</v>
          </cell>
          <cell r="F453">
            <v>1.2398052386177969E-2</v>
          </cell>
          <cell r="G453">
            <v>2.3368079569717759E-3</v>
          </cell>
          <cell r="H453">
            <v>4.9974188273020401E-2</v>
          </cell>
          <cell r="L453">
            <v>0.71758200491076407</v>
          </cell>
          <cell r="N453">
            <v>1.1955410054882919E-3</v>
          </cell>
          <cell r="Q453">
            <v>0.71742340323022435</v>
          </cell>
        </row>
        <row r="454">
          <cell r="B454">
            <v>5.1970521202442187E-2</v>
          </cell>
          <cell r="C454">
            <v>0.71829296512235918</v>
          </cell>
          <cell r="E454">
            <v>3.7473855058610873E-2</v>
          </cell>
          <cell r="F454">
            <v>1.2031995763477965E-2</v>
          </cell>
          <cell r="G454">
            <v>2.3078565531841899E-3</v>
          </cell>
          <cell r="H454">
            <v>4.9505850822088839E-2</v>
          </cell>
          <cell r="L454">
            <v>0.71747913993773249</v>
          </cell>
          <cell r="N454">
            <v>1.1808716873507766E-3</v>
          </cell>
          <cell r="Q454">
            <v>0.71732232611056368</v>
          </cell>
        </row>
        <row r="455">
          <cell r="B455">
            <v>5.1471444494352141E-2</v>
          </cell>
          <cell r="C455">
            <v>0.71765037163673029</v>
          </cell>
          <cell r="E455">
            <v>3.7366790879633981E-2</v>
          </cell>
          <cell r="F455">
            <v>1.1670537833454522E-2</v>
          </cell>
          <cell r="G455">
            <v>2.2790696892417694E-3</v>
          </cell>
          <cell r="H455">
            <v>4.9037328713088503E-2</v>
          </cell>
          <cell r="L455">
            <v>0.71737756489360727</v>
          </cell>
          <cell r="N455">
            <v>1.1663791467828551E-3</v>
          </cell>
          <cell r="Q455">
            <v>0.71722251880158572</v>
          </cell>
        </row>
        <row r="456">
          <cell r="B456">
            <v>5.0972367786262088E-2</v>
          </cell>
          <cell r="C456">
            <v>0.71781266706811986</v>
          </cell>
          <cell r="E456">
            <v>3.7254785330151537E-2</v>
          </cell>
          <cell r="F456">
            <v>1.1313838140690416E-2</v>
          </cell>
          <cell r="G456">
            <v>2.2504460659111131E-3</v>
          </cell>
          <cell r="H456">
            <v>4.8568623470841954E-2</v>
          </cell>
          <cell r="L456">
            <v>0.71727732360693142</v>
          </cell>
          <cell r="N456">
            <v>1.1520613306157783E-3</v>
          </cell>
          <cell r="Q456">
            <v>0.7171240253574227</v>
          </cell>
        </row>
        <row r="457">
          <cell r="B457">
            <v>5.0473291078172153E-2</v>
          </cell>
          <cell r="C457">
            <v>0.71750870889754337</v>
          </cell>
          <cell r="E457">
            <v>3.7137681339435902E-2</v>
          </cell>
          <cell r="F457">
            <v>1.096205526572056E-2</v>
          </cell>
          <cell r="G457">
            <v>2.2219843964624564E-3</v>
          </cell>
          <cell r="H457">
            <v>4.8099736605156464E-2</v>
          </cell>
          <cell r="L457">
            <v>0.71717845964256266</v>
          </cell>
          <cell r="N457">
            <v>1.1379162076824252E-3</v>
          </cell>
          <cell r="Q457">
            <v>0.7170268895660098</v>
          </cell>
        </row>
        <row r="458">
          <cell r="B458">
            <v>4.99742143700821E-2</v>
          </cell>
          <cell r="C458">
            <v>0.71618906196266441</v>
          </cell>
          <cell r="E458">
            <v>3.7015323406341089E-2</v>
          </cell>
          <cell r="F458">
            <v>1.0615346204643956E-2</v>
          </cell>
          <cell r="G458">
            <v>2.1936834065357652E-3</v>
          </cell>
          <cell r="H458">
            <v>4.7630669610985041E-2</v>
          </cell>
          <cell r="L458">
            <v>0.71708101613034225</v>
          </cell>
          <cell r="N458">
            <v>1.1239417686258761E-3</v>
          </cell>
          <cell r="Q458">
            <v>0.71693115477778124</v>
          </cell>
        </row>
        <row r="459">
          <cell r="B459">
            <v>4.9558317113340425E-2</v>
          </cell>
          <cell r="C459">
            <v>0.71718431049523079</v>
          </cell>
          <cell r="E459">
            <v>3.6909234366759476E-2</v>
          </cell>
          <cell r="F459">
            <v>1.0330409552639029E-2</v>
          </cell>
          <cell r="G459">
            <v>2.1702210786409826E-3</v>
          </cell>
          <cell r="H459">
            <v>4.7239643919398507E-2</v>
          </cell>
          <cell r="L459">
            <v>0.71700092896654155</v>
          </cell>
          <cell r="N459">
            <v>1.112425351562396E-3</v>
          </cell>
          <cell r="Q459">
            <v>0.71685247685124087</v>
          </cell>
        </row>
        <row r="460">
          <cell r="B460">
            <v>4.9059240405250372E-2</v>
          </cell>
          <cell r="C460">
            <v>0.7173324291359211</v>
          </cell>
          <cell r="E460">
            <v>3.6776848168459289E-2</v>
          </cell>
          <cell r="F460">
            <v>9.9934023552802811E-3</v>
          </cell>
          <cell r="G460">
            <v>2.1422113985625907E-3</v>
          </cell>
          <cell r="H460">
            <v>4.6770250523739572E-2</v>
          </cell>
          <cell r="L460">
            <v>0.71690619946604839</v>
          </cell>
          <cell r="N460">
            <v>1.0987586858160535E-3</v>
          </cell>
          <cell r="Q460">
            <v>0.71675942098310041</v>
          </cell>
        </row>
        <row r="461">
          <cell r="B461">
            <v>4.8560163697160326E-2</v>
          </cell>
          <cell r="C461">
            <v>0.71700078246536991</v>
          </cell>
          <cell r="E461">
            <v>3.6638781753316037E-2</v>
          </cell>
          <cell r="F461">
            <v>9.6618994027053116E-3</v>
          </cell>
          <cell r="H461">
            <v>4.6300681156021345E-2</v>
          </cell>
          <cell r="L461">
            <v>0.71681300865835995</v>
          </cell>
          <cell r="N461">
            <v>1.0852571275424053E-3</v>
          </cell>
          <cell r="Q461">
            <v>0.71666788497056189</v>
          </cell>
        </row>
        <row r="462">
          <cell r="B462">
            <v>4.8144266440418651E-2</v>
          </cell>
          <cell r="C462">
            <v>0.71666864104328509</v>
          </cell>
          <cell r="E462">
            <v>3.6519283858136395E-2</v>
          </cell>
          <cell r="F462">
            <v>9.389956107289512E-3</v>
          </cell>
          <cell r="H462">
            <v>4.590923996542591E-2</v>
          </cell>
          <cell r="L462">
            <v>0.716736553754035</v>
          </cell>
          <cell r="N462">
            <v>1.0741305615092585E-3</v>
          </cell>
          <cell r="Q462">
            <v>0.71659279482519345</v>
          </cell>
        </row>
        <row r="463">
          <cell r="B463">
            <v>4.7645189732328598E-2</v>
          </cell>
          <cell r="C463">
            <v>0.71667609817639288</v>
          </cell>
          <cell r="E463">
            <v>3.6370435161040521E-2</v>
          </cell>
          <cell r="F463">
            <v>9.0689165496944443E-3</v>
          </cell>
          <cell r="H463">
            <v>4.5439351710734967E-2</v>
          </cell>
          <cell r="L463">
            <v>0.71664628613142778</v>
          </cell>
          <cell r="N463">
            <v>1.0609267091655516E-3</v>
          </cell>
          <cell r="Q463">
            <v>0.71650414801001094</v>
          </cell>
        </row>
        <row r="464">
          <cell r="B464">
            <v>4.722929247558693E-2</v>
          </cell>
          <cell r="C464">
            <v>0.7170218434222404</v>
          </cell>
          <cell r="E464">
            <v>3.6241761092379018E-2</v>
          </cell>
          <cell r="F464">
            <v>8.8058856777501315E-3</v>
          </cell>
          <cell r="H464">
            <v>4.5047646770129152E-2</v>
          </cell>
          <cell r="L464">
            <v>0.71657232019520978</v>
          </cell>
          <cell r="N464">
            <v>1.0500455717348178E-3</v>
          </cell>
          <cell r="Q464">
            <v>0.71643151880111466</v>
          </cell>
        </row>
        <row r="465">
          <cell r="B465">
            <v>4.6730215767496877E-2</v>
          </cell>
          <cell r="C465">
            <v>0.71606259895437441</v>
          </cell>
          <cell r="E465">
            <v>3.6081681178538619E-2</v>
          </cell>
          <cell r="F465">
            <v>8.49576320179188E-3</v>
          </cell>
          <cell r="H465">
            <v>4.4577444380330497E-2</v>
          </cell>
          <cell r="L465">
            <v>0.71648510033573942</v>
          </cell>
          <cell r="N465">
            <v>1.0371330748717555E-3</v>
          </cell>
          <cell r="Q465">
            <v>0.71634588645718744</v>
          </cell>
        </row>
        <row r="466">
          <cell r="B466">
            <v>4.6314318510755202E-2</v>
          </cell>
          <cell r="C466">
            <v>0.71700770491698895</v>
          </cell>
          <cell r="E466">
            <v>3.5943472716672857E-2</v>
          </cell>
          <cell r="F466">
            <v>8.24200689742151E-3</v>
          </cell>
          <cell r="H466">
            <v>4.4185479614094365E-2</v>
          </cell>
          <cell r="L466">
            <v>0.71641372279046545</v>
          </cell>
          <cell r="N466">
            <v>1.026492126791083E-3</v>
          </cell>
          <cell r="Q466">
            <v>0.71627581818154118</v>
          </cell>
        </row>
        <row r="467">
          <cell r="B467">
            <v>4.5898421254013416E-2</v>
          </cell>
          <cell r="C467">
            <v>0.71556194334319012</v>
          </cell>
          <cell r="E467">
            <v>3.5800821742838891E-2</v>
          </cell>
          <cell r="F467">
            <v>7.9925762808031355E-3</v>
          </cell>
          <cell r="H467">
            <v>4.3793398023642023E-2</v>
          </cell>
          <cell r="L467">
            <v>0.71634355196679178</v>
          </cell>
          <cell r="N467">
            <v>1.0159586519645051E-3</v>
          </cell>
          <cell r="Q467">
            <v>0.71620694433329057</v>
          </cell>
        </row>
        <row r="468">
          <cell r="B468">
            <v>4.5399344545923481E-2</v>
          </cell>
          <cell r="C468">
            <v>0.71685969009805783</v>
          </cell>
          <cell r="E468">
            <v>3.5623688627049455E-2</v>
          </cell>
          <cell r="F468">
            <v>7.6990583917745199E-3</v>
          </cell>
          <cell r="H468">
            <v>4.3322747018823972E-2</v>
          </cell>
          <cell r="L468">
            <v>0.71626096424827368</v>
          </cell>
          <cell r="N468">
            <v>1.0034588673760616E-3</v>
          </cell>
          <cell r="Q468">
            <v>0.71612589691889594</v>
          </cell>
        </row>
        <row r="469">
          <cell r="B469">
            <v>4.4983447289181695E-2</v>
          </cell>
          <cell r="C469">
            <v>0.71618906196266441</v>
          </cell>
          <cell r="E469">
            <v>3.5471049704840073E-2</v>
          </cell>
          <cell r="F469">
            <v>7.459361481579661E-3</v>
          </cell>
          <cell r="H469">
            <v>4.2930411186419735E-2</v>
          </cell>
          <cell r="L469">
            <v>0.71619350778088542</v>
          </cell>
          <cell r="N469">
            <v>9.9315814679503366E-4</v>
          </cell>
          <cell r="Q469">
            <v>0.71605971078327757</v>
          </cell>
        </row>
        <row r="470">
          <cell r="B470">
            <v>4.456755003244002E-2</v>
          </cell>
          <cell r="C470">
            <v>0.71590058921855593</v>
          </cell>
          <cell r="E470">
            <v>3.5313783006579419E-2</v>
          </cell>
          <cell r="F470">
            <v>7.2241780283066664E-3</v>
          </cell>
          <cell r="H470">
            <v>4.2537961034886086E-2</v>
          </cell>
          <cell r="L470">
            <v>0.7161273095182018</v>
          </cell>
          <cell r="N470">
            <v>9.829615691270856E-4</v>
          </cell>
          <cell r="Q470">
            <v>0.71599477092268071</v>
          </cell>
        </row>
        <row r="471">
          <cell r="B471">
            <v>4.423483222704673E-2</v>
          </cell>
          <cell r="C471">
            <v>0.71570248649627433</v>
          </cell>
          <cell r="E471">
            <v>3.5184604962329204E-2</v>
          </cell>
          <cell r="F471">
            <v>7.0393141588967591E-3</v>
          </cell>
          <cell r="H471">
            <v>4.2223919121225965E-2</v>
          </cell>
          <cell r="L471">
            <v>0.71607526590884107</v>
          </cell>
          <cell r="N471">
            <v>9.7487860359438171E-4</v>
          </cell>
          <cell r="Q471">
            <v>0.71594372552071139</v>
          </cell>
        </row>
        <row r="472">
          <cell r="B472">
            <v>4.3818934970304944E-2</v>
          </cell>
          <cell r="C472">
            <v>0.71537809633183902</v>
          </cell>
          <cell r="E472">
            <v>3.5018889597710025E-2</v>
          </cell>
          <cell r="F472">
            <v>6.8123755325945612E-3</v>
          </cell>
          <cell r="H472">
            <v>4.1831265130304586E-2</v>
          </cell>
          <cell r="L472">
            <v>0.71601136543568744</v>
          </cell>
          <cell r="N472">
            <v>9.6486691703638161E-4</v>
          </cell>
          <cell r="Q472">
            <v>0.71588106225698689</v>
          </cell>
        </row>
        <row r="473">
          <cell r="B473">
            <v>4.3403037713563269E-2</v>
          </cell>
          <cell r="C473">
            <v>0.71635847702476174</v>
          </cell>
          <cell r="E473">
            <v>3.4848423451596534E-2</v>
          </cell>
          <cell r="F473">
            <v>6.5900755076898432E-3</v>
          </cell>
          <cell r="H473">
            <v>4.1438498959286377E-2</v>
          </cell>
          <cell r="L473">
            <v>0.71594875741253394</v>
          </cell>
          <cell r="N473">
            <v>9.5495653868208177E-4</v>
          </cell>
          <cell r="Q473">
            <v>0.71581967982371164</v>
          </cell>
        </row>
        <row r="474">
          <cell r="B474">
            <v>4.2987140456821601E-2</v>
          </cell>
          <cell r="C474">
            <v>0.71570983836484381</v>
          </cell>
          <cell r="E474">
            <v>3.4673172358125719E-2</v>
          </cell>
          <cell r="F474">
            <v>6.3724490022652423E-3</v>
          </cell>
          <cell r="H474">
            <v>4.1045621360390958E-2</v>
          </cell>
          <cell r="L474">
            <v>0.71588745137230236</v>
          </cell>
          <cell r="N474">
            <v>9.4514647375700922E-4</v>
          </cell>
          <cell r="Q474">
            <v>0.71575958786261584</v>
          </cell>
        </row>
        <row r="475">
          <cell r="B475">
            <v>4.2571243200079933E-2</v>
          </cell>
          <cell r="C475">
            <v>0.7160339733514669</v>
          </cell>
          <cell r="E475">
            <v>3.4493107558220534E-2</v>
          </cell>
          <cell r="F475">
            <v>6.1595255215371493E-3</v>
          </cell>
          <cell r="H475">
            <v>4.065263307975768E-2</v>
          </cell>
          <cell r="L475">
            <v>0.71582745535430392</v>
          </cell>
          <cell r="N475">
            <v>9.3543573664529661E-4</v>
          </cell>
          <cell r="Q475">
            <v>0.71570079452080615</v>
          </cell>
        </row>
        <row r="476">
          <cell r="B476">
            <v>4.2155345943338259E-2</v>
          </cell>
          <cell r="C476">
            <v>0.71621066975385927</v>
          </cell>
          <cell r="E476">
            <v>3.4308205833007054E-2</v>
          </cell>
          <cell r="F476">
            <v>5.9513290244928175E-3</v>
          </cell>
          <cell r="H476">
            <v>4.0259534857499869E-2</v>
          </cell>
          <cell r="L476">
            <v>0.71576877586740484</v>
          </cell>
          <cell r="N476">
            <v>9.2582335081764901E-4</v>
          </cell>
          <cell r="Q476">
            <v>0.71564330641394047</v>
          </cell>
        </row>
        <row r="477">
          <cell r="B477">
            <v>4.1739448686596473E-2</v>
          </cell>
          <cell r="C477">
            <v>0.71522318333283696</v>
          </cell>
          <cell r="E477">
            <v>3.4118449612063687E-2</v>
          </cell>
          <cell r="F477">
            <v>5.7478778156950716E-3</v>
          </cell>
          <cell r="H477">
            <v>3.9866327427758759E-2</v>
          </cell>
          <cell r="L477">
            <v>0.71571141786014203</v>
          </cell>
          <cell r="N477">
            <v>9.1630834875960833E-4</v>
          </cell>
          <cell r="Q477">
            <v>0.71558712859635298</v>
          </cell>
        </row>
        <row r="478">
          <cell r="B478">
            <v>4.1406730881203183E-2</v>
          </cell>
          <cell r="C478">
            <v>0.71590736975620328</v>
          </cell>
          <cell r="E478">
            <v>3.3963141247837662E-2</v>
          </cell>
          <cell r="F478">
            <v>5.5885420963035972E-3</v>
          </cell>
          <cell r="H478">
            <v>3.9551683344141261E-2</v>
          </cell>
          <cell r="L478">
            <v>0.71566648523494691</v>
          </cell>
          <cell r="N478">
            <v>9.0876581896888573E-4</v>
          </cell>
          <cell r="Q478">
            <v>0.71554313213630705</v>
          </cell>
        </row>
        <row r="479">
          <cell r="B479">
            <v>4.0990833624461508E-2</v>
          </cell>
          <cell r="C479">
            <v>0.71523068706930504</v>
          </cell>
          <cell r="E479">
            <v>3.3764620984487272E-2</v>
          </cell>
          <cell r="F479">
            <v>5.3936601876209203E-3</v>
          </cell>
          <cell r="H479">
            <v>3.9158281172108192E-2</v>
          </cell>
          <cell r="L479">
            <v>0.71561151329864225</v>
          </cell>
          <cell r="N479">
            <v>8.9942369806170729E-4</v>
          </cell>
          <cell r="Q479">
            <v>0.71548932051050362</v>
          </cell>
        </row>
        <row r="480">
          <cell r="B480">
            <v>4.0574936367719722E-2</v>
          </cell>
          <cell r="C480">
            <v>0.71606259895437441</v>
          </cell>
          <cell r="E480">
            <v>3.3561227671914343E-2</v>
          </cell>
          <cell r="F480">
            <v>5.2035441449548555E-3</v>
          </cell>
          <cell r="H480">
            <v>3.8764771816869201E-2</v>
          </cell>
          <cell r="L480">
            <v>0.71555786823297551</v>
          </cell>
          <cell r="N480">
            <v>8.901762992359366E-4</v>
          </cell>
          <cell r="Q480">
            <v>0.71543682485600024</v>
          </cell>
        </row>
        <row r="481">
          <cell r="B481">
            <v>4.0325398013674699E-2</v>
          </cell>
          <cell r="C481">
            <v>0.7152521436713829</v>
          </cell>
          <cell r="E481">
            <v>3.3436854213544386E-2</v>
          </cell>
          <cell r="F481">
            <v>5.0917608386443682E-3</v>
          </cell>
          <cell r="H481">
            <v>3.8528615052188755E-2</v>
          </cell>
          <cell r="L481">
            <v>0.7155263176910005</v>
          </cell>
          <cell r="N481">
            <v>8.8467293767269034E-4</v>
          </cell>
          <cell r="Q481">
            <v>0.715405958771555</v>
          </cell>
        </row>
        <row r="482">
          <cell r="B482">
            <v>3.9909500756933024E-2</v>
          </cell>
          <cell r="C482">
            <v>0.71558314386591448</v>
          </cell>
          <cell r="E482">
            <v>3.3225675604184393E-2</v>
          </cell>
          <cell r="F482">
            <v>4.9092600780703535E-3</v>
          </cell>
          <cell r="H482">
            <v>3.8134935682254748E-2</v>
          </cell>
          <cell r="L482">
            <v>0.71547479261654812</v>
          </cell>
          <cell r="N482">
            <v>8.7557515526308328E-4</v>
          </cell>
          <cell r="Q482">
            <v>0.71535556588130034</v>
          </cell>
        </row>
        <row r="483">
          <cell r="B483">
            <v>3.9576782951539734E-2</v>
          </cell>
          <cell r="C483">
            <v>0.71590736975620328</v>
          </cell>
          <cell r="E483">
            <v>3.3053240186589422E-2</v>
          </cell>
          <cell r="F483">
            <v>4.7666761184485939E-3</v>
          </cell>
          <cell r="H483">
            <v>3.7819916305038018E-2</v>
          </cell>
          <cell r="L483">
            <v>0.71543452363927806</v>
          </cell>
          <cell r="N483">
            <v>8.6836343780615389E-4</v>
          </cell>
          <cell r="Q483">
            <v>0.71531619498878085</v>
          </cell>
        </row>
        <row r="484">
          <cell r="B484">
            <v>3.9160885694798066E-2</v>
          </cell>
          <cell r="C484">
            <v>0.7144490789314798</v>
          </cell>
          <cell r="E484">
            <v>3.283334603220979E-2</v>
          </cell>
          <cell r="F484">
            <v>4.5927017858096598E-3</v>
          </cell>
          <cell r="H484">
            <v>3.7426047818019448E-2</v>
          </cell>
          <cell r="L484">
            <v>0.71538537199129792</v>
          </cell>
          <cell r="N484">
            <v>8.5943116020061354E-4</v>
          </cell>
          <cell r="Q484">
            <v>0.71526815645226072</v>
          </cell>
        </row>
        <row r="485">
          <cell r="B485">
            <v>3.8828167889404658E-2</v>
          </cell>
          <cell r="C485">
            <v>0.71554750325154692</v>
          </cell>
          <cell r="E485">
            <v>3.2653965682113054E-2</v>
          </cell>
          <cell r="F485">
            <v>4.456912366131301E-3</v>
          </cell>
          <cell r="H485">
            <v>3.7110878048244353E-2</v>
          </cell>
          <cell r="L485">
            <v>0.71534699428089532</v>
          </cell>
          <cell r="N485">
            <v>8.5235066895966098E-4</v>
          </cell>
          <cell r="Q485">
            <v>0.71523066169715899</v>
          </cell>
        </row>
        <row r="486">
          <cell r="B486">
            <v>3.8412270632662983E-2</v>
          </cell>
          <cell r="C486">
            <v>0.71458233451582942</v>
          </cell>
          <cell r="E486">
            <v>3.2425433161049386E-2</v>
          </cell>
          <cell r="F486">
            <v>4.2913895274387728E-3</v>
          </cell>
          <cell r="H486">
            <v>3.6716822688488158E-2</v>
          </cell>
          <cell r="L486">
            <v>0.71530019504784315</v>
          </cell>
          <cell r="N486">
            <v>8.4358096490185365E-4</v>
          </cell>
          <cell r="Q486">
            <v>0.71518495682327998</v>
          </cell>
        </row>
        <row r="487">
          <cell r="B487">
            <v>3.8079552827269575E-2</v>
          </cell>
          <cell r="C487">
            <v>0.7160339733514669</v>
          </cell>
          <cell r="E487">
            <v>3.223918248442733E-2</v>
          </cell>
          <cell r="F487">
            <v>4.1623218242543792E-3</v>
          </cell>
          <cell r="H487">
            <v>3.6401504308681706E-2</v>
          </cell>
          <cell r="L487">
            <v>0.71526368824177688</v>
          </cell>
          <cell r="N487">
            <v>8.3662937456907961E-4</v>
          </cell>
          <cell r="Q487">
            <v>0.715149318097274</v>
          </cell>
        </row>
        <row r="488">
          <cell r="B488">
            <v>3.7746835021876285E-2</v>
          </cell>
          <cell r="C488">
            <v>0.71490647404291452</v>
          </cell>
          <cell r="E488">
            <v>3.2049908816995119E-2</v>
          </cell>
          <cell r="F488">
            <v>4.0362116284396966E-3</v>
          </cell>
          <cell r="H488">
            <v>3.6086120445434813E-2</v>
          </cell>
          <cell r="L488">
            <v>0.71522800460602365</v>
          </cell>
          <cell r="N488">
            <v>8.2973433734362888E-4</v>
          </cell>
          <cell r="Q488">
            <v>0.71511449601084709</v>
          </cell>
        </row>
        <row r="489">
          <cell r="B489">
            <v>3.7414117216482884E-2</v>
          </cell>
          <cell r="C489">
            <v>0.71509709016500733</v>
          </cell>
          <cell r="E489">
            <v>3.1857633905943386E-2</v>
          </cell>
          <cell r="F489">
            <v>3.9130375376283631E-3</v>
          </cell>
          <cell r="H489">
            <v>3.5770671443571753E-2</v>
          </cell>
          <cell r="L489">
            <v>0.71519313818186525</v>
          </cell>
          <cell r="N489">
            <v>8.2289540499199472E-4</v>
          </cell>
          <cell r="Q489">
            <v>0.71508048465428653</v>
          </cell>
        </row>
        <row r="490">
          <cell r="B490">
            <v>3.7081399411089594E-2</v>
          </cell>
          <cell r="C490">
            <v>0.71558314386591448</v>
          </cell>
          <cell r="E490">
            <v>3.1662381523795372E-2</v>
          </cell>
          <cell r="F490">
            <v>3.7927761219174994E-3</v>
          </cell>
          <cell r="H490">
            <v>3.5455157645712873E-2</v>
          </cell>
          <cell r="L490">
            <v>0.71515908245109705</v>
          </cell>
          <cell r="N490">
            <v>8.1611213264223673E-4</v>
          </cell>
          <cell r="Q490">
            <v>0.71504727755802722</v>
          </cell>
        </row>
        <row r="491">
          <cell r="B491">
            <v>3.6748681605696186E-2</v>
          </cell>
          <cell r="C491">
            <v>0.71506842386505265</v>
          </cell>
          <cell r="E491">
            <v>3.1464177399382572E-2</v>
          </cell>
          <cell r="F491">
            <v>3.6754019929070344E-3</v>
          </cell>
          <cell r="H491">
            <v>3.5139579392289608E-2</v>
          </cell>
          <cell r="L491">
            <v>0.71512583035508914</v>
          </cell>
          <cell r="N491">
            <v>8.0938407876185166E-4</v>
          </cell>
          <cell r="Q491">
            <v>0.71501486771171563</v>
          </cell>
        </row>
        <row r="492">
          <cell r="B492">
            <v>3.6415963800302778E-2</v>
          </cell>
          <cell r="C492">
            <v>0.71555497359500075</v>
          </cell>
          <cell r="E492">
            <v>3.1263049144151359E-2</v>
          </cell>
          <cell r="F492">
            <v>3.5608878774093175E-3</v>
          </cell>
          <cell r="H492">
            <v>3.4823937021560676E-2</v>
          </cell>
          <cell r="L492">
            <v>0.71509337431513631</v>
          </cell>
          <cell r="N492">
            <v>8.0271080513575125E-4</v>
          </cell>
          <cell r="Q492">
            <v>0.71498324758456255</v>
          </cell>
        </row>
        <row r="493">
          <cell r="B493">
            <v>3.6166425446257748E-2</v>
          </cell>
          <cell r="C493">
            <v>0.71442014487776062</v>
          </cell>
          <cell r="E493">
            <v>3.1110301621950883E-2</v>
          </cell>
          <cell r="F493">
            <v>3.4768617468478678E-3</v>
          </cell>
          <cell r="H493">
            <v>3.4587163368798753E-2</v>
          </cell>
          <cell r="L493">
            <v>0.71506954985609494</v>
          </cell>
          <cell r="N493">
            <v>7.9774153770345471E-4</v>
          </cell>
          <cell r="Q493">
            <v>0.71496004593015527</v>
          </cell>
        </row>
        <row r="494">
          <cell r="B494">
            <v>3.575052818951608E-2</v>
          </cell>
          <cell r="C494">
            <v>0.71509709016500733</v>
          </cell>
          <cell r="E494">
            <v>3.08521396287131E-2</v>
          </cell>
          <cell r="F494">
            <v>3.340321641735674E-3</v>
          </cell>
          <cell r="H494">
            <v>3.4192461270448775E-2</v>
          </cell>
          <cell r="L494">
            <v>0.71503081761836851</v>
          </cell>
          <cell r="N494">
            <v>7.8952686224169593E-4</v>
          </cell>
          <cell r="Q494">
            <v>0.71492234389258225</v>
          </cell>
        </row>
        <row r="495">
          <cell r="B495">
            <v>3.5584169286819435E-2</v>
          </cell>
          <cell r="C495">
            <v>0.71506842386505265</v>
          </cell>
          <cell r="E495">
            <v>3.0747632696322837E-2</v>
          </cell>
          <cell r="F495">
            <v>3.286920085599936E-3</v>
          </cell>
          <cell r="H495">
            <v>3.4034552781922772E-2</v>
          </cell>
          <cell r="L495">
            <v>0.7150156627878641</v>
          </cell>
          <cell r="N495">
            <v>7.8626443857408748E-4</v>
          </cell>
          <cell r="Q495">
            <v>0.71490759842659457</v>
          </cell>
        </row>
        <row r="496">
          <cell r="B496">
            <v>3.5251451481426027E-2</v>
          </cell>
          <cell r="C496">
            <v>0.71477304783042095</v>
          </cell>
          <cell r="E496">
            <v>3.053651273215735E-2</v>
          </cell>
          <cell r="F496">
            <v>3.182175901243992E-3</v>
          </cell>
          <cell r="H496">
            <v>3.3718688633401342E-2</v>
          </cell>
          <cell r="L496">
            <v>0.71498592627000879</v>
          </cell>
          <cell r="N496">
            <v>7.7977949227608977E-4</v>
          </cell>
          <cell r="Q496">
            <v>0.71487867601459765</v>
          </cell>
        </row>
        <row r="497">
          <cell r="B497">
            <v>3.4918733676032737E-2</v>
          </cell>
          <cell r="C497">
            <v>0.71542120593523861</v>
          </cell>
          <cell r="E497">
            <v>3.0322614012985256E-2</v>
          </cell>
          <cell r="F497">
            <v>3.0801478502757414E-3</v>
          </cell>
          <cell r="H497">
            <v>3.3402761863261E-2</v>
          </cell>
          <cell r="L497">
            <v>0.71495694586818115</v>
          </cell>
          <cell r="N497">
            <v>7.7334739473184386E-4</v>
          </cell>
          <cell r="Q497">
            <v>0.7148505035929642</v>
          </cell>
        </row>
        <row r="498">
          <cell r="B498">
            <v>3.4586015870639329E-2</v>
          </cell>
          <cell r="C498">
            <v>0.71364674227723912</v>
          </cell>
          <cell r="E498">
            <v>3.0105973020828528E-2</v>
          </cell>
          <cell r="F498">
            <v>2.9807997772544311E-3</v>
          </cell>
          <cell r="H498">
            <v>3.3086772798082961E-2</v>
          </cell>
          <cell r="L498">
            <v>0.7149287115530053</v>
          </cell>
          <cell r="N498">
            <v>7.6696772558265778E-4</v>
          </cell>
          <cell r="Q498">
            <v>0.71482307117829902</v>
          </cell>
        </row>
        <row r="499">
          <cell r="B499">
            <v>3.4170118613897661E-2</v>
          </cell>
          <cell r="C499">
            <v>0.71542120593523861</v>
          </cell>
          <cell r="E499">
            <v>2.9831373167532635E-2</v>
          </cell>
          <cell r="F499">
            <v>2.8603261908514547E-3</v>
          </cell>
          <cell r="H499">
            <v>3.2691699358384091E-2</v>
          </cell>
          <cell r="L499">
            <v>0.71489445197569124</v>
          </cell>
          <cell r="N499">
            <v>7.590662313266774E-4</v>
          </cell>
          <cell r="Q499">
            <v>0.71478980549656113</v>
          </cell>
        </row>
        <row r="500">
          <cell r="B500">
            <v>3.3920580259852631E-2</v>
          </cell>
          <cell r="C500">
            <v>0.71473698878119318</v>
          </cell>
          <cell r="E500">
            <v>2.9664616655103018E-2</v>
          </cell>
          <cell r="F500">
            <v>2.789992423480687E-3</v>
          </cell>
          <cell r="H500">
            <v>3.2454609078583704E-2</v>
          </cell>
          <cell r="L500">
            <v>0.71487443926654493</v>
          </cell>
          <cell r="N500">
            <v>7.5436400689652316E-4</v>
          </cell>
          <cell r="Q500">
            <v>0.71477038463601694</v>
          </cell>
        </row>
        <row r="501">
          <cell r="B501">
            <v>3.3671041905807608E-2</v>
          </cell>
          <cell r="C501">
            <v>0.71506119846053096</v>
          </cell>
          <cell r="E501">
            <v>2.9496383401262795E-2</v>
          </cell>
          <cell r="F501">
            <v>2.7211009007423724E-3</v>
          </cell>
          <cell r="H501">
            <v>3.2217484302005168E-2</v>
          </cell>
          <cell r="L501">
            <v>0.71485482813952894</v>
          </cell>
          <cell r="N501">
            <v>7.4969057469264602E-4</v>
          </cell>
          <cell r="Q501">
            <v>0.71475136201422673</v>
          </cell>
        </row>
        <row r="502">
          <cell r="B502">
            <v>3.3421503551762578E-2</v>
          </cell>
          <cell r="C502">
            <v>0.71506119846053096</v>
          </cell>
          <cell r="E502">
            <v>2.9326690735648014E-2</v>
          </cell>
          <cell r="F502">
            <v>2.6536344274203619E-3</v>
          </cell>
          <cell r="H502">
            <v>3.1980325163068375E-2</v>
          </cell>
          <cell r="L502">
            <v>0.71483561382778416</v>
          </cell>
          <cell r="N502">
            <v>7.4504576251982761E-4</v>
          </cell>
          <cell r="Q502">
            <v>0.71473273288317385</v>
          </cell>
        </row>
        <row r="503">
          <cell r="B503">
            <v>3.3088785746369288E-2</v>
          </cell>
          <cell r="C503">
            <v>0.71441285261706788</v>
          </cell>
          <cell r="E503">
            <v>2.9098194173122052E-2</v>
          </cell>
          <cell r="F503">
            <v>2.5658655832746895E-3</v>
          </cell>
          <cell r="H503">
            <v>3.1664059756396745E-2</v>
          </cell>
          <cell r="L503">
            <v>0.71481060361750581</v>
          </cell>
          <cell r="N503">
            <v>7.38896903883939E-4</v>
          </cell>
          <cell r="Q503">
            <v>0.71470849777469048</v>
          </cell>
        </row>
        <row r="504">
          <cell r="B504">
            <v>3.275606794097588E-2</v>
          </cell>
          <cell r="C504">
            <v>0.71523068706930504</v>
          </cell>
          <cell r="E504">
            <v>2.8867177056315703E-2</v>
          </cell>
          <cell r="F504">
            <v>2.4805567578862534E-3</v>
          </cell>
          <cell r="H504">
            <v>3.1347733814201958E-2</v>
          </cell>
          <cell r="L504">
            <v>0.71478627851098619</v>
          </cell>
          <cell r="N504">
            <v>7.3279821788338625E-4</v>
          </cell>
          <cell r="Q504">
            <v>0.71468494193710375</v>
          </cell>
        </row>
        <row r="505">
          <cell r="B505">
            <v>3.242335013558259E-2</v>
          </cell>
          <cell r="C505">
            <v>0.71410353100176038</v>
          </cell>
          <cell r="E505">
            <v>2.8633682756200308E-2</v>
          </cell>
          <cell r="F505">
            <v>2.3976648936439382E-3</v>
          </cell>
          <cell r="H505">
            <v>3.1031347649844245E-2</v>
          </cell>
          <cell r="L505">
            <v>0.7147626265751803</v>
          </cell>
          <cell r="N505">
            <v>7.2674930442930799E-4</v>
          </cell>
          <cell r="Q505">
            <v>0.71466205348116185</v>
          </cell>
        </row>
        <row r="506">
          <cell r="B506">
            <v>3.2090632330189182E-2</v>
          </cell>
          <cell r="C506">
            <v>0.71555497359500075</v>
          </cell>
          <cell r="E506">
            <v>2.8397755349095256E-2</v>
          </cell>
          <cell r="F506">
            <v>2.3171462256079203E-3</v>
          </cell>
          <cell r="H506">
            <v>3.0714901574703177E-2</v>
          </cell>
          <cell r="L506">
            <v>0.71473963568206023</v>
          </cell>
          <cell r="N506">
            <v>7.2074976647278066E-4</v>
          </cell>
          <cell r="Q506">
            <v>0.71463982032230255</v>
          </cell>
        </row>
        <row r="507">
          <cell r="B507">
            <v>3.1924273427492544E-2</v>
          </cell>
          <cell r="C507">
            <v>0.71457476404105413</v>
          </cell>
          <cell r="E507">
            <v>2.827889317445869E-2</v>
          </cell>
          <cell r="F507">
            <v>2.27776299289848E-3</v>
          </cell>
          <cell r="H507">
            <v>3.0556656167357171E-2</v>
          </cell>
          <cell r="L507">
            <v>0.71472838428944618</v>
          </cell>
          <cell r="N507">
            <v>7.1776839005444483E-4</v>
          </cell>
          <cell r="Q507">
            <v>0.71462894565571178</v>
          </cell>
        </row>
        <row r="508">
          <cell r="B508">
            <v>3.1674735073447514E-2</v>
          </cell>
          <cell r="C508">
            <v>0.71490647404291452</v>
          </cell>
          <cell r="E508">
            <v>2.8099492666448921E-2</v>
          </cell>
          <cell r="F508">
            <v>2.2197675359753649E-3</v>
          </cell>
          <cell r="H508">
            <v>3.0319260202424286E-2</v>
          </cell>
          <cell r="L508">
            <v>0.71471180790819322</v>
          </cell>
          <cell r="N508">
            <v>7.1331917832677947E-4</v>
          </cell>
          <cell r="Q508">
            <v>0.71461293170219842</v>
          </cell>
        </row>
        <row r="509">
          <cell r="B509">
            <v>3.1425196719402491E-2</v>
          </cell>
          <cell r="C509">
            <v>0.71506119846053096</v>
          </cell>
          <cell r="E509">
            <v>2.7918780495469975E-2</v>
          </cell>
          <cell r="F509">
            <v>2.1630504323039341E-3</v>
          </cell>
          <cell r="H509">
            <v>3.008183092777391E-2</v>
          </cell>
          <cell r="L509">
            <v>0.71469558768885533</v>
          </cell>
          <cell r="N509">
            <v>7.088972439323601E-4</v>
          </cell>
          <cell r="Q509">
            <v>0.71459727073305024</v>
          </cell>
        </row>
        <row r="510">
          <cell r="B510">
            <v>3.1258837816705846E-2</v>
          </cell>
          <cell r="C510">
            <v>0.7142509595384533</v>
          </cell>
          <cell r="E510">
            <v>2.7797586529295204E-2</v>
          </cell>
          <cell r="F510">
            <v>2.1259397736052175E-3</v>
          </cell>
          <cell r="H510">
            <v>2.9923526302900422E-2</v>
          </cell>
          <cell r="L510">
            <v>0.71468496945811255</v>
          </cell>
          <cell r="N510">
            <v>7.0596436093806276E-4</v>
          </cell>
          <cell r="Q510">
            <v>0.71458702357931125</v>
          </cell>
        </row>
        <row r="511">
          <cell r="B511">
            <v>3.0926120011312435E-2</v>
          </cell>
          <cell r="C511">
            <v>0.71521607637459317</v>
          </cell>
          <cell r="E511">
            <v>2.7553498394027272E-2</v>
          </cell>
          <cell r="F511">
            <v>2.0533745698463526E-3</v>
          </cell>
          <cell r="H511">
            <v>2.9606872963873623E-2</v>
          </cell>
          <cell r="L511">
            <v>0.71466419448153962</v>
          </cell>
          <cell r="N511">
            <v>7.0013455386792216E-4</v>
          </cell>
          <cell r="Q511">
            <v>0.7145669865650115</v>
          </cell>
        </row>
        <row r="512">
          <cell r="B512">
            <v>3.0676581657267409E-2</v>
          </cell>
          <cell r="C512">
            <v>0.71474424762175381</v>
          </cell>
          <cell r="E512">
            <v>2.7368967334007344E-2</v>
          </cell>
          <cell r="F512">
            <v>2.0003771963737343E-3</v>
          </cell>
          <cell r="H512">
            <v>2.9369344530381078E-2</v>
          </cell>
          <cell r="L512">
            <v>0.71464901079558629</v>
          </cell>
          <cell r="N512">
            <v>6.9579347389511553E-4</v>
          </cell>
          <cell r="Q512">
            <v>0.71455235270366879</v>
          </cell>
        </row>
        <row r="513">
          <cell r="B513">
            <v>3.0510222754570764E-2</v>
          </cell>
          <cell r="C513">
            <v>0.7157169968495658</v>
          </cell>
          <cell r="E513">
            <v>2.7245259883994198E-2</v>
          </cell>
          <cell r="F513">
            <v>1.9657141283585412E-3</v>
          </cell>
          <cell r="H513">
            <v>2.9210974012352741E-2</v>
          </cell>
          <cell r="L513">
            <v>0.71463907465822829</v>
          </cell>
          <cell r="N513">
            <v>6.9291422419765001E-4</v>
          </cell>
          <cell r="Q513">
            <v>0.71454278138913352</v>
          </cell>
        </row>
        <row r="514">
          <cell r="B514">
            <v>3.0260684400525741E-2</v>
          </cell>
          <cell r="C514">
            <v>0.71380136144053263</v>
          </cell>
          <cell r="E514">
            <v>2.7058683109910945E-2</v>
          </cell>
          <cell r="F514">
            <v>1.9147078755333983E-3</v>
          </cell>
          <cell r="H514">
            <v>2.8973390985444342E-2</v>
          </cell>
          <cell r="L514">
            <v>0.7146244459367892</v>
          </cell>
          <cell r="N514">
            <v>6.8861743656609381E-4</v>
          </cell>
          <cell r="Q514">
            <v>0.71452869732453661</v>
          </cell>
        </row>
        <row r="515">
          <cell r="B515">
            <v>3.0011146046480714E-2</v>
          </cell>
          <cell r="C515">
            <v>0.71492803107514846</v>
          </cell>
          <cell r="E515">
            <v>2.6870905066407116E-2</v>
          </cell>
          <cell r="F515">
            <v>1.8648703042246412E-3</v>
          </cell>
          <cell r="H515">
            <v>2.8735775370631756E-2</v>
          </cell>
          <cell r="L515">
            <v>0.71461014299405479</v>
          </cell>
          <cell r="N515">
            <v>6.8434701176552212E-4</v>
          </cell>
          <cell r="Q515">
            <v>0.71451493596127635</v>
          </cell>
        </row>
        <row r="516">
          <cell r="B516">
            <v>2.9844787143784069E-2</v>
          </cell>
          <cell r="C516">
            <v>0.71525899141127081</v>
          </cell>
          <cell r="E516">
            <v>2.6745062035211507E-2</v>
          </cell>
          <cell r="F516">
            <v>1.832284883095581E-3</v>
          </cell>
          <cell r="H516">
            <v>2.8577346918307087E-2</v>
          </cell>
          <cell r="L516">
            <v>0.71460078601635479</v>
          </cell>
          <cell r="N516">
            <v>6.8151462969910398E-4</v>
          </cell>
          <cell r="Q516">
            <v>0.71450593833548193</v>
          </cell>
        </row>
        <row r="517">
          <cell r="B517">
            <v>2.9595248789739043E-2</v>
          </cell>
          <cell r="C517">
            <v>0.71364674227723912</v>
          </cell>
          <cell r="E517">
            <v>2.6555325544071157E-2</v>
          </cell>
          <cell r="F517">
            <v>1.7843517245852917E-3</v>
          </cell>
          <cell r="H517">
            <v>2.8339677268656448E-2</v>
          </cell>
          <cell r="L517">
            <v>0.71458701401866409</v>
          </cell>
          <cell r="N517">
            <v>6.7728779159310665E-4</v>
          </cell>
          <cell r="Q517">
            <v>0.71449270282682553</v>
          </cell>
        </row>
        <row r="518">
          <cell r="B518">
            <v>2.9345710435694016E-2</v>
          </cell>
          <cell r="C518">
            <v>0.71491351086605037</v>
          </cell>
          <cell r="E518">
            <v>2.6364440182781633E-2</v>
          </cell>
          <cell r="F518">
            <v>1.7375351813615993E-3</v>
          </cell>
          <cell r="H518">
            <v>2.8101975364143231E-2</v>
          </cell>
          <cell r="L518">
            <v>0.71457355337687822</v>
          </cell>
          <cell r="N518">
            <v>6.7308689616821151E-4</v>
          </cell>
          <cell r="Q518">
            <v>0.714479775642756</v>
          </cell>
        </row>
        <row r="519">
          <cell r="B519">
            <v>2.909617208164899E-2</v>
          </cell>
          <cell r="C519">
            <v>0.71412518346818377</v>
          </cell>
          <cell r="E519">
            <v>2.6172425574609217E-2</v>
          </cell>
          <cell r="F519">
            <v>1.6918157539720677E-3</v>
          </cell>
          <cell r="H519">
            <v>2.7864241328581285E-2</v>
          </cell>
          <cell r="L519">
            <v>0.71456039868963384</v>
          </cell>
          <cell r="N519">
            <v>6.6891178752488656E-4</v>
          </cell>
          <cell r="Q519">
            <v>0.71446715139900108</v>
          </cell>
        </row>
        <row r="520">
          <cell r="B520">
            <v>2.8846633727603963E-2</v>
          </cell>
          <cell r="C520">
            <v>0.71539267360765668</v>
          </cell>
          <cell r="E520">
            <v>2.5979301303262526E-2</v>
          </cell>
          <cell r="F520">
            <v>1.6471739819394413E-3</v>
          </cell>
          <cell r="H520">
            <v>2.7626475285201967E-2</v>
          </cell>
          <cell r="L520">
            <v>0.71454754456642522</v>
          </cell>
          <cell r="N520">
            <v>6.6476231065998271E-4</v>
          </cell>
          <cell r="Q520">
            <v>0.71445482472205069</v>
          </cell>
        </row>
        <row r="521">
          <cell r="B521">
            <v>2.8597095373558937E-2</v>
          </cell>
          <cell r="C521">
            <v>0.71426537232244003</v>
          </cell>
          <cell r="E521">
            <v>2.5785086897599185E-2</v>
          </cell>
          <cell r="F521">
            <v>1.6035904590580873E-3</v>
          </cell>
          <cell r="H521">
            <v>2.7388677356657273E-2</v>
          </cell>
          <cell r="L521">
            <v>0.71453498563182782</v>
          </cell>
          <cell r="N521">
            <v>6.6063831146203928E-4</v>
          </cell>
          <cell r="Q521">
            <v>0.71444279025338009</v>
          </cell>
        </row>
        <row r="522">
          <cell r="B522">
            <v>2.8430736470862292E-2</v>
          </cell>
          <cell r="C522">
            <v>0.71525899141127081</v>
          </cell>
          <cell r="E522">
            <v>2.5655014609816326E-2</v>
          </cell>
          <cell r="F522">
            <v>1.5751131408049878E-3</v>
          </cell>
          <cell r="H522">
            <v>2.7230127750621315E-2</v>
          </cell>
          <cell r="L522">
            <v>0.71452677435644862</v>
          </cell>
          <cell r="N522">
            <v>6.5790305722010077E-4</v>
          </cell>
          <cell r="Q522">
            <v>0.71443492697451516</v>
          </cell>
        </row>
        <row r="523">
          <cell r="B523">
            <v>2.8181198116817265E-2</v>
          </cell>
          <cell r="C523">
            <v>0.71494219032910356</v>
          </cell>
          <cell r="E523">
            <v>2.5459026515865582E-2</v>
          </cell>
          <cell r="F523">
            <v>1.5332504352647696E-3</v>
          </cell>
          <cell r="H523">
            <v>2.6992276951130351E-2</v>
          </cell>
          <cell r="L523">
            <v>0.71451469551121338</v>
          </cell>
          <cell r="N523">
            <v>6.5382118073774884E-4</v>
          </cell>
          <cell r="Q523">
            <v>0.7144233676652858</v>
          </cell>
        </row>
        <row r="524">
          <cell r="B524">
            <v>2.7931659762772239E-2</v>
          </cell>
          <cell r="C524">
            <v>0.71539267360765668</v>
          </cell>
          <cell r="E524">
            <v>2.5261999986751001E-2</v>
          </cell>
          <cell r="F524">
            <v>1.4923946039857219E-3</v>
          </cell>
          <cell r="H524">
            <v>2.6754394590736724E-2</v>
          </cell>
          <cell r="L524">
            <v>0.71450289762413122</v>
          </cell>
          <cell r="N524">
            <v>6.4976437528268681E-4</v>
          </cell>
          <cell r="Q524">
            <v>0.7144120863784823</v>
          </cell>
        </row>
        <row r="525">
          <cell r="B525">
            <v>2.7765300860075594E-2</v>
          </cell>
          <cell r="C525">
            <v>0.7147803424744168</v>
          </cell>
          <cell r="E525">
            <v>2.5130081548537155E-2</v>
          </cell>
          <cell r="F525">
            <v>1.4657073276583682E-3</v>
          </cell>
          <cell r="H525">
            <v>2.6595788876195525E-2</v>
          </cell>
          <cell r="L525">
            <v>0.71449518584189065</v>
          </cell>
          <cell r="N525">
            <v>6.4707369211591207E-4</v>
          </cell>
          <cell r="Q525">
            <v>0.71440471737364675</v>
          </cell>
        </row>
        <row r="526">
          <cell r="B526">
            <v>2.7515762506030571E-2</v>
          </cell>
          <cell r="C526">
            <v>0.71461821818653071</v>
          </cell>
          <cell r="E526">
            <v>2.4931366918402136E-2</v>
          </cell>
          <cell r="F526">
            <v>1.4264872635133196E-3</v>
          </cell>
          <cell r="H526">
            <v>2.6357854181915455E-2</v>
          </cell>
          <cell r="L526">
            <v>0.71448384448595958</v>
          </cell>
          <cell r="N526">
            <v>6.4305833684413284E-4</v>
          </cell>
          <cell r="Q526">
            <v>0.71439388776185764</v>
          </cell>
        </row>
        <row r="527">
          <cell r="B527">
            <v>2.7349403603333926E-2</v>
          </cell>
          <cell r="C527">
            <v>0.71506842386505265</v>
          </cell>
          <cell r="E527">
            <v>2.4798340728121052E-2</v>
          </cell>
          <cell r="F527">
            <v>1.4008729609802982E-3</v>
          </cell>
          <cell r="H527">
            <v>2.6199213689101351E-2</v>
          </cell>
          <cell r="L527">
            <v>0.71447643220003154</v>
          </cell>
          <cell r="N527">
            <v>6.4039514841184194E-4</v>
          </cell>
          <cell r="Q527">
            <v>0.71438681503113344</v>
          </cell>
        </row>
        <row r="528">
          <cell r="B528">
            <v>2.7183044700637163E-2</v>
          </cell>
          <cell r="C528">
            <v>0.71377245462747951</v>
          </cell>
          <cell r="E528">
            <v>2.4664881255823959E-2</v>
          </cell>
          <cell r="F528">
            <v>1.3756780910304275E-3</v>
          </cell>
          <cell r="H528">
            <v>2.6040559346854387E-2</v>
          </cell>
          <cell r="L528">
            <v>0.71446913701002235</v>
          </cell>
          <cell r="N528">
            <v>6.3774288061313792E-4</v>
          </cell>
          <cell r="Q528">
            <v>0.7143798581159273</v>
          </cell>
        </row>
        <row r="529">
          <cell r="B529">
            <v>2.6933506346592136E-2</v>
          </cell>
          <cell r="C529">
            <v>0.71474424762175381</v>
          </cell>
          <cell r="E529">
            <v>2.446389181705546E-2</v>
          </cell>
          <cell r="F529">
            <v>1.3386601256952183E-3</v>
          </cell>
          <cell r="H529">
            <v>2.580255194275068E-2</v>
          </cell>
          <cell r="L529">
            <v>0.71445841042918268</v>
          </cell>
          <cell r="N529">
            <v>6.3378485913192638E-4</v>
          </cell>
          <cell r="Q529">
            <v>0.71436963655707619</v>
          </cell>
        </row>
        <row r="530">
          <cell r="B530">
            <v>2.6683967992547228E-2</v>
          </cell>
          <cell r="C530">
            <v>0.7144490789314798</v>
          </cell>
          <cell r="E530">
            <v>2.4261958683242636E-2</v>
          </cell>
          <cell r="F530">
            <v>1.3025548916485766E-3</v>
          </cell>
          <cell r="H530">
            <v>2.5564513574891212E-2</v>
          </cell>
          <cell r="L530">
            <v>0.71444793872948742</v>
          </cell>
          <cell r="N530">
            <v>6.2985116292725552E-4</v>
          </cell>
          <cell r="Q530">
            <v>0.7143596670254907</v>
          </cell>
        </row>
        <row r="531">
          <cell r="B531">
            <v>2.6434429638502201E-2</v>
          </cell>
          <cell r="C531">
            <v>0.71474424762175381</v>
          </cell>
          <cell r="E531">
            <v>2.4059100359920427E-2</v>
          </cell>
          <cell r="F531">
            <v>1.2673440011129516E-3</v>
          </cell>
          <cell r="H531">
            <v>2.5326444361033377E-2</v>
          </cell>
          <cell r="L531">
            <v>0.71443771681752954</v>
          </cell>
          <cell r="N531">
            <v>6.2594164542325887E-4</v>
          </cell>
          <cell r="Q531">
            <v>0.71434994444385891</v>
          </cell>
        </row>
        <row r="532">
          <cell r="B532">
            <v>2.6268070735805438E-2</v>
          </cell>
          <cell r="C532">
            <v>0.71461120159408609</v>
          </cell>
          <cell r="E532">
            <v>2.3923356545096766E-2</v>
          </cell>
          <cell r="F532">
            <v>1.2443579279349621E-3</v>
          </cell>
          <cell r="H532">
            <v>2.5167714473031729E-2</v>
          </cell>
          <cell r="L532">
            <v>0.71443103848648681</v>
          </cell>
          <cell r="N532">
            <v>6.2334866103278029E-4</v>
          </cell>
          <cell r="Q532">
            <v>0.71434359743106079</v>
          </cell>
        </row>
        <row r="533">
          <cell r="B533">
            <v>2.6101711833108793E-2</v>
          </cell>
          <cell r="C533">
            <v>0.71345575980819798</v>
          </cell>
          <cell r="E533">
            <v>2.3787215076097518E-2</v>
          </cell>
          <cell r="F533">
            <v>1.2217558862962846E-3</v>
          </cell>
          <cell r="H533">
            <v>2.5008970962393802E-2</v>
          </cell>
          <cell r="L533">
            <v>0.71442446744527688</v>
          </cell>
          <cell r="N533">
            <v>6.2076631497564444E-4</v>
          </cell>
          <cell r="Q533">
            <v>0.71433735645869301</v>
          </cell>
        </row>
        <row r="534">
          <cell r="B534">
            <v>2.5852173479063767E-2</v>
          </cell>
          <cell r="C534">
            <v>0.71429431946369559</v>
          </cell>
          <cell r="E534">
            <v>2.3582268968503597E-2</v>
          </cell>
          <cell r="F534">
            <v>1.1885612608966076E-3</v>
          </cell>
          <cell r="H534">
            <v>2.4770830229400204E-2</v>
          </cell>
          <cell r="L534">
            <v>0.71441480883247965</v>
          </cell>
          <cell r="N534">
            <v>6.1691264917554628E-4</v>
          </cell>
          <cell r="Q534">
            <v>0.71432819061681085</v>
          </cell>
        </row>
        <row r="535">
          <cell r="B535">
            <v>2.560263512501874E-2</v>
          </cell>
          <cell r="C535">
            <v>0.71332335830114002</v>
          </cell>
          <cell r="E535">
            <v>2.3376458076328644E-2</v>
          </cell>
          <cell r="F535">
            <v>1.1562009626465417E-3</v>
          </cell>
          <cell r="H535">
            <v>2.4532659038975186E-2</v>
          </cell>
          <cell r="L535">
            <v>0.71440538338244608</v>
          </cell>
          <cell r="N535">
            <v>6.130826795864168E-4</v>
          </cell>
          <cell r="Q535">
            <v>0.71431925515290817</v>
          </cell>
        </row>
        <row r="536">
          <cell r="B536">
            <v>2.5436276222322095E-2</v>
          </cell>
          <cell r="C536">
            <v>0.71506842386505265</v>
          </cell>
          <cell r="E536">
            <v>2.3238779131261288E-2</v>
          </cell>
          <cell r="F536">
            <v>1.1350822503087151E-3</v>
          </cell>
          <cell r="H536">
            <v>2.4373861381570001E-2</v>
          </cell>
          <cell r="L536">
            <v>0.71439922687522817</v>
          </cell>
          <cell r="N536">
            <v>6.1054246046929046E-4</v>
          </cell>
          <cell r="Q536">
            <v>0.71431342376376861</v>
          </cell>
        </row>
        <row r="537">
          <cell r="B537">
            <v>2.5103558416928688E-2</v>
          </cell>
          <cell r="C537">
            <v>0.71461821818653071</v>
          </cell>
          <cell r="E537">
            <v>2.2962312559790213E-2</v>
          </cell>
          <cell r="F537">
            <v>1.0939131870773135E-3</v>
          </cell>
          <cell r="H537">
            <v>2.4056225746867527E-2</v>
          </cell>
          <cell r="L537">
            <v>0.71438721253490889</v>
          </cell>
          <cell r="N537">
            <v>6.0549325812910015E-4</v>
          </cell>
          <cell r="Q537">
            <v>0.71430205598601926</v>
          </cell>
        </row>
        <row r="538">
          <cell r="B538">
            <v>2.4937199514232043E-2</v>
          </cell>
          <cell r="C538">
            <v>0.71397049416059832</v>
          </cell>
          <cell r="E538">
            <v>2.2823535201388793E-2</v>
          </cell>
          <cell r="F538">
            <v>1.0738526359799028E-3</v>
          </cell>
          <cell r="H538">
            <v>2.3897387837368698E-2</v>
          </cell>
          <cell r="L538">
            <v>0.71438135187607155</v>
          </cell>
          <cell r="N538">
            <v>6.0298419110177946E-4</v>
          </cell>
          <cell r="Q538">
            <v>0.71429651678088546</v>
          </cell>
        </row>
        <row r="539">
          <cell r="B539">
            <v>2.468766116018702E-2</v>
          </cell>
          <cell r="C539">
            <v>0.71428726937955711</v>
          </cell>
          <cell r="E539">
            <v>2.2614703347957801E-2</v>
          </cell>
          <cell r="F539">
            <v>1.044402604912403E-3</v>
          </cell>
          <cell r="H539">
            <v>2.3659105952870206E-2</v>
          </cell>
          <cell r="L539">
            <v>0.71437274009861895</v>
          </cell>
          <cell r="N539">
            <v>5.992398910162482E-4</v>
          </cell>
          <cell r="Q539">
            <v>0.71428838491239943</v>
          </cell>
        </row>
        <row r="540">
          <cell r="B540">
            <v>2.435494335479373E-2</v>
          </cell>
          <cell r="C540">
            <v>0.71316139934126088</v>
          </cell>
          <cell r="E540">
            <v>2.2335044295586977E-2</v>
          </cell>
          <cell r="F540">
            <v>1.006305949802794E-3</v>
          </cell>
          <cell r="H540">
            <v>2.3341350245389771E-2</v>
          </cell>
          <cell r="L540">
            <v>0.71436158502510205</v>
          </cell>
          <cell r="N540">
            <v>5.9428330097814727E-4</v>
          </cell>
          <cell r="Q540">
            <v>0.71427786550111605</v>
          </cell>
        </row>
        <row r="541">
          <cell r="B541">
            <v>2.4188584452096967E-2</v>
          </cell>
          <cell r="C541">
            <v>0.71493520724425996</v>
          </cell>
          <cell r="E541">
            <v>2.2194704500522983E-2</v>
          </cell>
          <cell r="F541">
            <v>9.8774802573370736E-4</v>
          </cell>
          <cell r="H541">
            <v>2.318245252625669E-2</v>
          </cell>
          <cell r="L541">
            <v>0.71435614469747977</v>
          </cell>
          <cell r="N541">
            <v>5.9182026044163273E-4</v>
          </cell>
          <cell r="Q541">
            <v>0.7142727412077815</v>
          </cell>
        </row>
        <row r="542">
          <cell r="B542">
            <v>2.393904609805194E-2</v>
          </cell>
          <cell r="C542">
            <v>0.71316139934126088</v>
          </cell>
          <cell r="E542">
            <v>2.1983570684431887E-2</v>
          </cell>
          <cell r="F542">
            <v>9.6051052500052301E-4</v>
          </cell>
          <cell r="H542">
            <v>2.2944081209432411E-2</v>
          </cell>
          <cell r="L542">
            <v>0.71434815194426171</v>
          </cell>
          <cell r="N542">
            <v>5.8814465254707472E-4</v>
          </cell>
          <cell r="Q542">
            <v>0.71426522027263062</v>
          </cell>
        </row>
        <row r="543">
          <cell r="B543">
            <v>2.3772687195355295E-2</v>
          </cell>
          <cell r="C543">
            <v>0.7144490789314798</v>
          </cell>
          <cell r="E543">
            <v>2.1842405742612772E-2</v>
          </cell>
          <cell r="F543">
            <v>9.4274481185526197E-4</v>
          </cell>
          <cell r="H543">
            <v>2.2785150554468035E-2</v>
          </cell>
          <cell r="L543">
            <v>0.71434293333658927</v>
          </cell>
          <cell r="N543">
            <v>5.8570682314619028E-4</v>
          </cell>
          <cell r="Q543">
            <v>0.71426031472796325</v>
          </cell>
        </row>
        <row r="544">
          <cell r="B544">
            <v>2.3523148841310269E-2</v>
          </cell>
          <cell r="C544">
            <v>0.71348504112841638</v>
          </cell>
          <cell r="E544">
            <v>2.1630056618017954E-2</v>
          </cell>
          <cell r="F544">
            <v>9.1667337092040399E-4</v>
          </cell>
          <cell r="H544">
            <v>2.254672998893836E-2</v>
          </cell>
          <cell r="L544">
            <v>0.71433526699675398</v>
          </cell>
          <cell r="N544">
            <v>5.8206884148378883E-4</v>
          </cell>
          <cell r="Q544">
            <v>0.71425311577022921</v>
          </cell>
        </row>
        <row r="545">
          <cell r="B545">
            <v>2.3439969389962005E-2</v>
          </cell>
          <cell r="C545">
            <v>0.71393427595957493</v>
          </cell>
          <cell r="E545">
            <v>2.1559115470420352E-2</v>
          </cell>
          <cell r="F545">
            <v>9.0813445763641976E-4</v>
          </cell>
          <cell r="H545">
            <v>2.2467249928056772E-2</v>
          </cell>
          <cell r="L545">
            <v>0.71433275398923157</v>
          </cell>
          <cell r="N545">
            <v>5.808611640643602E-4</v>
          </cell>
          <cell r="Q545">
            <v>0.71425075796898685</v>
          </cell>
        </row>
        <row r="546">
          <cell r="B546">
            <v>2.3356789938613624E-2</v>
          </cell>
          <cell r="C546">
            <v>0.71409641043974081</v>
          </cell>
          <cell r="E546">
            <v>2.1488096240471998E-2</v>
          </cell>
          <cell r="F546">
            <v>8.9967036401959809E-4</v>
          </cell>
          <cell r="H546">
            <v>2.2387766604491596E-2</v>
          </cell>
          <cell r="L546">
            <v>0.71433026193419003</v>
          </cell>
          <cell r="N546">
            <v>5.7965596983153571E-4</v>
          </cell>
          <cell r="Q546">
            <v>0.7142484208272708</v>
          </cell>
        </row>
        <row r="547">
          <cell r="B547">
            <v>2.3024072133220216E-2</v>
          </cell>
          <cell r="C547">
            <v>0.71279327452462826</v>
          </cell>
          <cell r="E547">
            <v>2.1203250010651372E-2</v>
          </cell>
          <cell r="F547">
            <v>8.6655075448874991E-4</v>
          </cell>
          <cell r="H547">
            <v>2.2069800765140122E-2</v>
          </cell>
          <cell r="L547">
            <v>0.71432050007122916</v>
          </cell>
          <cell r="N547">
            <v>5.748599246369544E-4</v>
          </cell>
          <cell r="Q547">
            <v>0.71423927569909096</v>
          </cell>
        </row>
        <row r="548">
          <cell r="B548">
            <v>2.2940892681871952E-2</v>
          </cell>
          <cell r="C548">
            <v>0.71397049416059832</v>
          </cell>
          <cell r="E548">
            <v>2.1131848977702115E-2</v>
          </cell>
          <cell r="F548">
            <v>8.5845221170812878E-4</v>
          </cell>
          <cell r="H548">
            <v>2.1990301189410245E-2</v>
          </cell>
          <cell r="L548">
            <v>0.71431811041016124</v>
          </cell>
          <cell r="N548">
            <v>5.7366707132521649E-4</v>
          </cell>
          <cell r="Q548">
            <v>0.71423703949483475</v>
          </cell>
        </row>
        <row r="549">
          <cell r="B549">
            <v>2.2857713230523571E-2</v>
          </cell>
          <cell r="C549">
            <v>0.71410353100176038</v>
          </cell>
          <cell r="E549">
            <v>2.1060373284770555E-2</v>
          </cell>
          <cell r="F549">
            <v>8.5042509068310114E-4</v>
          </cell>
          <cell r="H549">
            <v>2.1910798375453656E-2</v>
          </cell>
          <cell r="L549">
            <v>0.71431574076003224</v>
          </cell>
          <cell r="N549">
            <v>5.7247667126327504E-4</v>
          </cell>
          <cell r="Q549">
            <v>0.71423482301185903</v>
          </cell>
        </row>
        <row r="550">
          <cell r="B550">
            <v>2.2691354327826926E-2</v>
          </cell>
          <cell r="C550">
            <v>0.71393427595957493</v>
          </cell>
          <cell r="E550">
            <v>2.0917200155079051E-2</v>
          </cell>
          <cell r="F550">
            <v>8.3458289399181878E-4</v>
          </cell>
          <cell r="H550">
            <v>2.1751783049070869E-2</v>
          </cell>
          <cell r="L550">
            <v>0.71431106087743834</v>
          </cell>
          <cell r="N550">
            <v>5.7010321107620499E-4</v>
          </cell>
          <cell r="Q550">
            <v>0.71423044859677853</v>
          </cell>
        </row>
        <row r="551">
          <cell r="B551">
            <v>2.2608174876478544E-2</v>
          </cell>
          <cell r="C551">
            <v>0.71364674227723912</v>
          </cell>
          <cell r="E551">
            <v>2.0845503828750639E-2</v>
          </cell>
          <cell r="F551">
            <v>8.2676671598336552E-4</v>
          </cell>
          <cell r="H551">
            <v>2.1672270544734005E-2</v>
          </cell>
          <cell r="L551">
            <v>0.71430875033950159</v>
          </cell>
          <cell r="N551">
            <v>5.6892014106887175E-4</v>
          </cell>
          <cell r="Q551">
            <v>0.71422829036029034</v>
          </cell>
        </row>
        <row r="552">
          <cell r="B552">
            <v>2.2441815973781899E-2</v>
          </cell>
          <cell r="C552">
            <v>0.71316139934126088</v>
          </cell>
          <cell r="E552">
            <v>2.0701894406265353E-2</v>
          </cell>
          <cell r="F552">
            <v>8.1134146768096257E-4</v>
          </cell>
          <cell r="H552">
            <v>2.1513235873946317E-2</v>
          </cell>
          <cell r="L552">
            <v>0.71430418731299872</v>
          </cell>
          <cell r="N552">
            <v>5.6656129659319948E-4</v>
          </cell>
          <cell r="Q552">
            <v>0.71422403107478161</v>
          </cell>
        </row>
        <row r="553">
          <cell r="B553">
            <v>2.2275457071085254E-2</v>
          </cell>
          <cell r="C553">
            <v>0.71474424762175381</v>
          </cell>
          <cell r="E553">
            <v>2.055799959240965E-2</v>
          </cell>
          <cell r="F553">
            <v>7.961887547598607E-4</v>
          </cell>
          <cell r="H553">
            <v>2.1354188347169512E-2</v>
          </cell>
          <cell r="L553">
            <v>0.71429970068572834</v>
          </cell>
          <cell r="N553">
            <v>5.64212146770136E-4</v>
          </cell>
          <cell r="Q553">
            <v>0.71421984704290742</v>
          </cell>
        </row>
        <row r="554">
          <cell r="B554">
            <v>2.2025918717040231E-2</v>
          </cell>
          <cell r="C554">
            <v>0.71361035693040575</v>
          </cell>
          <cell r="E554">
            <v>2.0341631697228288E-2</v>
          </cell>
          <cell r="F554">
            <v>7.7396132500705402E-4</v>
          </cell>
          <cell r="H554">
            <v>2.1115593022235341E-2</v>
          </cell>
          <cell r="L554">
            <v>0.71429311139826823</v>
          </cell>
          <cell r="N554">
            <v>5.6070651391998795E-4</v>
          </cell>
          <cell r="Q554">
            <v>0.7142137095099752</v>
          </cell>
        </row>
        <row r="555">
          <cell r="B555">
            <v>2.194273926569185E-2</v>
          </cell>
          <cell r="C555">
            <v>0.71410353100176038</v>
          </cell>
          <cell r="E555">
            <v>2.0269371017452627E-2</v>
          </cell>
          <cell r="F555">
            <v>7.6668383653156753E-4</v>
          </cell>
          <cell r="H555">
            <v>2.1036054853984194E-2</v>
          </cell>
          <cell r="L555">
            <v>0.71429095189033132</v>
          </cell>
          <cell r="N555">
            <v>5.5954277465204596E-4</v>
          </cell>
          <cell r="Q555">
            <v>0.71421170001874401</v>
          </cell>
        </row>
        <row r="556">
          <cell r="B556">
            <v>2.1859559814343468E-2</v>
          </cell>
          <cell r="C556">
            <v>0.71394170801850954</v>
          </cell>
          <cell r="E556">
            <v>2.0197042192899327E-2</v>
          </cell>
          <cell r="F556">
            <v>7.5947130284532592E-4</v>
          </cell>
          <cell r="H556">
            <v>2.0956513495744653E-2</v>
          </cell>
          <cell r="L556">
            <v>0.71428881060116511</v>
          </cell>
          <cell r="N556">
            <v>5.5838142979988702E-4</v>
          </cell>
          <cell r="Q556">
            <v>0.71420970846310683</v>
          </cell>
        </row>
        <row r="557">
          <cell r="B557">
            <v>2.1610021460298442E-2</v>
          </cell>
          <cell r="C557">
            <v>0.71425826848804952</v>
          </cell>
          <cell r="E557">
            <v>1.9979652064275859E-2</v>
          </cell>
          <cell r="F557">
            <v>7.3821825658568424E-4</v>
          </cell>
          <cell r="H557">
            <v>2.0717870320861545E-2</v>
          </cell>
          <cell r="L557">
            <v>0.71428249461231097</v>
          </cell>
          <cell r="N557">
            <v>5.5491171337553079E-4</v>
          </cell>
          <cell r="Q557">
            <v>0.71420383998111048</v>
          </cell>
        </row>
        <row r="558">
          <cell r="B558">
            <v>2.1526842008950178E-2</v>
          </cell>
          <cell r="C558">
            <v>0.7131170431126912</v>
          </cell>
          <cell r="E558">
            <v>1.9907055858862027E-2</v>
          </cell>
          <cell r="F558">
            <v>7.3126038354167885E-4</v>
          </cell>
          <cell r="H558">
            <v>2.0638316242403705E-2</v>
          </cell>
          <cell r="L558">
            <v>0.71428042476851117</v>
          </cell>
          <cell r="N558">
            <v>5.5375989787105986E-4</v>
          </cell>
          <cell r="Q558">
            <v>0.71420191874345862</v>
          </cell>
        </row>
        <row r="559">
          <cell r="B559">
            <v>2.1360483106253533E-2</v>
          </cell>
          <cell r="C559">
            <v>0.71294766122013598</v>
          </cell>
          <cell r="E559">
            <v>1.9761667272180424E-2</v>
          </cell>
          <cell r="F559">
            <v>7.175313068024053E-4</v>
          </cell>
          <cell r="H559">
            <v>2.0479198578982831E-2</v>
          </cell>
          <cell r="L559">
            <v>0.71427633746587782</v>
          </cell>
          <cell r="N559">
            <v>5.5146337298353086E-4</v>
          </cell>
          <cell r="Q559">
            <v>0.71419812781209346</v>
          </cell>
        </row>
        <row r="560">
          <cell r="B560">
            <v>2.119412420355677E-2</v>
          </cell>
          <cell r="C560">
            <v>0.71424345726444194</v>
          </cell>
          <cell r="E560">
            <v>1.9616020485336574E-2</v>
          </cell>
          <cell r="F560">
            <v>7.040477811819676E-4</v>
          </cell>
          <cell r="H560">
            <v>2.0320068266518544E-2</v>
          </cell>
          <cell r="L560">
            <v>0.71427231908372091</v>
          </cell>
          <cell r="N560">
            <v>5.4917629101161462E-4</v>
          </cell>
          <cell r="Q560">
            <v>0.71419440468335316</v>
          </cell>
        </row>
        <row r="561">
          <cell r="B561">
            <v>2.1110944752208507E-2</v>
          </cell>
          <cell r="C561">
            <v>0.71262419060327753</v>
          </cell>
          <cell r="E561">
            <v>1.9543101518141485E-2</v>
          </cell>
          <cell r="F561">
            <v>6.9739685859235637E-4</v>
          </cell>
          <cell r="H561">
            <v>2.0240498376733841E-2</v>
          </cell>
          <cell r="L561">
            <v>0.71427033539371088</v>
          </cell>
          <cell r="N561">
            <v>5.4803627918666652E-4</v>
          </cell>
          <cell r="Q561">
            <v>0.71419256820217303</v>
          </cell>
        </row>
        <row r="562">
          <cell r="B562">
            <v>2.0944585849511744E-2</v>
          </cell>
          <cell r="C562">
            <v>0.71343359423268804</v>
          </cell>
          <cell r="E562">
            <v>1.9397074911788652E-2</v>
          </cell>
          <cell r="F562">
            <v>6.8427423789431418E-4</v>
          </cell>
          <cell r="H562">
            <v>2.0081349149682966E-2</v>
          </cell>
          <cell r="L562">
            <v>0.71426641833505478</v>
          </cell>
          <cell r="N562">
            <v>5.4576329007557987E-4</v>
          </cell>
          <cell r="Q562">
            <v>0.71418894472804273</v>
          </cell>
        </row>
        <row r="563">
          <cell r="B563">
            <v>2.086140639816348E-2</v>
          </cell>
          <cell r="C563">
            <v>0.71294766122013598</v>
          </cell>
          <cell r="E563">
            <v>1.9323968253622165E-2</v>
          </cell>
          <cell r="F563">
            <v>6.7780156662640173E-4</v>
          </cell>
          <cell r="H563">
            <v>2.0001769820248566E-2</v>
          </cell>
          <cell r="L563">
            <v>0.71426448469664949</v>
          </cell>
          <cell r="N563">
            <v>5.4463030330399514E-4</v>
          </cell>
          <cell r="Q563">
            <v>0.71418715746637973</v>
          </cell>
        </row>
        <row r="564">
          <cell r="B564">
            <v>2.0611868044118454E-2</v>
          </cell>
          <cell r="C564">
            <v>0.71327910230983194</v>
          </cell>
          <cell r="E564">
            <v>1.9104280680523781E-2</v>
          </cell>
          <cell r="F564">
            <v>6.5873233464802292E-4</v>
          </cell>
          <cell r="H564">
            <v>1.9763013015171804E-2</v>
          </cell>
          <cell r="L564">
            <v>0.71425878174438728</v>
          </cell>
          <cell r="N564">
            <v>5.4124531740668404E-4</v>
          </cell>
          <cell r="Q564">
            <v>0.71418189198851922</v>
          </cell>
        </row>
        <row r="565">
          <cell r="B565">
            <v>2.0445509141421809E-2</v>
          </cell>
          <cell r="C565">
            <v>0.71360298120415988</v>
          </cell>
          <cell r="E565">
            <v>1.8957520756049378E-2</v>
          </cell>
          <cell r="F565">
            <v>6.4630541402595925E-4</v>
          </cell>
          <cell r="H565">
            <v>1.9603826170075337E-2</v>
          </cell>
          <cell r="L565">
            <v>0.71425506009499484</v>
          </cell>
          <cell r="N565">
            <v>5.3900025840884574E-4</v>
          </cell>
          <cell r="Q565">
            <v>0.7141784606140682</v>
          </cell>
        </row>
        <row r="566">
          <cell r="B566">
            <v>2.0362329690073427E-2</v>
          </cell>
          <cell r="C566">
            <v>0.71359541218001799</v>
          </cell>
          <cell r="E566">
            <v>1.8884051751944089E-2</v>
          </cell>
          <cell r="F566">
            <v>6.401763147177073E-4</v>
          </cell>
          <cell r="H566">
            <v>1.9524228066661795E-2</v>
          </cell>
          <cell r="L566">
            <v>0.71425322297526406</v>
          </cell>
          <cell r="N566">
            <v>5.3788119431402855E-4</v>
          </cell>
          <cell r="Q566">
            <v>0.71417676822096354</v>
          </cell>
        </row>
        <row r="567">
          <cell r="B567">
            <v>2.0279150238725046E-2</v>
          </cell>
          <cell r="C567">
            <v>0.71343359423268804</v>
          </cell>
          <cell r="E567">
            <v>1.8810524010958601E-2</v>
          </cell>
          <cell r="F567">
            <v>6.3410283687596349E-4</v>
          </cell>
          <cell r="H567">
            <v>1.9444626847834563E-2</v>
          </cell>
          <cell r="L567">
            <v>0.71425140148717869</v>
          </cell>
          <cell r="N567">
            <v>5.3676443425401991E-4</v>
          </cell>
          <cell r="Q567">
            <v>0.71417509118629596</v>
          </cell>
        </row>
        <row r="568">
          <cell r="B568">
            <v>2.0112791336028401E-2</v>
          </cell>
          <cell r="C568">
            <v>0.71261631694827887</v>
          </cell>
          <cell r="E568">
            <v>1.8663294173175051E-2</v>
          </cell>
          <cell r="F568">
            <v>6.2212090621774807E-4</v>
          </cell>
          <cell r="H568">
            <v>1.9285415079392798E-2</v>
          </cell>
          <cell r="L568">
            <v>0.71424780489598994</v>
          </cell>
          <cell r="N568">
            <v>5.3453780758936319E-4</v>
          </cell>
          <cell r="Q568">
            <v>0.71417178268437631</v>
          </cell>
        </row>
        <row r="569">
          <cell r="B569">
            <v>1.9946432433331756E-2</v>
          </cell>
          <cell r="C569">
            <v>0.71407384186071121</v>
          </cell>
          <cell r="E569">
            <v>1.8515834922000471E-2</v>
          </cell>
          <cell r="F569">
            <v>6.1035597359768677E-4</v>
          </cell>
          <cell r="H569">
            <v>1.9126190895598156E-2</v>
          </cell>
          <cell r="L569">
            <v>0.71424426930989482</v>
          </cell>
          <cell r="N569">
            <v>5.3232034120793178E-4</v>
          </cell>
          <cell r="Q569">
            <v>0.71416853410088266</v>
          </cell>
        </row>
        <row r="570">
          <cell r="B570">
            <v>1.9863252981983374E-2</v>
          </cell>
          <cell r="C570">
            <v>0.71230049888426761</v>
          </cell>
          <cell r="E570">
            <v>1.8442020402925589E-2</v>
          </cell>
          <cell r="F570">
            <v>6.0455375463204161E-4</v>
          </cell>
          <cell r="H570">
            <v>1.904657415755763E-2</v>
          </cell>
          <cell r="L570">
            <v>0.71424252408130817</v>
          </cell>
          <cell r="N570">
            <v>5.3121503153602024E-4</v>
          </cell>
          <cell r="Q570">
            <v>0.71416693196737568</v>
          </cell>
        </row>
        <row r="571">
          <cell r="B571">
            <v>1.9696894079286729E-2</v>
          </cell>
          <cell r="C571">
            <v>0.71343359423268804</v>
          </cell>
          <cell r="E571">
            <v>1.8294223824475975E-2</v>
          </cell>
          <cell r="F571">
            <v>5.9310758389118361E-4</v>
          </cell>
          <cell r="H571">
            <v>1.888733140836716E-2</v>
          </cell>
          <cell r="L571">
            <v>0.71423907813543974</v>
          </cell>
          <cell r="N571">
            <v>5.2901123613429486E-4</v>
          </cell>
          <cell r="Q571">
            <v>0.71416377140177489</v>
          </cell>
        </row>
        <row r="572">
          <cell r="B572">
            <v>1.9613714627938348E-2</v>
          </cell>
          <cell r="C572">
            <v>0.71343359423268804</v>
          </cell>
          <cell r="E572">
            <v>1.8220242654755438E-2</v>
          </cell>
          <cell r="F572">
            <v>5.874627501147292E-4</v>
          </cell>
          <cell r="H572">
            <v>1.8807705404870166E-2</v>
          </cell>
          <cell r="L572">
            <v>0.71423737717359903</v>
          </cell>
          <cell r="N572">
            <v>5.279127411933715E-4</v>
          </cell>
          <cell r="Q572">
            <v>0.71416221272613922</v>
          </cell>
        </row>
        <row r="573">
          <cell r="B573">
            <v>1.9530535176589967E-2</v>
          </cell>
          <cell r="C573">
            <v>0.71262419060327753</v>
          </cell>
          <cell r="E573">
            <v>1.8146206819482327E-2</v>
          </cell>
          <cell r="F573">
            <v>5.8186950104867667E-4</v>
          </cell>
          <cell r="H573">
            <v>1.8728076320531004E-2</v>
          </cell>
          <cell r="L573">
            <v>0.71423569072415838</v>
          </cell>
          <cell r="N573">
            <v>5.2681650863334914E-4</v>
          </cell>
          <cell r="Q573">
            <v>0.71416066829429425</v>
          </cell>
        </row>
        <row r="574">
          <cell r="B574">
            <v>1.9364176273893322E-2</v>
          </cell>
          <cell r="C574">
            <v>0.71327910230983194</v>
          </cell>
          <cell r="E574">
            <v>1.799797289870643E-2</v>
          </cell>
          <cell r="F574">
            <v>5.7083602586146458E-4</v>
          </cell>
          <cell r="H574">
            <v>1.8568808924567894E-2</v>
          </cell>
          <cell r="L574">
            <v>0.71423236088243081</v>
          </cell>
          <cell r="N574">
            <v>5.2463081233278025E-4</v>
          </cell>
          <cell r="Q574">
            <v>0.71415762168395425</v>
          </cell>
        </row>
        <row r="575">
          <cell r="B575">
            <v>1.9364176273893322E-2</v>
          </cell>
          <cell r="C575">
            <v>0.71165333603965431</v>
          </cell>
          <cell r="E575">
            <v>1.799797289870643E-2</v>
          </cell>
          <cell r="F575">
            <v>5.7083602586146458E-4</v>
          </cell>
          <cell r="H575">
            <v>1.8568808924567894E-2</v>
          </cell>
          <cell r="L575">
            <v>0.71423236088243081</v>
          </cell>
          <cell r="N575">
            <v>5.2463081233278025E-4</v>
          </cell>
          <cell r="Q575">
            <v>0.71415762168395425</v>
          </cell>
        </row>
        <row r="576">
          <cell r="B576">
            <v>1.9031458468500035E-2</v>
          </cell>
          <cell r="C576">
            <v>0.71343359423268804</v>
          </cell>
          <cell r="E576">
            <v>1.7700868115021622E-2</v>
          </cell>
          <cell r="F576">
            <v>5.4936921484614301E-4</v>
          </cell>
          <cell r="H576">
            <v>1.8250237329867764E-2</v>
          </cell>
          <cell r="L576">
            <v>0.71422587011312244</v>
          </cell>
          <cell r="N576">
            <v>5.2028636724844152E-4</v>
          </cell>
          <cell r="Q576">
            <v>0.71415169417631974</v>
          </cell>
        </row>
        <row r="577">
          <cell r="B577">
            <v>1.8781920114455009E-2</v>
          </cell>
          <cell r="C577">
            <v>0.7121385333659217</v>
          </cell>
          <cell r="E577">
            <v>1.7477495536779925E-2</v>
          </cell>
          <cell r="F577">
            <v>5.3378101383923368E-4</v>
          </cell>
          <cell r="H577">
            <v>1.8011276550619158E-2</v>
          </cell>
          <cell r="L577">
            <v>0.71422114617132038</v>
          </cell>
          <cell r="N577">
            <v>5.1705146948356003E-4</v>
          </cell>
          <cell r="Q577">
            <v>0.71414738989561344</v>
          </cell>
        </row>
        <row r="578">
          <cell r="B578">
            <v>1.8948279017151654E-2</v>
          </cell>
          <cell r="C578">
            <v>0.71344088521596671</v>
          </cell>
          <cell r="E578">
            <v>1.7626461700621366E-2</v>
          </cell>
          <cell r="F578">
            <v>5.4412508541839036E-4</v>
          </cell>
          <cell r="H578">
            <v>1.8170586786039757E-2</v>
          </cell>
          <cell r="L578">
            <v>0.7142242819302328</v>
          </cell>
          <cell r="N578">
            <v>5.1920584353059717E-4</v>
          </cell>
          <cell r="Q578">
            <v>0.71415024614488187</v>
          </cell>
        </row>
        <row r="579">
          <cell r="B579">
            <v>1.8781920114455009E-2</v>
          </cell>
          <cell r="C579">
            <v>0.71246218828591013</v>
          </cell>
          <cell r="E579">
            <v>1.7477495536779925E-2</v>
          </cell>
          <cell r="F579">
            <v>5.3378101383923368E-4</v>
          </cell>
          <cell r="H579">
            <v>1.8011276550619158E-2</v>
          </cell>
          <cell r="L579">
            <v>0.71422114617132038</v>
          </cell>
          <cell r="N579">
            <v>5.1705146948356003E-4</v>
          </cell>
          <cell r="Q579">
            <v>0.71414738989561344</v>
          </cell>
        </row>
        <row r="580">
          <cell r="B580">
            <v>1.8698740663106627E-2</v>
          </cell>
          <cell r="C580">
            <v>0.71246987395436989</v>
          </cell>
          <cell r="E580">
            <v>1.7402936611997145E-2</v>
          </cell>
          <cell r="F580">
            <v>5.2868025455443104E-4</v>
          </cell>
          <cell r="H580">
            <v>1.7931616866551574E-2</v>
          </cell>
          <cell r="L580">
            <v>0.71421959836867077</v>
          </cell>
          <cell r="N580">
            <v>5.1597761013974508E-4</v>
          </cell>
          <cell r="Q580">
            <v>0.71414598145215247</v>
          </cell>
        </row>
        <row r="581">
          <cell r="B581">
            <v>1.8532381760409982E-2</v>
          </cell>
          <cell r="C581">
            <v>0.71262419060327753</v>
          </cell>
          <cell r="E581">
            <v>1.7253669116626361E-2</v>
          </cell>
          <cell r="F581">
            <v>5.1861926784545047E-4</v>
          </cell>
          <cell r="H581">
            <v>1.7772288384471813E-2</v>
          </cell>
          <cell r="L581">
            <v>0.71421654235641252</v>
          </cell>
          <cell r="N581">
            <v>5.1383652434119768E-4</v>
          </cell>
          <cell r="Q581">
            <v>0.71414320336948867</v>
          </cell>
        </row>
        <row r="582">
          <cell r="B582">
            <v>1.8532381760409982E-2</v>
          </cell>
          <cell r="C582">
            <v>0.71246218828591013</v>
          </cell>
          <cell r="E582">
            <v>1.7253669116626361E-2</v>
          </cell>
          <cell r="F582">
            <v>5.1861926784545047E-4</v>
          </cell>
          <cell r="H582">
            <v>1.7772288384471813E-2</v>
          </cell>
          <cell r="L582">
            <v>0.71421654235641252</v>
          </cell>
          <cell r="N582">
            <v>5.1383652434119768E-4</v>
          </cell>
          <cell r="Q582">
            <v>0.71414320336948867</v>
          </cell>
        </row>
        <row r="583">
          <cell r="B583">
            <v>1.8366022857713337E-2</v>
          </cell>
          <cell r="C583">
            <v>0.71327149993450933</v>
          </cell>
          <cell r="E583">
            <v>1.7104204779795285E-2</v>
          </cell>
          <cell r="F583">
            <v>5.0874299562981336E-4</v>
          </cell>
          <cell r="H583">
            <v>1.7612947775425099E-2</v>
          </cell>
          <cell r="L583">
            <v>0.71421353839671931</v>
          </cell>
          <cell r="N583">
            <v>5.1170425253703315E-4</v>
          </cell>
          <cell r="Q583">
            <v>0.71414047629098054</v>
          </cell>
        </row>
        <row r="584">
          <cell r="B584">
            <v>1.8033305052319929E-2</v>
          </cell>
          <cell r="C584">
            <v>0.71117582854752137</v>
          </cell>
          <cell r="E584">
            <v>1.6804698270109674E-2</v>
          </cell>
          <cell r="F584">
            <v>4.8953202571458843E-4</v>
          </cell>
          <cell r="H584">
            <v>1.7294230295824262E-2</v>
          </cell>
          <cell r="L584">
            <v>0.71420768314865335</v>
          </cell>
          <cell r="N584">
            <v>5.0746600822606364E-4</v>
          </cell>
          <cell r="Q584">
            <v>0.71413517167583496</v>
          </cell>
        </row>
        <row r="585">
          <cell r="B585">
            <v>1.7950125600971548E-2</v>
          </cell>
          <cell r="C585">
            <v>0.71310971871929341</v>
          </cell>
          <cell r="E585">
            <v>1.6729703535932734E-2</v>
          </cell>
          <cell r="F585">
            <v>4.8483985720034601E-4</v>
          </cell>
          <cell r="H585">
            <v>1.721454339313308E-2</v>
          </cell>
          <cell r="L585">
            <v>0.71420625051789732</v>
          </cell>
          <cell r="N585">
            <v>5.0641190027284511E-4</v>
          </cell>
          <cell r="Q585">
            <v>0.71413387605420442</v>
          </cell>
        </row>
        <row r="586">
          <cell r="B586">
            <v>1.7783766698274903E-2</v>
          </cell>
          <cell r="C586">
            <v>0.71263156506681313</v>
          </cell>
          <cell r="E586">
            <v>1.6579575026073726E-2</v>
          </cell>
          <cell r="F586">
            <v>4.755855482662752E-4</v>
          </cell>
          <cell r="H586">
            <v>1.7055160574340002E-2</v>
          </cell>
          <cell r="L586">
            <v>0.71420342193580177</v>
          </cell>
          <cell r="N586">
            <v>5.0431019717796515E-4</v>
          </cell>
          <cell r="Q586">
            <v>0.71413132071485663</v>
          </cell>
        </row>
        <row r="587">
          <cell r="B587">
            <v>1.7617407795578258E-2</v>
          </cell>
          <cell r="C587">
            <v>0.71327149993450933</v>
          </cell>
          <cell r="E587">
            <v>1.6429263644394006E-2</v>
          </cell>
          <cell r="F587">
            <v>4.6650211789027002E-4</v>
          </cell>
          <cell r="H587">
            <v>1.6895765762284277E-2</v>
          </cell>
          <cell r="L587">
            <v>0.71420064156818264</v>
          </cell>
          <cell r="N587">
            <v>5.022171484971948E-4</v>
          </cell>
          <cell r="Q587">
            <v>0.71412881255922678</v>
          </cell>
        </row>
        <row r="588">
          <cell r="B588">
            <v>1.7451048892881495E-2</v>
          </cell>
          <cell r="C588">
            <v>0.71280102818652813</v>
          </cell>
          <cell r="E588">
            <v>1.6278772372446966E-2</v>
          </cell>
          <cell r="F588">
            <v>4.5758661398218265E-4</v>
          </cell>
          <cell r="H588">
            <v>1.673635898642915E-2</v>
          </cell>
          <cell r="L588">
            <v>0.71419790859601451</v>
          </cell>
          <cell r="N588">
            <v>5.0013271914981102E-4</v>
          </cell>
          <cell r="Q588">
            <v>0.71412635077217124</v>
          </cell>
        </row>
        <row r="589">
          <cell r="B589">
            <v>1.7700587246926521E-2</v>
          </cell>
          <cell r="C589">
            <v>0.7119768806963932</v>
          </cell>
          <cell r="E589">
            <v>1.6504442006832046E-2</v>
          </cell>
          <cell r="F589">
            <v>4.7102265879430717E-4</v>
          </cell>
          <cell r="H589">
            <v>1.6975464665626355E-2</v>
          </cell>
          <cell r="L589">
            <v>0.71420202577665659</v>
          </cell>
          <cell r="N589">
            <v>5.0326259323159013E-4</v>
          </cell>
          <cell r="Q589">
            <v>0.71413006079030794</v>
          </cell>
        </row>
        <row r="590">
          <cell r="B590">
            <v>1.7783766698274903E-2</v>
          </cell>
          <cell r="C590">
            <v>0.71295529693071624</v>
          </cell>
          <cell r="E590">
            <v>1.6579575026073726E-2</v>
          </cell>
          <cell r="F590">
            <v>4.755855482662752E-4</v>
          </cell>
          <cell r="H590">
            <v>1.7055160574340002E-2</v>
          </cell>
          <cell r="L590">
            <v>0.71420342193580177</v>
          </cell>
          <cell r="N590">
            <v>5.0431019717796515E-4</v>
          </cell>
          <cell r="Q590">
            <v>0.71413132071485663</v>
          </cell>
        </row>
        <row r="591">
          <cell r="B591">
            <v>1.728468999018485E-2</v>
          </cell>
          <cell r="C591">
            <v>0.71117582854752137</v>
          </cell>
          <cell r="E591">
            <v>1.612810414793377E-2</v>
          </cell>
          <cell r="F591">
            <v>4.4883612821460314E-4</v>
          </cell>
          <cell r="H591">
            <v>1.6576940276148373E-2</v>
          </cell>
          <cell r="L591">
            <v>0.71419522221236986</v>
          </cell>
          <cell r="N591">
            <v>4.9805687419276405E-4</v>
          </cell>
          <cell r="Q591">
            <v>0.71412393455063017</v>
          </cell>
        </row>
        <row r="592">
          <cell r="B592">
            <v>1.728468999018485E-2</v>
          </cell>
          <cell r="C592">
            <v>0.7123079067181225</v>
          </cell>
          <cell r="E592">
            <v>1.612810414793377E-2</v>
          </cell>
          <cell r="F592">
            <v>4.4883612821460314E-4</v>
          </cell>
          <cell r="H592">
            <v>1.6576940276148373E-2</v>
          </cell>
          <cell r="L592">
            <v>0.71419522221236986</v>
          </cell>
          <cell r="N592">
            <v>4.9805687419276405E-4</v>
          </cell>
          <cell r="Q592">
            <v>0.71412393455063017</v>
          </cell>
        </row>
        <row r="593">
          <cell r="B593">
            <v>1.7118331087488205E-2</v>
          </cell>
          <cell r="C593">
            <v>0.7121385333659217</v>
          </cell>
          <cell r="E593">
            <v>1.5977261865089475E-2</v>
          </cell>
          <cell r="F593">
            <v>4.4024779563647798E-4</v>
          </cell>
          <cell r="H593">
            <v>1.6417509660725953E-2</v>
          </cell>
          <cell r="L593">
            <v>0.71419258162231336</v>
          </cell>
          <cell r="N593">
            <v>4.9598957882013967E-4</v>
          </cell>
          <cell r="Q593">
            <v>0.71412156310352104</v>
          </cell>
        </row>
        <row r="594">
          <cell r="B594">
            <v>1.7534228344229876E-2</v>
          </cell>
          <cell r="C594">
            <v>0.71246987395436989</v>
          </cell>
          <cell r="E594">
            <v>1.6354040310074293E-2</v>
          </cell>
          <cell r="F594">
            <v>4.6202355791939801E-4</v>
          </cell>
          <cell r="H594">
            <v>1.681606386799369E-2</v>
          </cell>
          <cell r="L594">
            <v>0.7141992692083825</v>
          </cell>
          <cell r="N594">
            <v>5.0117385859398914E-4</v>
          </cell>
          <cell r="Q594">
            <v>0.71412757592010045</v>
          </cell>
        </row>
        <row r="595">
          <cell r="B595">
            <v>1.6868792733443178E-2</v>
          </cell>
          <cell r="C595">
            <v>0.71230049888426761</v>
          </cell>
          <cell r="E595">
            <v>1.5750678306691506E-2</v>
          </cell>
          <cell r="F595">
            <v>4.2766317259981151E-4</v>
          </cell>
          <cell r="H595">
            <v>1.6178341479291317E-2</v>
          </cell>
          <cell r="L595">
            <v>0.71418870489050179</v>
          </cell>
          <cell r="N595">
            <v>4.9290459043022116E-4</v>
          </cell>
          <cell r="Q595">
            <v>0.71411808818360523</v>
          </cell>
        </row>
        <row r="596">
          <cell r="B596">
            <v>1.6868792733443178E-2</v>
          </cell>
          <cell r="C596">
            <v>0.71214625232983908</v>
          </cell>
          <cell r="E596">
            <v>1.5750678306691506E-2</v>
          </cell>
          <cell r="F596">
            <v>4.2766317259981151E-4</v>
          </cell>
          <cell r="H596">
            <v>1.6178341479291317E-2</v>
          </cell>
          <cell r="L596">
            <v>0.71418870489050179</v>
          </cell>
          <cell r="N596">
            <v>4.9290459043022116E-4</v>
          </cell>
          <cell r="Q596">
            <v>0.71411808818360523</v>
          </cell>
        </row>
        <row r="597">
          <cell r="B597">
            <v>1.6785613282094797E-2</v>
          </cell>
          <cell r="C597">
            <v>0.71214625232983908</v>
          </cell>
          <cell r="E597">
            <v>1.567506648638629E-2</v>
          </cell>
          <cell r="F597">
            <v>4.2354634476072795E-4</v>
          </cell>
          <cell r="H597">
            <v>1.6098612831147018E-2</v>
          </cell>
          <cell r="L597">
            <v>0.71418743470252855</v>
          </cell>
          <cell r="N597">
            <v>4.9188049828724728E-4</v>
          </cell>
          <cell r="Q597">
            <v>0.71411695142750165</v>
          </cell>
        </row>
        <row r="598">
          <cell r="B598">
            <v>1.7035151636139823E-2</v>
          </cell>
          <cell r="C598">
            <v>0.71117582854752137</v>
          </cell>
          <cell r="E598">
            <v>1.5901776344453094E-2</v>
          </cell>
          <cell r="F598">
            <v>4.3601355326035145E-4</v>
          </cell>
          <cell r="H598">
            <v>1.6337789897713447E-2</v>
          </cell>
          <cell r="L598">
            <v>0.71419127825471573</v>
          </cell>
          <cell r="N598">
            <v>4.9495912638851532E-4</v>
          </cell>
          <cell r="Q598">
            <v>0.71412039392641358</v>
          </cell>
        </row>
        <row r="599">
          <cell r="B599">
            <v>1.6619254379398152E-2</v>
          </cell>
          <cell r="C599">
            <v>0.71310971871929341</v>
          </cell>
          <cell r="E599">
            <v>1.552371896524158E-2</v>
          </cell>
          <cell r="F599">
            <v>4.1542770987275401E-4</v>
          </cell>
          <cell r="H599">
            <v>1.5939146675114334E-2</v>
          </cell>
          <cell r="L599">
            <v>0.71418492684190182</v>
          </cell>
          <cell r="N599">
            <v>4.8983864419642237E-4</v>
          </cell>
          <cell r="Q599">
            <v>0.71411470967532675</v>
          </cell>
        </row>
        <row r="600">
          <cell r="B600">
            <v>1.6369716025353125E-2</v>
          </cell>
          <cell r="C600">
            <v>0.71166081056637853</v>
          </cell>
          <cell r="E600">
            <v>1.5296393070885629E-2</v>
          </cell>
          <cell r="F600">
            <v>4.0353227502050687E-4</v>
          </cell>
          <cell r="H600">
            <v>1.5699925345906137E-2</v>
          </cell>
          <cell r="L600">
            <v>0.7141812449420053</v>
          </cell>
          <cell r="N600">
            <v>4.8679162436934419E-4</v>
          </cell>
          <cell r="Q600">
            <v>0.71411142505699887</v>
          </cell>
        </row>
        <row r="601">
          <cell r="B601">
            <v>1.6369716025353125E-2</v>
          </cell>
          <cell r="C601">
            <v>0.71230049888426761</v>
          </cell>
          <cell r="E601">
            <v>1.5296393070885629E-2</v>
          </cell>
          <cell r="F601">
            <v>4.0353227502050687E-4</v>
          </cell>
          <cell r="H601">
            <v>1.5699925345906137E-2</v>
          </cell>
          <cell r="L601">
            <v>0.7141812449420053</v>
          </cell>
          <cell r="N601">
            <v>4.8679162436934419E-4</v>
          </cell>
          <cell r="Q601">
            <v>0.71411142505699887</v>
          </cell>
        </row>
        <row r="602">
          <cell r="B602">
            <v>1.6702433830746533E-2</v>
          </cell>
          <cell r="C602">
            <v>0.71230049888426761</v>
          </cell>
          <cell r="E602">
            <v>1.5599413258621634E-2</v>
          </cell>
          <cell r="F602">
            <v>4.1946796992683777E-4</v>
          </cell>
          <cell r="H602">
            <v>1.6018881228548471E-2</v>
          </cell>
          <cell r="L602">
            <v>0.71418617538428431</v>
          </cell>
          <cell r="N602">
            <v>4.908585176383206E-4</v>
          </cell>
          <cell r="Q602">
            <v>0.71411582528920625</v>
          </cell>
        </row>
        <row r="603">
          <cell r="B603">
            <v>1.653607492804977E-2</v>
          </cell>
          <cell r="C603">
            <v>0.71327149993450933</v>
          </cell>
          <cell r="E603">
            <v>1.544798394548753E-2</v>
          </cell>
          <cell r="F603">
            <v>4.1142522897065552E-4</v>
          </cell>
          <cell r="H603">
            <v>1.5859409174458185E-2</v>
          </cell>
          <cell r="L603">
            <v>0.71418368898223239</v>
          </cell>
          <cell r="N603">
            <v>4.8882087368299157E-4</v>
          </cell>
          <cell r="Q603">
            <v>0.71411360449318828</v>
          </cell>
        </row>
        <row r="604">
          <cell r="B604">
            <v>1.6619254379398152E-2</v>
          </cell>
          <cell r="C604">
            <v>0.7123079067181225</v>
          </cell>
          <cell r="E604">
            <v>1.552371896524158E-2</v>
          </cell>
          <cell r="F604">
            <v>4.1542770987275401E-4</v>
          </cell>
          <cell r="H604">
            <v>1.5939146675114334E-2</v>
          </cell>
          <cell r="L604">
            <v>0.71418492684190182</v>
          </cell>
          <cell r="N604">
            <v>4.8983864419642237E-4</v>
          </cell>
          <cell r="Q604">
            <v>0.71411470967532675</v>
          </cell>
        </row>
        <row r="605">
          <cell r="B605">
            <v>1.6619254379398152E-2</v>
          </cell>
          <cell r="C605">
            <v>0.71214625232983908</v>
          </cell>
          <cell r="E605">
            <v>1.552371896524158E-2</v>
          </cell>
          <cell r="F605">
            <v>4.1542770987275401E-4</v>
          </cell>
          <cell r="H605">
            <v>1.5939146675114334E-2</v>
          </cell>
          <cell r="L605">
            <v>0.71418492684190182</v>
          </cell>
          <cell r="N605">
            <v>4.8983864419642237E-4</v>
          </cell>
          <cell r="Q605">
            <v>0.71411470967532675</v>
          </cell>
        </row>
        <row r="606">
          <cell r="B606">
            <v>1.6452895476701507E-2</v>
          </cell>
          <cell r="C606">
            <v>0.7119768806963932</v>
          </cell>
          <cell r="E606">
            <v>1.5372208536010838E-2</v>
          </cell>
          <cell r="F606">
            <v>4.074601941772162E-4</v>
          </cell>
          <cell r="H606">
            <v>1.5779668730188056E-2</v>
          </cell>
          <cell r="L606">
            <v>0.71418246171284128</v>
          </cell>
          <cell r="N606">
            <v>4.8780520182788455E-4</v>
          </cell>
          <cell r="Q606">
            <v>0.7141125096508294</v>
          </cell>
        </row>
        <row r="607">
          <cell r="B607">
            <v>1.6452895476701507E-2</v>
          </cell>
          <cell r="C607">
            <v>0.71132986491405059</v>
          </cell>
          <cell r="E607">
            <v>1.5372208536010838E-2</v>
          </cell>
          <cell r="F607">
            <v>4.074601941772162E-4</v>
          </cell>
          <cell r="H607">
            <v>1.5779668730188056E-2</v>
          </cell>
          <cell r="L607">
            <v>0.71418246171284128</v>
          </cell>
          <cell r="N607">
            <v>4.8780520182788455E-4</v>
          </cell>
          <cell r="Q607">
            <v>0.7141125096508294</v>
          </cell>
        </row>
        <row r="608">
          <cell r="B608">
            <v>1.5704280414566431E-2</v>
          </cell>
          <cell r="C608">
            <v>0.7121385333659217</v>
          </cell>
          <cell r="E608">
            <v>1.4688466595585203E-2</v>
          </cell>
          <cell r="F608">
            <v>3.734062661359888E-4</v>
          </cell>
          <cell r="H608">
            <v>1.5061872861721191E-2</v>
          </cell>
          <cell r="L608">
            <v>0.71417187794817916</v>
          </cell>
          <cell r="N608">
            <v>4.7875789432727484E-4</v>
          </cell>
          <cell r="Q608">
            <v>0.71410310653462805</v>
          </cell>
        </row>
        <row r="609">
          <cell r="B609">
            <v>1.6203357122656484E-2</v>
          </cell>
          <cell r="C609">
            <v>0.7114837486181752</v>
          </cell>
          <cell r="E609">
            <v>1.5144643297182261E-2</v>
          </cell>
          <cell r="F609">
            <v>3.9578647450754379E-4</v>
          </cell>
          <cell r="H609">
            <v>1.5540429771689804E-2</v>
          </cell>
          <cell r="L609">
            <v>0.71417884253263675</v>
          </cell>
          <cell r="N609">
            <v>4.8477073563685128E-4</v>
          </cell>
          <cell r="Q609">
            <v>0.71410928625344561</v>
          </cell>
        </row>
        <row r="610">
          <cell r="B610">
            <v>1.6203357122656484E-2</v>
          </cell>
          <cell r="C610">
            <v>0.7121385333659217</v>
          </cell>
          <cell r="E610">
            <v>1.5144643297182261E-2</v>
          </cell>
          <cell r="F610">
            <v>3.9578647450754379E-4</v>
          </cell>
          <cell r="H610">
            <v>1.5540429771689804E-2</v>
          </cell>
          <cell r="L610">
            <v>0.71417884253263675</v>
          </cell>
          <cell r="N610">
            <v>4.8477073563685128E-4</v>
          </cell>
          <cell r="Q610">
            <v>0.71410928625344561</v>
          </cell>
        </row>
        <row r="611">
          <cell r="B611">
            <v>1.5953818768611457E-2</v>
          </cell>
          <cell r="C611">
            <v>0.71181495197706868</v>
          </cell>
          <cell r="E611">
            <v>1.4916726424419935E-2</v>
          </cell>
          <cell r="F611">
            <v>3.8443802560442686E-4</v>
          </cell>
          <cell r="H611">
            <v>1.5301164450024362E-2</v>
          </cell>
          <cell r="L611">
            <v>0.71417531540513068</v>
          </cell>
          <cell r="N611">
            <v>4.8175500444991954E-4</v>
          </cell>
          <cell r="Q611">
            <v>0.71410615267121647</v>
          </cell>
        </row>
        <row r="612">
          <cell r="B612">
            <v>1.5953818768611457E-2</v>
          </cell>
          <cell r="C612">
            <v>0.71294766122013598</v>
          </cell>
          <cell r="E612">
            <v>1.4916726424419935E-2</v>
          </cell>
          <cell r="F612">
            <v>3.8443802560442686E-4</v>
          </cell>
          <cell r="H612">
            <v>1.5301164450024362E-2</v>
          </cell>
          <cell r="L612">
            <v>0.71417531540513068</v>
          </cell>
          <cell r="N612">
            <v>4.8175500444991954E-4</v>
          </cell>
          <cell r="Q612">
            <v>0.71410615267121647</v>
          </cell>
        </row>
        <row r="613">
          <cell r="B613">
            <v>1.6036998219959839E-2</v>
          </cell>
          <cell r="C613">
            <v>0.71132986491405059</v>
          </cell>
          <cell r="E613">
            <v>1.4992737245936871E-2</v>
          </cell>
          <cell r="F613">
            <v>3.8818523458246482E-4</v>
          </cell>
          <cell r="H613">
            <v>1.5380922480519336E-2</v>
          </cell>
          <cell r="L613">
            <v>0.71417648103441833</v>
          </cell>
          <cell r="N613">
            <v>4.8275817355896051E-4</v>
          </cell>
          <cell r="Q613">
            <v>0.71410718736657997</v>
          </cell>
        </row>
        <row r="614">
          <cell r="B614">
            <v>1.5953818768611457E-2</v>
          </cell>
          <cell r="C614">
            <v>0.71262419060327753</v>
          </cell>
          <cell r="E614">
            <v>1.4916726424419935E-2</v>
          </cell>
          <cell r="F614">
            <v>3.8443802560442686E-4</v>
          </cell>
          <cell r="H614">
            <v>1.5301164450024362E-2</v>
          </cell>
          <cell r="L614">
            <v>0.71417531540513068</v>
          </cell>
          <cell r="N614">
            <v>4.8175500444991954E-4</v>
          </cell>
          <cell r="Q614">
            <v>0.71410615267121647</v>
          </cell>
        </row>
        <row r="615">
          <cell r="B615">
            <v>1.5953818768611457E-2</v>
          </cell>
          <cell r="C615">
            <v>0.71262419060327753</v>
          </cell>
          <cell r="E615">
            <v>1.4916726424419935E-2</v>
          </cell>
          <cell r="F615">
            <v>3.8443802560442686E-4</v>
          </cell>
          <cell r="H615">
            <v>1.5301164450024362E-2</v>
          </cell>
          <cell r="L615">
            <v>0.71417531540513068</v>
          </cell>
          <cell r="N615">
            <v>4.8175500444991954E-4</v>
          </cell>
          <cell r="Q615">
            <v>0.71410615267121647</v>
          </cell>
        </row>
        <row r="616">
          <cell r="B616">
            <v>1.5870639317263076E-2</v>
          </cell>
          <cell r="C616">
            <v>0.71132986491405059</v>
          </cell>
          <cell r="E616">
            <v>1.4840677498328323E-2</v>
          </cell>
          <cell r="F616">
            <v>3.807260026893493E-4</v>
          </cell>
          <cell r="H616">
            <v>1.5221403501017673E-2</v>
          </cell>
          <cell r="L616">
            <v>0.7141741597387814</v>
          </cell>
          <cell r="N616">
            <v>4.8075390434249721E-4</v>
          </cell>
          <cell r="Q616">
            <v>0.71410512769157919</v>
          </cell>
        </row>
        <row r="617">
          <cell r="B617">
            <v>1.5787459865914812E-2</v>
          </cell>
          <cell r="C617">
            <v>0.71246218828591013</v>
          </cell>
          <cell r="E617">
            <v>1.4764590784070625E-2</v>
          </cell>
          <cell r="F617">
            <v>3.7704885299309928E-4</v>
          </cell>
          <cell r="H617">
            <v>1.5141639637063725E-2</v>
          </cell>
          <cell r="L617">
            <v>0.71417301394852029</v>
          </cell>
          <cell r="N617">
            <v>4.7975486903331676E-4</v>
          </cell>
          <cell r="Q617">
            <v>0.71410411234128413</v>
          </cell>
        </row>
        <row r="618">
          <cell r="B618">
            <v>1.5621100963218048E-2</v>
          </cell>
          <cell r="C618">
            <v>0.71100646731958261</v>
          </cell>
          <cell r="E618">
            <v>1.4612305244354477E-2</v>
          </cell>
          <cell r="F618">
            <v>3.6979793418920055E-4</v>
          </cell>
          <cell r="H618">
            <v>1.4982103178543676E-2</v>
          </cell>
          <cell r="L618">
            <v>0.71417075165226684</v>
          </cell>
          <cell r="N618">
            <v>4.777629760375281E-4</v>
          </cell>
          <cell r="Q618">
            <v>0.7141021101865842</v>
          </cell>
        </row>
        <row r="619">
          <cell r="B619">
            <v>1.5537921511869786E-2</v>
          </cell>
          <cell r="C619">
            <v>0.71230049888426761</v>
          </cell>
          <cell r="E619">
            <v>1.4536107039418229E-2</v>
          </cell>
          <cell r="F619">
            <v>3.6622355166119122E-4</v>
          </cell>
          <cell r="H619">
            <v>1.490233059107942E-2</v>
          </cell>
          <cell r="L619">
            <v>0.71416963497596653</v>
          </cell>
          <cell r="N619">
            <v>4.7677010998551327E-4</v>
          </cell>
          <cell r="Q619">
            <v>0.71410112321279906</v>
          </cell>
        </row>
        <row r="620">
          <cell r="B620">
            <v>1.5537921511869786E-2</v>
          </cell>
          <cell r="C620">
            <v>0.71149144411935106</v>
          </cell>
          <cell r="E620">
            <v>1.4536107039418229E-2</v>
          </cell>
          <cell r="F620">
            <v>3.6622355166119122E-4</v>
          </cell>
          <cell r="H620">
            <v>1.490233059107942E-2</v>
          </cell>
          <cell r="L620">
            <v>0.71416963497596653</v>
          </cell>
          <cell r="N620">
            <v>4.7677010998551327E-4</v>
          </cell>
          <cell r="Q620">
            <v>0.71410112321279906</v>
          </cell>
        </row>
        <row r="621">
          <cell r="B621">
            <v>1.5621100963218048E-2</v>
          </cell>
          <cell r="C621">
            <v>0.71263156506681313</v>
          </cell>
          <cell r="E621">
            <v>1.4612305244354477E-2</v>
          </cell>
          <cell r="F621">
            <v>3.6979793418920055E-4</v>
          </cell>
          <cell r="H621">
            <v>1.4982103178543676E-2</v>
          </cell>
          <cell r="L621">
            <v>0.71417075165226684</v>
          </cell>
          <cell r="N621">
            <v>4.777629760375281E-4</v>
          </cell>
          <cell r="Q621">
            <v>0.7141021101865842</v>
          </cell>
        </row>
        <row r="622">
          <cell r="B622">
            <v>1.5537921511869786E-2</v>
          </cell>
          <cell r="C622">
            <v>0.71149144411935106</v>
          </cell>
          <cell r="E622">
            <v>1.4536107039418229E-2</v>
          </cell>
          <cell r="F622">
            <v>3.6622355166119122E-4</v>
          </cell>
          <cell r="H622">
            <v>1.490233059107942E-2</v>
          </cell>
          <cell r="L622">
            <v>0.71416963497596653</v>
          </cell>
          <cell r="N622">
            <v>4.7677010998551327E-4</v>
          </cell>
          <cell r="Q622">
            <v>0.71410112321279906</v>
          </cell>
        </row>
        <row r="623">
          <cell r="B623">
            <v>1.5537921511869786E-2</v>
          </cell>
          <cell r="C623">
            <v>0.71181495197706868</v>
          </cell>
          <cell r="E623">
            <v>1.4536107039418229E-2</v>
          </cell>
          <cell r="F623">
            <v>3.6622355166119122E-4</v>
          </cell>
          <cell r="H623">
            <v>1.490233059107942E-2</v>
          </cell>
          <cell r="L623">
            <v>0.71416963497596653</v>
          </cell>
          <cell r="N623">
            <v>4.7677010998551327E-4</v>
          </cell>
          <cell r="Q623">
            <v>0.71410112321279906</v>
          </cell>
        </row>
        <row r="624">
          <cell r="B624">
            <v>1.5454742060521404E-2</v>
          </cell>
          <cell r="C624">
            <v>0.71198432188464433</v>
          </cell>
          <cell r="E624">
            <v>1.4459872287386929E-2</v>
          </cell>
          <cell r="F624">
            <v>3.6268281548397155E-4</v>
          </cell>
          <cell r="H624">
            <v>1.48225551028709E-2</v>
          </cell>
          <cell r="L624">
            <v>0.71416852783513085</v>
          </cell>
          <cell r="N624">
            <v>4.7577929200084626E-4</v>
          </cell>
          <cell r="Q624">
            <v>0.714100145529588</v>
          </cell>
        </row>
        <row r="625">
          <cell r="B625">
            <v>1.5454742060521404E-2</v>
          </cell>
          <cell r="C625">
            <v>0.71181495197706868</v>
          </cell>
          <cell r="E625">
            <v>1.4459872287386929E-2</v>
          </cell>
          <cell r="F625">
            <v>3.6268281548397155E-4</v>
          </cell>
          <cell r="H625">
            <v>1.48225551028709E-2</v>
          </cell>
          <cell r="L625">
            <v>0.71416852783513085</v>
          </cell>
          <cell r="N625">
            <v>4.7577929200084626E-4</v>
          </cell>
          <cell r="Q625">
            <v>0.714100145529588</v>
          </cell>
        </row>
        <row r="626">
          <cell r="B626">
            <v>1.5288383157824759E-2</v>
          </cell>
          <cell r="C626">
            <v>0.71279327452462826</v>
          </cell>
          <cell r="E626">
            <v>1.4307294356419874E-2</v>
          </cell>
          <cell r="F626">
            <v>3.5570108194578538E-4</v>
          </cell>
          <cell r="H626">
            <v>1.466299543836566E-2</v>
          </cell>
          <cell r="L626">
            <v>0.71416634182659466</v>
          </cell>
          <cell r="N626">
            <v>4.7380378359326554E-4</v>
          </cell>
          <cell r="Q626">
            <v>0.71409821770347448</v>
          </cell>
        </row>
        <row r="627">
          <cell r="B627">
            <v>1.5288383157824759E-2</v>
          </cell>
          <cell r="C627">
            <v>0.71198432188464433</v>
          </cell>
          <cell r="E627">
            <v>1.4307294356419874E-2</v>
          </cell>
          <cell r="F627">
            <v>3.5570108194578538E-4</v>
          </cell>
          <cell r="H627">
            <v>1.466299543836566E-2</v>
          </cell>
          <cell r="L627">
            <v>0.71416634182659466</v>
          </cell>
          <cell r="N627">
            <v>4.7380378359326554E-4</v>
          </cell>
          <cell r="Q627">
            <v>0.71409821770347448</v>
          </cell>
        </row>
        <row r="628">
          <cell r="B628">
            <v>1.5205203706476378E-2</v>
          </cell>
          <cell r="C628">
            <v>0.71198432188464433</v>
          </cell>
          <cell r="E628">
            <v>1.4230951778684015E-2</v>
          </cell>
          <cell r="F628">
            <v>3.5225949044341044E-4</v>
          </cell>
          <cell r="H628">
            <v>1.4583211269127426E-2</v>
          </cell>
          <cell r="L628">
            <v>0.71416526279391634</v>
          </cell>
          <cell r="N628">
            <v>4.7281908487066527E-4</v>
          </cell>
          <cell r="Q628">
            <v>0.71409726739651502</v>
          </cell>
        </row>
        <row r="629">
          <cell r="B629">
            <v>1.5288383157824759E-2</v>
          </cell>
          <cell r="C629">
            <v>0.7119768806963932</v>
          </cell>
          <cell r="E629">
            <v>1.4307294356419874E-2</v>
          </cell>
          <cell r="F629">
            <v>3.5570108194578538E-4</v>
          </cell>
          <cell r="H629">
            <v>1.466299543836566E-2</v>
          </cell>
          <cell r="L629">
            <v>0.71416634182659466</v>
          </cell>
          <cell r="N629">
            <v>4.7380378359326554E-4</v>
          </cell>
          <cell r="Q629">
            <v>0.71409821770347448</v>
          </cell>
        </row>
        <row r="630">
          <cell r="B630">
            <v>1.5038844803779733E-2</v>
          </cell>
          <cell r="C630">
            <v>0.7129401154323588</v>
          </cell>
          <cell r="E630">
            <v>1.4078160883882501E-2</v>
          </cell>
          <cell r="F630">
            <v>3.4547339040405479E-4</v>
          </cell>
          <cell r="H630">
            <v>1.4423634274286556E-2</v>
          </cell>
          <cell r="L630">
            <v>0.7141631322642128</v>
          </cell>
          <cell r="N630">
            <v>4.7085577769993343E-4</v>
          </cell>
          <cell r="Q630">
            <v>0.71409539358955965</v>
          </cell>
        </row>
        <row r="631">
          <cell r="B631">
            <v>1.5122024255128114E-2</v>
          </cell>
          <cell r="C631">
            <v>0.71198432188464433</v>
          </cell>
          <cell r="E631">
            <v>1.4154573856280994E-2</v>
          </cell>
          <cell r="F631">
            <v>3.4885035698150327E-4</v>
          </cell>
          <cell r="H631">
            <v>1.4503424213262497E-2</v>
          </cell>
          <cell r="L631">
            <v>0.71416419296674016</v>
          </cell>
          <cell r="N631">
            <v>4.7183641761602878E-4</v>
          </cell>
          <cell r="Q631">
            <v>0.71409632605200846</v>
          </cell>
        </row>
        <row r="632">
          <cell r="B632">
            <v>1.5205203706476378E-2</v>
          </cell>
          <cell r="C632">
            <v>0.71198432188464433</v>
          </cell>
          <cell r="E632">
            <v>1.4230951778684015E-2</v>
          </cell>
          <cell r="F632">
            <v>3.5225949044341044E-4</v>
          </cell>
          <cell r="H632">
            <v>1.4583211269127426E-2</v>
          </cell>
          <cell r="L632">
            <v>0.71416526279391634</v>
          </cell>
          <cell r="N632">
            <v>4.7281908487066527E-4</v>
          </cell>
          <cell r="Q632">
            <v>0.71409726739651502</v>
          </cell>
        </row>
        <row r="633">
          <cell r="B633">
            <v>1.5122024255128114E-2</v>
          </cell>
          <cell r="C633">
            <v>0.71230049888426761</v>
          </cell>
          <cell r="E633">
            <v>1.4154573856280994E-2</v>
          </cell>
          <cell r="F633">
            <v>3.4885035698150327E-4</v>
          </cell>
          <cell r="H633">
            <v>1.4503424213262497E-2</v>
          </cell>
          <cell r="L633">
            <v>0.71416419296674016</v>
          </cell>
          <cell r="N633">
            <v>4.7183641761602878E-4</v>
          </cell>
          <cell r="Q633">
            <v>0.71409632605200846</v>
          </cell>
        </row>
        <row r="634">
          <cell r="B634">
            <v>1.5122024255128114E-2</v>
          </cell>
          <cell r="C634">
            <v>0.71165333603965431</v>
          </cell>
          <cell r="E634">
            <v>1.4154573856280994E-2</v>
          </cell>
          <cell r="F634">
            <v>3.4885035698150327E-4</v>
          </cell>
          <cell r="H634">
            <v>1.4503424213262497E-2</v>
          </cell>
          <cell r="L634">
            <v>0.71416419296674016</v>
          </cell>
          <cell r="N634">
            <v>4.7183641761602878E-4</v>
          </cell>
          <cell r="Q634">
            <v>0.71409632605200846</v>
          </cell>
        </row>
        <row r="635">
          <cell r="B635">
            <v>1.4955665352431351E-2</v>
          </cell>
          <cell r="C635">
            <v>0.71295529693071624</v>
          </cell>
          <cell r="E635">
            <v>1.4001713153814321E-2</v>
          </cell>
          <cell r="F635">
            <v>3.421283018960672E-4</v>
          </cell>
          <cell r="H635">
            <v>1.4343841455710389E-2</v>
          </cell>
          <cell r="L635">
            <v>0.71416208060612785</v>
          </cell>
          <cell r="N635">
            <v>4.6987716100110308E-4</v>
          </cell>
          <cell r="Q635">
            <v>0.7140944699294195</v>
          </cell>
        </row>
        <row r="636">
          <cell r="B636">
            <v>1.4955665352431351E-2</v>
          </cell>
          <cell r="C636">
            <v>0.71219091449822225</v>
          </cell>
          <cell r="E636">
            <v>1.4001713153814321E-2</v>
          </cell>
          <cell r="F636">
            <v>3.421283018960672E-4</v>
          </cell>
          <cell r="H636">
            <v>1.4343841455710389E-2</v>
          </cell>
          <cell r="L636">
            <v>0.71416208060612785</v>
          </cell>
          <cell r="N636">
            <v>4.6987716100110308E-4</v>
          </cell>
          <cell r="Q636">
            <v>0.7140944699294195</v>
          </cell>
        </row>
        <row r="637">
          <cell r="B637">
            <v>1.4789306449734706E-2</v>
          </cell>
          <cell r="C637">
            <v>0.71267622149949916</v>
          </cell>
          <cell r="E637">
            <v>1.3848714578322829E-2</v>
          </cell>
          <cell r="F637">
            <v>3.3553261545061304E-4</v>
          </cell>
          <cell r="H637">
            <v>1.4184247193773442E-2</v>
          </cell>
          <cell r="L637">
            <v>0.7141600041056746</v>
          </cell>
          <cell r="N637">
            <v>4.6792598081075965E-4</v>
          </cell>
          <cell r="Q637">
            <v>0.71409264870027966</v>
          </cell>
        </row>
        <row r="638">
          <cell r="B638">
            <v>1.5122024255128114E-2</v>
          </cell>
          <cell r="C638">
            <v>0.71201461731061788</v>
          </cell>
          <cell r="E638">
            <v>1.4154573856280994E-2</v>
          </cell>
          <cell r="F638">
            <v>3.4885035698150327E-4</v>
          </cell>
          <cell r="H638">
            <v>1.4503424213262497E-2</v>
          </cell>
          <cell r="L638">
            <v>0.71416419296674016</v>
          </cell>
          <cell r="N638">
            <v>4.7183641761602878E-4</v>
          </cell>
          <cell r="Q638">
            <v>0.71409632605200846</v>
          </cell>
        </row>
        <row r="639">
          <cell r="B639">
            <v>1.4789306449734706E-2</v>
          </cell>
          <cell r="C639">
            <v>0.71266159396010043</v>
          </cell>
          <cell r="E639">
            <v>1.3848714578322829E-2</v>
          </cell>
          <cell r="F639">
            <v>3.3553261545061304E-4</v>
          </cell>
          <cell r="H639">
            <v>1.4184247193773442E-2</v>
          </cell>
          <cell r="L639">
            <v>0.7141600041056746</v>
          </cell>
          <cell r="N639">
            <v>4.6792598081075965E-4</v>
          </cell>
          <cell r="Q639">
            <v>0.71409264870027966</v>
          </cell>
        </row>
        <row r="640">
          <cell r="B640">
            <v>1.4789306449734706E-2</v>
          </cell>
          <cell r="C640">
            <v>0.7121761867714248</v>
          </cell>
          <cell r="E640">
            <v>1.3848714578322829E-2</v>
          </cell>
          <cell r="F640">
            <v>3.3553261545061304E-4</v>
          </cell>
          <cell r="H640">
            <v>1.4184247193773442E-2</v>
          </cell>
          <cell r="L640">
            <v>0.7141600041056746</v>
          </cell>
          <cell r="N640">
            <v>4.6792598081075965E-4</v>
          </cell>
          <cell r="Q640">
            <v>0.71409264870027966</v>
          </cell>
        </row>
        <row r="641">
          <cell r="B641">
            <v>1.4955665352431351E-2</v>
          </cell>
          <cell r="C641">
            <v>0.7131170431126912</v>
          </cell>
          <cell r="E641">
            <v>1.4001713153814321E-2</v>
          </cell>
          <cell r="F641">
            <v>3.421283018960672E-4</v>
          </cell>
          <cell r="H641">
            <v>1.4343841455710389E-2</v>
          </cell>
          <cell r="L641">
            <v>0.71416208060612785</v>
          </cell>
          <cell r="N641">
            <v>4.6987716100110308E-4</v>
          </cell>
          <cell r="Q641">
            <v>0.7140944699294195</v>
          </cell>
        </row>
        <row r="642">
          <cell r="B642">
            <v>1.4789306449734706E-2</v>
          </cell>
          <cell r="C642">
            <v>0.71263904083872975</v>
          </cell>
          <cell r="E642">
            <v>1.3848714578322829E-2</v>
          </cell>
          <cell r="F642">
            <v>3.3553261545061304E-4</v>
          </cell>
          <cell r="H642">
            <v>1.4184247193773442E-2</v>
          </cell>
          <cell r="L642">
            <v>0.7141600041056746</v>
          </cell>
          <cell r="N642">
            <v>4.6792598081075965E-4</v>
          </cell>
          <cell r="Q642">
            <v>0.71409264870027966</v>
          </cell>
        </row>
        <row r="643">
          <cell r="B643">
            <v>1.4706126998386325E-2</v>
          </cell>
          <cell r="C643">
            <v>0.71264660639795108</v>
          </cell>
          <cell r="E643">
            <v>1.37721643059436E-2</v>
          </cell>
          <cell r="F643">
            <v>3.3228145146367279E-4</v>
          </cell>
          <cell r="H643">
            <v>1.4104445757407272E-2</v>
          </cell>
          <cell r="L643">
            <v>0.71415897910609583</v>
          </cell>
          <cell r="N643">
            <v>4.6695340911726192E-4</v>
          </cell>
          <cell r="Q643">
            <v>0.7140917509749799</v>
          </cell>
        </row>
        <row r="644">
          <cell r="B644">
            <v>1.4789306449734706E-2</v>
          </cell>
          <cell r="C644">
            <v>0.71263904083872975</v>
          </cell>
          <cell r="E644">
            <v>1.3848714578322829E-2</v>
          </cell>
          <cell r="F644">
            <v>3.3553261545061304E-4</v>
          </cell>
          <cell r="H644">
            <v>1.4184247193773442E-2</v>
          </cell>
          <cell r="L644">
            <v>0.7141600041056746</v>
          </cell>
          <cell r="N644">
            <v>4.6792598081075965E-4</v>
          </cell>
          <cell r="Q644">
            <v>0.71409264870027966</v>
          </cell>
        </row>
        <row r="645">
          <cell r="B645">
            <v>1.453976809568968E-2</v>
          </cell>
          <cell r="C645">
            <v>0.71202937837681002</v>
          </cell>
          <cell r="E645">
            <v>1.3618963207326563E-2</v>
          </cell>
          <cell r="F645">
            <v>3.2587108400044065E-4</v>
          </cell>
          <cell r="H645">
            <v>1.3944834291327004E-2</v>
          </cell>
          <cell r="L645">
            <v>0.71415695521995348</v>
          </cell>
          <cell r="N645">
            <v>4.6501428208929889E-4</v>
          </cell>
          <cell r="Q645">
            <v>0.71408998091690978</v>
          </cell>
        </row>
        <row r="646">
          <cell r="B646">
            <v>1.453976809568968E-2</v>
          </cell>
          <cell r="C646">
            <v>0.71299227487789252</v>
          </cell>
          <cell r="E646">
            <v>1.3618963207326563E-2</v>
          </cell>
          <cell r="F646">
            <v>3.2587108400044065E-4</v>
          </cell>
          <cell r="H646">
            <v>1.3944834291327004E-2</v>
          </cell>
          <cell r="L646">
            <v>0.71415695521995348</v>
          </cell>
          <cell r="N646">
            <v>4.6501428208929889E-4</v>
          </cell>
          <cell r="Q646">
            <v>0.71408998091690978</v>
          </cell>
        </row>
        <row r="647">
          <cell r="B647">
            <v>1.4706126998386325E-2</v>
          </cell>
          <cell r="C647">
            <v>0.711529724724278</v>
          </cell>
          <cell r="E647">
            <v>1.37721643059436E-2</v>
          </cell>
          <cell r="F647">
            <v>3.3228145146367279E-4</v>
          </cell>
          <cell r="H647">
            <v>1.4104445757407272E-2</v>
          </cell>
          <cell r="L647">
            <v>0.71415897910609583</v>
          </cell>
          <cell r="N647">
            <v>4.6695340911726192E-4</v>
          </cell>
          <cell r="Q647">
            <v>0.7140917509749799</v>
          </cell>
        </row>
        <row r="648">
          <cell r="E648" t="str">
            <v/>
          </cell>
          <cell r="F648" t="str">
            <v/>
          </cell>
          <cell r="H648" t="str">
            <v/>
          </cell>
          <cell r="L648" t="str">
            <v/>
          </cell>
          <cell r="N648" t="str">
            <v/>
          </cell>
          <cell r="Q648" t="str">
            <v/>
          </cell>
        </row>
        <row r="649">
          <cell r="E649" t="str">
            <v/>
          </cell>
          <cell r="F649" t="str">
            <v/>
          </cell>
          <cell r="H649" t="str">
            <v/>
          </cell>
          <cell r="L649" t="str">
            <v/>
          </cell>
          <cell r="N649" t="str">
            <v/>
          </cell>
          <cell r="Q649" t="str">
            <v/>
          </cell>
        </row>
        <row r="650">
          <cell r="E650" t="str">
            <v/>
          </cell>
          <cell r="F650" t="str">
            <v/>
          </cell>
          <cell r="H650" t="str">
            <v/>
          </cell>
          <cell r="L650" t="str">
            <v/>
          </cell>
          <cell r="N650" t="str">
            <v/>
          </cell>
          <cell r="Q650" t="str">
            <v/>
          </cell>
        </row>
        <row r="651">
          <cell r="E651" t="str">
            <v/>
          </cell>
          <cell r="F651" t="str">
            <v/>
          </cell>
          <cell r="H651" t="str">
            <v/>
          </cell>
          <cell r="L651" t="str">
            <v/>
          </cell>
          <cell r="N651" t="str">
            <v/>
          </cell>
          <cell r="Q651" t="str">
            <v/>
          </cell>
        </row>
        <row r="652">
          <cell r="E652" t="str">
            <v/>
          </cell>
          <cell r="F652" t="str">
            <v/>
          </cell>
          <cell r="H652" t="str">
            <v/>
          </cell>
          <cell r="L652" t="str">
            <v/>
          </cell>
          <cell r="N652" t="str">
            <v/>
          </cell>
          <cell r="Q652" t="str">
            <v/>
          </cell>
        </row>
        <row r="653">
          <cell r="E653" t="str">
            <v/>
          </cell>
          <cell r="F653" t="str">
            <v/>
          </cell>
          <cell r="H653" t="str">
            <v/>
          </cell>
          <cell r="L653" t="str">
            <v/>
          </cell>
          <cell r="N653" t="str">
            <v/>
          </cell>
          <cell r="Q653" t="str">
            <v/>
          </cell>
        </row>
        <row r="654">
          <cell r="E654" t="str">
            <v/>
          </cell>
          <cell r="F654" t="str">
            <v/>
          </cell>
          <cell r="H654" t="str">
            <v/>
          </cell>
          <cell r="L654" t="str">
            <v/>
          </cell>
          <cell r="N654" t="str">
            <v/>
          </cell>
          <cell r="Q654" t="str">
            <v/>
          </cell>
        </row>
        <row r="655">
          <cell r="E655" t="str">
            <v/>
          </cell>
          <cell r="F655" t="str">
            <v/>
          </cell>
          <cell r="H655" t="str">
            <v/>
          </cell>
          <cell r="L655" t="str">
            <v/>
          </cell>
          <cell r="N655" t="str">
            <v/>
          </cell>
          <cell r="Q655" t="str">
            <v/>
          </cell>
        </row>
        <row r="656">
          <cell r="E656" t="str">
            <v/>
          </cell>
          <cell r="F656" t="str">
            <v/>
          </cell>
          <cell r="H656" t="str">
            <v/>
          </cell>
          <cell r="L656" t="str">
            <v/>
          </cell>
          <cell r="N656" t="str">
            <v/>
          </cell>
          <cell r="Q656" t="str">
            <v/>
          </cell>
        </row>
        <row r="657">
          <cell r="E657" t="str">
            <v/>
          </cell>
          <cell r="F657" t="str">
            <v/>
          </cell>
          <cell r="H657" t="str">
            <v/>
          </cell>
          <cell r="L657" t="str">
            <v/>
          </cell>
          <cell r="N657" t="str">
            <v/>
          </cell>
          <cell r="Q657" t="str">
            <v/>
          </cell>
        </row>
        <row r="658">
          <cell r="E658" t="str">
            <v/>
          </cell>
          <cell r="F658" t="str">
            <v/>
          </cell>
          <cell r="H658" t="str">
            <v/>
          </cell>
          <cell r="L658" t="str">
            <v/>
          </cell>
          <cell r="N658" t="str">
            <v/>
          </cell>
          <cell r="Q658" t="str">
            <v/>
          </cell>
        </row>
        <row r="659">
          <cell r="E659" t="str">
            <v/>
          </cell>
          <cell r="F659" t="str">
            <v/>
          </cell>
          <cell r="H659" t="str">
            <v/>
          </cell>
          <cell r="L659" t="str">
            <v/>
          </cell>
          <cell r="N659" t="str">
            <v/>
          </cell>
          <cell r="Q659" t="str">
            <v/>
          </cell>
        </row>
        <row r="660">
          <cell r="E660" t="str">
            <v/>
          </cell>
          <cell r="F660" t="str">
            <v/>
          </cell>
          <cell r="H660" t="str">
            <v/>
          </cell>
          <cell r="L660" t="str">
            <v/>
          </cell>
          <cell r="N660" t="str">
            <v/>
          </cell>
          <cell r="Q660" t="str">
            <v/>
          </cell>
        </row>
        <row r="661">
          <cell r="E661" t="str">
            <v/>
          </cell>
          <cell r="F661" t="str">
            <v/>
          </cell>
          <cell r="H661" t="str">
            <v/>
          </cell>
          <cell r="L661" t="str">
            <v/>
          </cell>
          <cell r="N661" t="str">
            <v/>
          </cell>
          <cell r="Q661" t="str">
            <v/>
          </cell>
        </row>
        <row r="662">
          <cell r="E662" t="str">
            <v/>
          </cell>
          <cell r="F662" t="str">
            <v/>
          </cell>
          <cell r="H662" t="str">
            <v/>
          </cell>
          <cell r="L662" t="str">
            <v/>
          </cell>
          <cell r="N662" t="str">
            <v/>
          </cell>
          <cell r="Q662" t="str">
            <v/>
          </cell>
        </row>
        <row r="663">
          <cell r="E663" t="str">
            <v/>
          </cell>
          <cell r="F663" t="str">
            <v/>
          </cell>
          <cell r="H663" t="str">
            <v/>
          </cell>
          <cell r="L663" t="str">
            <v/>
          </cell>
          <cell r="N663" t="str">
            <v/>
          </cell>
          <cell r="Q663" t="str">
            <v/>
          </cell>
        </row>
        <row r="664">
          <cell r="E664" t="str">
            <v/>
          </cell>
          <cell r="F664" t="str">
            <v/>
          </cell>
          <cell r="H664" t="str">
            <v/>
          </cell>
          <cell r="L664" t="str">
            <v/>
          </cell>
          <cell r="N664" t="str">
            <v/>
          </cell>
          <cell r="Q664" t="str">
            <v/>
          </cell>
        </row>
        <row r="665">
          <cell r="E665" t="str">
            <v/>
          </cell>
          <cell r="F665" t="str">
            <v/>
          </cell>
          <cell r="H665" t="str">
            <v/>
          </cell>
          <cell r="L665" t="str">
            <v/>
          </cell>
          <cell r="N665" t="str">
            <v/>
          </cell>
          <cell r="Q665" t="str">
            <v/>
          </cell>
        </row>
        <row r="666">
          <cell r="E666" t="str">
            <v/>
          </cell>
          <cell r="F666" t="str">
            <v/>
          </cell>
          <cell r="H666" t="str">
            <v/>
          </cell>
          <cell r="L666" t="str">
            <v/>
          </cell>
          <cell r="N666" t="str">
            <v/>
          </cell>
          <cell r="Q666" t="str">
            <v/>
          </cell>
        </row>
        <row r="667">
          <cell r="E667" t="str">
            <v/>
          </cell>
          <cell r="F667" t="str">
            <v/>
          </cell>
          <cell r="H667" t="str">
            <v/>
          </cell>
          <cell r="L667" t="str">
            <v/>
          </cell>
          <cell r="N667" t="str">
            <v/>
          </cell>
          <cell r="Q667" t="str">
            <v/>
          </cell>
        </row>
        <row r="668">
          <cell r="E668" t="str">
            <v/>
          </cell>
          <cell r="F668" t="str">
            <v/>
          </cell>
          <cell r="H668" t="str">
            <v/>
          </cell>
          <cell r="L668" t="str">
            <v/>
          </cell>
          <cell r="N668" t="str">
            <v/>
          </cell>
          <cell r="Q668" t="str">
            <v/>
          </cell>
        </row>
        <row r="669">
          <cell r="E669" t="str">
            <v/>
          </cell>
          <cell r="F669" t="str">
            <v/>
          </cell>
          <cell r="H669" t="str">
            <v/>
          </cell>
          <cell r="L669" t="str">
            <v/>
          </cell>
          <cell r="N669" t="str">
            <v/>
          </cell>
          <cell r="Q669" t="str">
            <v/>
          </cell>
        </row>
        <row r="670">
          <cell r="E670" t="str">
            <v/>
          </cell>
          <cell r="F670" t="str">
            <v/>
          </cell>
          <cell r="H670" t="str">
            <v/>
          </cell>
          <cell r="L670" t="str">
            <v/>
          </cell>
          <cell r="N670" t="str">
            <v/>
          </cell>
          <cell r="Q670" t="str">
            <v/>
          </cell>
        </row>
        <row r="671">
          <cell r="E671" t="str">
            <v/>
          </cell>
          <cell r="F671" t="str">
            <v/>
          </cell>
          <cell r="H671" t="str">
            <v/>
          </cell>
          <cell r="L671" t="str">
            <v/>
          </cell>
          <cell r="N671" t="str">
            <v/>
          </cell>
          <cell r="Q671" t="str">
            <v/>
          </cell>
        </row>
        <row r="672">
          <cell r="E672" t="str">
            <v/>
          </cell>
          <cell r="F672" t="str">
            <v/>
          </cell>
          <cell r="H672" t="str">
            <v/>
          </cell>
          <cell r="L672" t="str">
            <v/>
          </cell>
          <cell r="N672" t="str">
            <v/>
          </cell>
          <cell r="Q672" t="str">
            <v/>
          </cell>
        </row>
        <row r="673">
          <cell r="E673" t="str">
            <v/>
          </cell>
          <cell r="F673" t="str">
            <v/>
          </cell>
          <cell r="H673" t="str">
            <v/>
          </cell>
          <cell r="L673" t="str">
            <v/>
          </cell>
          <cell r="N673" t="str">
            <v/>
          </cell>
          <cell r="Q673" t="str">
            <v/>
          </cell>
        </row>
        <row r="674">
          <cell r="E674" t="str">
            <v/>
          </cell>
          <cell r="F674" t="str">
            <v/>
          </cell>
          <cell r="H674" t="str">
            <v/>
          </cell>
          <cell r="L674" t="str">
            <v/>
          </cell>
          <cell r="N674" t="str">
            <v/>
          </cell>
          <cell r="Q674" t="str">
            <v/>
          </cell>
        </row>
        <row r="675">
          <cell r="E675" t="str">
            <v/>
          </cell>
          <cell r="F675" t="str">
            <v/>
          </cell>
          <cell r="H675" t="str">
            <v/>
          </cell>
          <cell r="L675" t="str">
            <v/>
          </cell>
          <cell r="N675" t="str">
            <v/>
          </cell>
          <cell r="Q675" t="str">
            <v/>
          </cell>
        </row>
        <row r="676">
          <cell r="E676" t="str">
            <v/>
          </cell>
          <cell r="F676" t="str">
            <v/>
          </cell>
          <cell r="H676" t="str">
            <v/>
          </cell>
          <cell r="L676" t="str">
            <v/>
          </cell>
          <cell r="N676" t="str">
            <v/>
          </cell>
          <cell r="Q676" t="str">
            <v/>
          </cell>
        </row>
        <row r="677">
          <cell r="E677" t="str">
            <v/>
          </cell>
          <cell r="F677" t="str">
            <v/>
          </cell>
          <cell r="H677" t="str">
            <v/>
          </cell>
          <cell r="L677" t="str">
            <v/>
          </cell>
          <cell r="N677" t="str">
            <v/>
          </cell>
          <cell r="Q677" t="str">
            <v/>
          </cell>
        </row>
        <row r="678">
          <cell r="E678" t="str">
            <v/>
          </cell>
          <cell r="F678" t="str">
            <v/>
          </cell>
          <cell r="H678" t="str">
            <v/>
          </cell>
          <cell r="L678" t="str">
            <v/>
          </cell>
          <cell r="N678" t="str">
            <v/>
          </cell>
          <cell r="Q678" t="str">
            <v/>
          </cell>
        </row>
        <row r="679">
          <cell r="E679" t="str">
            <v/>
          </cell>
          <cell r="F679" t="str">
            <v/>
          </cell>
          <cell r="H679" t="str">
            <v/>
          </cell>
          <cell r="L679" t="str">
            <v/>
          </cell>
          <cell r="N679" t="str">
            <v/>
          </cell>
          <cell r="Q679" t="str">
            <v/>
          </cell>
        </row>
        <row r="680">
          <cell r="E680" t="str">
            <v/>
          </cell>
          <cell r="F680" t="str">
            <v/>
          </cell>
          <cell r="H680" t="str">
            <v/>
          </cell>
          <cell r="L680" t="str">
            <v/>
          </cell>
          <cell r="N680" t="str">
            <v/>
          </cell>
          <cell r="Q680" t="str">
            <v/>
          </cell>
        </row>
        <row r="681">
          <cell r="E681" t="str">
            <v/>
          </cell>
          <cell r="F681" t="str">
            <v/>
          </cell>
          <cell r="H681" t="str">
            <v/>
          </cell>
          <cell r="L681" t="str">
            <v/>
          </cell>
          <cell r="N681" t="str">
            <v/>
          </cell>
          <cell r="Q681" t="str">
            <v/>
          </cell>
        </row>
        <row r="682">
          <cell r="E682" t="str">
            <v/>
          </cell>
          <cell r="F682" t="str">
            <v/>
          </cell>
          <cell r="H682" t="str">
            <v/>
          </cell>
          <cell r="L682" t="str">
            <v/>
          </cell>
          <cell r="N682" t="str">
            <v/>
          </cell>
          <cell r="Q682" t="str">
            <v/>
          </cell>
        </row>
        <row r="683">
          <cell r="E683" t="str">
            <v/>
          </cell>
          <cell r="F683" t="str">
            <v/>
          </cell>
          <cell r="H683" t="str">
            <v/>
          </cell>
          <cell r="L683" t="str">
            <v/>
          </cell>
          <cell r="N683" t="str">
            <v/>
          </cell>
          <cell r="Q683" t="str">
            <v/>
          </cell>
        </row>
        <row r="684">
          <cell r="E684" t="str">
            <v/>
          </cell>
          <cell r="F684" t="str">
            <v/>
          </cell>
          <cell r="H684" t="str">
            <v/>
          </cell>
          <cell r="L684" t="str">
            <v/>
          </cell>
          <cell r="N684" t="str">
            <v/>
          </cell>
          <cell r="Q684" t="str">
            <v/>
          </cell>
        </row>
        <row r="685">
          <cell r="E685" t="str">
            <v/>
          </cell>
          <cell r="F685" t="str">
            <v/>
          </cell>
          <cell r="H685" t="str">
            <v/>
          </cell>
          <cell r="L685" t="str">
            <v/>
          </cell>
          <cell r="N685" t="str">
            <v/>
          </cell>
          <cell r="Q685" t="str">
            <v/>
          </cell>
        </row>
        <row r="686">
          <cell r="E686" t="str">
            <v/>
          </cell>
          <cell r="F686" t="str">
            <v/>
          </cell>
          <cell r="H686" t="str">
            <v/>
          </cell>
          <cell r="L686" t="str">
            <v/>
          </cell>
          <cell r="N686" t="str">
            <v/>
          </cell>
          <cell r="Q686" t="str">
            <v/>
          </cell>
        </row>
        <row r="687">
          <cell r="E687" t="str">
            <v/>
          </cell>
          <cell r="F687" t="str">
            <v/>
          </cell>
          <cell r="H687" t="str">
            <v/>
          </cell>
          <cell r="L687" t="str">
            <v/>
          </cell>
          <cell r="N687" t="str">
            <v/>
          </cell>
          <cell r="Q687" t="str">
            <v/>
          </cell>
        </row>
        <row r="688">
          <cell r="E688" t="str">
            <v/>
          </cell>
          <cell r="F688" t="str">
            <v/>
          </cell>
          <cell r="H688" t="str">
            <v/>
          </cell>
          <cell r="L688" t="str">
            <v/>
          </cell>
          <cell r="N688" t="str">
            <v/>
          </cell>
          <cell r="Q688" t="str">
            <v/>
          </cell>
        </row>
        <row r="689">
          <cell r="E689" t="str">
            <v/>
          </cell>
          <cell r="F689" t="str">
            <v/>
          </cell>
          <cell r="H689" t="str">
            <v/>
          </cell>
          <cell r="L689" t="str">
            <v/>
          </cell>
          <cell r="N689" t="str">
            <v/>
          </cell>
          <cell r="Q689" t="str">
            <v/>
          </cell>
        </row>
        <row r="690">
          <cell r="E690" t="str">
            <v/>
          </cell>
          <cell r="F690" t="str">
            <v/>
          </cell>
          <cell r="H690" t="str">
            <v/>
          </cell>
          <cell r="L690" t="str">
            <v/>
          </cell>
          <cell r="N690" t="str">
            <v/>
          </cell>
          <cell r="Q690" t="str">
            <v/>
          </cell>
        </row>
        <row r="691">
          <cell r="E691" t="str">
            <v/>
          </cell>
          <cell r="F691" t="str">
            <v/>
          </cell>
          <cell r="H691" t="str">
            <v/>
          </cell>
          <cell r="L691" t="str">
            <v/>
          </cell>
          <cell r="N691" t="str">
            <v/>
          </cell>
          <cell r="Q691" t="str">
            <v/>
          </cell>
        </row>
        <row r="692">
          <cell r="E692" t="str">
            <v/>
          </cell>
          <cell r="F692" t="str">
            <v/>
          </cell>
          <cell r="H692" t="str">
            <v/>
          </cell>
          <cell r="L692" t="str">
            <v/>
          </cell>
          <cell r="N692" t="str">
            <v/>
          </cell>
          <cell r="Q692" t="str">
            <v/>
          </cell>
        </row>
        <row r="693">
          <cell r="E693" t="str">
            <v/>
          </cell>
          <cell r="F693" t="str">
            <v/>
          </cell>
          <cell r="H693" t="str">
            <v/>
          </cell>
          <cell r="L693" t="str">
            <v/>
          </cell>
          <cell r="N693" t="str">
            <v/>
          </cell>
          <cell r="Q693" t="str">
            <v/>
          </cell>
        </row>
        <row r="694">
          <cell r="E694" t="str">
            <v/>
          </cell>
          <cell r="F694" t="str">
            <v/>
          </cell>
          <cell r="H694" t="str">
            <v/>
          </cell>
          <cell r="L694" t="str">
            <v/>
          </cell>
          <cell r="N694" t="str">
            <v/>
          </cell>
          <cell r="Q694" t="str">
            <v/>
          </cell>
        </row>
        <row r="695">
          <cell r="E695" t="str">
            <v/>
          </cell>
          <cell r="F695" t="str">
            <v/>
          </cell>
          <cell r="H695" t="str">
            <v/>
          </cell>
          <cell r="L695" t="str">
            <v/>
          </cell>
          <cell r="N695" t="str">
            <v/>
          </cell>
          <cell r="Q695" t="str">
            <v/>
          </cell>
        </row>
        <row r="696">
          <cell r="E696" t="str">
            <v/>
          </cell>
          <cell r="F696" t="str">
            <v/>
          </cell>
          <cell r="H696" t="str">
            <v/>
          </cell>
          <cell r="L696" t="str">
            <v/>
          </cell>
          <cell r="N696" t="str">
            <v/>
          </cell>
          <cell r="Q696" t="str">
            <v/>
          </cell>
        </row>
        <row r="697">
          <cell r="E697" t="str">
            <v/>
          </cell>
          <cell r="F697" t="str">
            <v/>
          </cell>
          <cell r="H697" t="str">
            <v/>
          </cell>
          <cell r="L697" t="str">
            <v/>
          </cell>
          <cell r="N697" t="str">
            <v/>
          </cell>
          <cell r="Q697" t="str">
            <v/>
          </cell>
        </row>
        <row r="698">
          <cell r="E698" t="str">
            <v/>
          </cell>
          <cell r="F698" t="str">
            <v/>
          </cell>
          <cell r="H698" t="str">
            <v/>
          </cell>
          <cell r="L698" t="str">
            <v/>
          </cell>
          <cell r="N698" t="str">
            <v/>
          </cell>
          <cell r="Q698" t="str">
            <v/>
          </cell>
        </row>
        <row r="699">
          <cell r="E699" t="str">
            <v/>
          </cell>
          <cell r="F699" t="str">
            <v/>
          </cell>
          <cell r="H699" t="str">
            <v/>
          </cell>
          <cell r="L699" t="str">
            <v/>
          </cell>
          <cell r="N699" t="str">
            <v/>
          </cell>
          <cell r="Q699" t="str">
            <v/>
          </cell>
        </row>
        <row r="700">
          <cell r="E700" t="str">
            <v/>
          </cell>
          <cell r="F700" t="str">
            <v/>
          </cell>
          <cell r="H700" t="str">
            <v/>
          </cell>
          <cell r="L700" t="str">
            <v/>
          </cell>
          <cell r="N700" t="str">
            <v/>
          </cell>
          <cell r="Q700" t="str">
            <v/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0"/>
  <sheetViews>
    <sheetView tabSelected="1" workbookViewId="0">
      <selection activeCell="N21" sqref="N21:Q25"/>
    </sheetView>
  </sheetViews>
  <sheetFormatPr baseColWidth="10" defaultColWidth="11.42578125" defaultRowHeight="15" x14ac:dyDescent="0.25"/>
  <cols>
    <col min="1" max="1" width="0.140625" style="1" customWidth="1"/>
    <col min="2" max="2" width="11.42578125" style="75"/>
    <col min="3" max="3" width="11.42578125" style="13"/>
    <col min="4" max="4" width="11.42578125" style="12"/>
    <col min="5" max="6" width="11.42578125" style="1"/>
    <col min="7" max="7" width="13" style="1" bestFit="1" customWidth="1"/>
    <col min="8" max="8" width="9" style="1" customWidth="1"/>
    <col min="9" max="10" width="8.28515625" style="1" customWidth="1"/>
    <col min="11" max="11" width="7.7109375" style="1" customWidth="1"/>
    <col min="13" max="13" width="11.42578125" style="10" customWidth="1"/>
    <col min="14" max="14" width="13.140625" style="1" customWidth="1"/>
    <col min="15" max="15" width="11.42578125" style="1"/>
    <col min="16" max="16" width="13" style="1" bestFit="1" customWidth="1"/>
    <col min="17" max="16384" width="11.42578125" style="1"/>
  </cols>
  <sheetData>
    <row r="1" spans="1:20" x14ac:dyDescent="0.25">
      <c r="A1" s="1">
        <v>1</v>
      </c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5" t="s">
        <v>5</v>
      </c>
      <c r="H1" s="7" t="s">
        <v>6</v>
      </c>
      <c r="I1" s="8" t="s">
        <v>7</v>
      </c>
      <c r="J1" s="8" t="s">
        <v>1</v>
      </c>
      <c r="K1" s="9" t="s">
        <v>8</v>
      </c>
      <c r="N1" s="1" t="s">
        <v>9</v>
      </c>
      <c r="O1" s="1" t="s">
        <v>131</v>
      </c>
    </row>
    <row r="2" spans="1:20" x14ac:dyDescent="0.25">
      <c r="A2" s="1">
        <v>2</v>
      </c>
      <c r="B2">
        <v>0.35903093969013689</v>
      </c>
      <c r="C2" s="11">
        <v>5.7537399309551347</v>
      </c>
      <c r="D2" s="12">
        <v>2</v>
      </c>
      <c r="E2" s="1">
        <f t="shared" ref="E2:E65" si="0">IF(B2&gt;0,1/2*(B2-O$8*F2+N$32)+1/2*POWER((B2-O$8*F2+N$32)^2-4*O$32*(B2-O$8*F2),0.5),"")</f>
        <v>0.12939567581818529</v>
      </c>
      <c r="F2" s="1">
        <f t="shared" ref="F2:F65" si="1">IF(B2="","",LN(1+EXP($Q$14*(B2-$Q$15)))/$Q$14)</f>
        <v>5.6256034480852042E-2</v>
      </c>
      <c r="G2" s="1">
        <f t="shared" ref="G2:G65" si="2">IF(B2="","",O$8*N$25*10/(Q$16+F2)-O$8*N$25*10/(Q$16+N$23-Q$15)+(1-O$8)*O$18)</f>
        <v>7.603732327488899</v>
      </c>
      <c r="H2" s="13">
        <f t="shared" ref="H2:H65" si="3">IF(B2&gt;0, IF(O$8=1,N$25*10/(E2)-N$25*10/(Q$15-O$23),N$25*10/(E2)-N$25*10/(N$23-O$23)),"")</f>
        <v>4.9528941158854423E-2</v>
      </c>
      <c r="I2" s="14">
        <f t="shared" ref="I2:I65" si="4">IF(B2&gt;0,(O$25*10/(B2-E2-O$8*F2)-O$25*10/(O$23))+G2,"")</f>
        <v>7.6532612686474408</v>
      </c>
      <c r="J2" s="14">
        <f>IF(B2&gt;0,C2,"")</f>
        <v>5.7537399309551347</v>
      </c>
      <c r="K2" s="15">
        <f t="shared" ref="K2:K65" si="5">IF(OR(B2="",C2=0,C2=""),"",(I2-C2)*(I2-C2))</f>
        <v>3.6081813123483681</v>
      </c>
      <c r="R2" s="16"/>
      <c r="S2" s="17"/>
      <c r="T2" s="17"/>
    </row>
    <row r="3" spans="1:20" x14ac:dyDescent="0.25">
      <c r="A3" s="1">
        <v>3</v>
      </c>
      <c r="B3">
        <v>0.35786545663626046</v>
      </c>
      <c r="C3" s="11">
        <v>6.3291139240507164</v>
      </c>
      <c r="D3" s="12">
        <v>3</v>
      </c>
      <c r="E3" s="1">
        <f t="shared" si="0"/>
        <v>0.12939011347244783</v>
      </c>
      <c r="F3" s="1">
        <f t="shared" si="1"/>
        <v>5.5096722935966458E-2</v>
      </c>
      <c r="G3" s="1">
        <f t="shared" si="2"/>
        <v>9.1746213744364411</v>
      </c>
      <c r="H3" s="13">
        <f t="shared" si="3"/>
        <v>5.5258691897279277E-2</v>
      </c>
      <c r="I3" s="14">
        <f t="shared" si="4"/>
        <v>9.2298800663332656</v>
      </c>
      <c r="J3" s="14">
        <f t="shared" ref="J3:J66" si="6">IF(B3&gt;0,C3,"")</f>
        <v>6.3291139240507164</v>
      </c>
      <c r="K3" s="15">
        <f t="shared" si="5"/>
        <v>8.414444212212782</v>
      </c>
      <c r="M3" s="10">
        <f ca="1">POWER(N12,0.5)/O12</f>
        <v>9.8519689959023493E-2</v>
      </c>
      <c r="R3" s="16"/>
      <c r="S3" s="17"/>
      <c r="T3" s="17"/>
    </row>
    <row r="4" spans="1:20" x14ac:dyDescent="0.25">
      <c r="A4" s="1">
        <v>4</v>
      </c>
      <c r="B4">
        <v>0.35708846793367621</v>
      </c>
      <c r="C4" s="11">
        <v>7.4798619102416524</v>
      </c>
      <c r="D4" s="12">
        <v>4</v>
      </c>
      <c r="E4" s="1">
        <f t="shared" si="0"/>
        <v>0.12938605340187723</v>
      </c>
      <c r="F4" s="1">
        <f t="shared" si="1"/>
        <v>5.4324238975106985E-2</v>
      </c>
      <c r="G4" s="1">
        <f t="shared" si="2"/>
        <v>10.23949227135779</v>
      </c>
      <c r="H4" s="13">
        <f t="shared" si="3"/>
        <v>5.9441265855696201E-2</v>
      </c>
      <c r="I4" s="14">
        <f t="shared" si="4"/>
        <v>10.298933537213429</v>
      </c>
      <c r="J4" s="14">
        <f t="shared" si="6"/>
        <v>7.4798619102416524</v>
      </c>
      <c r="K4" s="15">
        <f t="shared" si="5"/>
        <v>7.9471648379973008</v>
      </c>
      <c r="M4" s="18"/>
      <c r="S4" s="12"/>
    </row>
    <row r="5" spans="1:20" x14ac:dyDescent="0.25">
      <c r="A5" s="1">
        <v>5</v>
      </c>
      <c r="B5">
        <v>0.35638917810135035</v>
      </c>
      <c r="C5" s="11">
        <v>8.6306098964328157</v>
      </c>
      <c r="D5" s="12">
        <v>5</v>
      </c>
      <c r="E5" s="1">
        <f t="shared" si="0"/>
        <v>0.12938213820818123</v>
      </c>
      <c r="F5" s="1">
        <f t="shared" si="1"/>
        <v>5.3629293164551124E-2</v>
      </c>
      <c r="G5" s="1">
        <f t="shared" si="2"/>
        <v>11.21016736337333</v>
      </c>
      <c r="H5" s="13">
        <f t="shared" si="3"/>
        <v>6.3474840228423091E-2</v>
      </c>
      <c r="I5" s="14">
        <f t="shared" si="4"/>
        <v>11.273642203601185</v>
      </c>
      <c r="J5" s="14">
        <f t="shared" si="6"/>
        <v>8.6306098964328157</v>
      </c>
      <c r="K5" s="15">
        <f t="shared" si="5"/>
        <v>6.9856197767357502</v>
      </c>
      <c r="N5" s="19" t="s">
        <v>10</v>
      </c>
      <c r="O5" s="20"/>
      <c r="P5" s="20"/>
      <c r="Q5" s="21"/>
      <c r="R5" s="12"/>
      <c r="S5" s="12"/>
    </row>
    <row r="6" spans="1:20" x14ac:dyDescent="0.25">
      <c r="A6" s="1">
        <v>6</v>
      </c>
      <c r="B6">
        <v>0.35576758713928308</v>
      </c>
      <c r="C6" s="11">
        <v>9.20598388952817</v>
      </c>
      <c r="D6" s="12">
        <v>6</v>
      </c>
      <c r="E6" s="1">
        <f t="shared" si="0"/>
        <v>0.12937843642192948</v>
      </c>
      <c r="F6" s="1">
        <f t="shared" si="1"/>
        <v>5.3011809464380166E-2</v>
      </c>
      <c r="G6" s="1">
        <f t="shared" si="2"/>
        <v>12.08292214882934</v>
      </c>
      <c r="H6" s="13">
        <f t="shared" si="3"/>
        <v>6.7288779048737979E-2</v>
      </c>
      <c r="I6" s="14">
        <f t="shared" si="4"/>
        <v>12.15021092787768</v>
      </c>
      <c r="J6" s="14">
        <f t="shared" si="6"/>
        <v>9.20598388952817</v>
      </c>
      <c r="K6" s="15">
        <f t="shared" si="5"/>
        <v>8.6684728533483266</v>
      </c>
      <c r="N6" s="22" t="s">
        <v>11</v>
      </c>
      <c r="O6" s="23">
        <v>170</v>
      </c>
      <c r="P6" s="24" t="s">
        <v>12</v>
      </c>
      <c r="R6" s="12"/>
      <c r="S6" s="12"/>
    </row>
    <row r="7" spans="1:20" x14ac:dyDescent="0.25">
      <c r="A7" s="1">
        <v>7</v>
      </c>
      <c r="B7">
        <v>0.35506829730695721</v>
      </c>
      <c r="C7" s="11">
        <v>11.507479861910269</v>
      </c>
      <c r="D7" s="12">
        <v>7</v>
      </c>
      <c r="E7" s="1">
        <f t="shared" si="0"/>
        <v>0.12937400650532133</v>
      </c>
      <c r="F7" s="1">
        <f t="shared" si="1"/>
        <v>5.2317434808167237E-2</v>
      </c>
      <c r="G7" s="1">
        <f t="shared" si="2"/>
        <v>13.076117312207685</v>
      </c>
      <c r="H7" s="13">
        <f t="shared" si="3"/>
        <v>7.1853195177226326E-2</v>
      </c>
      <c r="I7" s="14">
        <f t="shared" si="4"/>
        <v>13.147970507384485</v>
      </c>
      <c r="J7" s="14">
        <f t="shared" si="6"/>
        <v>11.507479861910269</v>
      </c>
      <c r="K7" s="15">
        <f t="shared" si="5"/>
        <v>2.6912095578884103</v>
      </c>
      <c r="N7" s="22" t="s">
        <v>13</v>
      </c>
      <c r="O7" s="23">
        <v>560</v>
      </c>
      <c r="P7" s="24" t="s">
        <v>12</v>
      </c>
      <c r="R7" s="12"/>
      <c r="S7" s="12"/>
    </row>
    <row r="8" spans="1:20" x14ac:dyDescent="0.25">
      <c r="A8" s="1">
        <v>8</v>
      </c>
      <c r="B8">
        <v>0.35436900747463135</v>
      </c>
      <c r="C8" s="11">
        <v>12.082853855005851</v>
      </c>
      <c r="D8" s="12">
        <v>8</v>
      </c>
      <c r="E8" s="1">
        <f t="shared" si="0"/>
        <v>0.12936927743762994</v>
      </c>
      <c r="F8" s="1">
        <f t="shared" si="1"/>
        <v>5.1623392106159148E-2</v>
      </c>
      <c r="G8" s="1">
        <f t="shared" si="2"/>
        <v>14.081509913702803</v>
      </c>
      <c r="H8" s="13">
        <f t="shared" si="3"/>
        <v>7.6726190075618206E-2</v>
      </c>
      <c r="I8" s="14">
        <f t="shared" si="4"/>
        <v>14.158236103778336</v>
      </c>
      <c r="J8" s="14">
        <f t="shared" si="6"/>
        <v>12.082853855005851</v>
      </c>
      <c r="K8" s="15">
        <f t="shared" si="5"/>
        <v>4.3072114785199354</v>
      </c>
      <c r="N8" s="25" t="s">
        <v>14</v>
      </c>
      <c r="O8" s="26">
        <v>1</v>
      </c>
      <c r="P8" s="27"/>
      <c r="Q8" s="28"/>
      <c r="R8" s="12"/>
      <c r="S8" s="12"/>
    </row>
    <row r="9" spans="1:20" x14ac:dyDescent="0.25">
      <c r="A9" s="1">
        <v>9</v>
      </c>
      <c r="B9">
        <v>0.35374741651256386</v>
      </c>
      <c r="C9" s="11">
        <v>12.658227848101433</v>
      </c>
      <c r="D9" s="12">
        <v>9</v>
      </c>
      <c r="E9" s="1">
        <f t="shared" si="0"/>
        <v>0.12936480651427701</v>
      </c>
      <c r="F9" s="1">
        <f t="shared" si="1"/>
        <v>5.1006761882710798E-2</v>
      </c>
      <c r="G9" s="1">
        <f t="shared" si="2"/>
        <v>14.985587950098704</v>
      </c>
      <c r="H9" s="13">
        <f t="shared" si="3"/>
        <v>8.133351175399639E-2</v>
      </c>
      <c r="I9" s="14">
        <f t="shared" si="4"/>
        <v>15.06692146185236</v>
      </c>
      <c r="J9" s="14">
        <f t="shared" si="6"/>
        <v>12.658227848101433</v>
      </c>
      <c r="K9" s="15">
        <f t="shared" si="5"/>
        <v>5.8018049249244994</v>
      </c>
      <c r="P9" s="29"/>
      <c r="R9" s="12"/>
      <c r="S9" s="12"/>
    </row>
    <row r="10" spans="1:20" x14ac:dyDescent="0.25">
      <c r="A10" s="1">
        <v>10</v>
      </c>
      <c r="B10">
        <v>0.35312582555049654</v>
      </c>
      <c r="C10" s="11">
        <v>13.808975834292369</v>
      </c>
      <c r="D10" s="12">
        <v>10</v>
      </c>
      <c r="E10" s="1">
        <f t="shared" si="0"/>
        <v>0.12936006846766693</v>
      </c>
      <c r="F10" s="1">
        <f t="shared" si="1"/>
        <v>5.0390428081334621E-2</v>
      </c>
      <c r="G10" s="1">
        <f t="shared" si="2"/>
        <v>15.899592473968283</v>
      </c>
      <c r="H10" s="13">
        <f t="shared" si="3"/>
        <v>8.6216453635103107E-2</v>
      </c>
      <c r="I10" s="14">
        <f t="shared" si="4"/>
        <v>15.98580892760279</v>
      </c>
      <c r="J10" s="14">
        <f t="shared" si="6"/>
        <v>13.808975834292369</v>
      </c>
      <c r="K10" s="15">
        <f t="shared" si="5"/>
        <v>4.7386023161314155</v>
      </c>
      <c r="R10" s="12"/>
      <c r="S10" s="12"/>
    </row>
    <row r="11" spans="1:20" x14ac:dyDescent="0.25">
      <c r="A11" s="1">
        <v>11</v>
      </c>
      <c r="B11">
        <v>0.35234883684791235</v>
      </c>
      <c r="C11" s="11">
        <v>14.959723820483305</v>
      </c>
      <c r="D11" s="12">
        <v>11</v>
      </c>
      <c r="E11" s="1">
        <f t="shared" si="0"/>
        <v>0.12935374608966371</v>
      </c>
      <c r="F11" s="1">
        <f t="shared" si="1"/>
        <v>4.9620454509148496E-2</v>
      </c>
      <c r="G11" s="1">
        <f t="shared" si="2"/>
        <v>17.056266934107157</v>
      </c>
      <c r="H11" s="13">
        <f t="shared" si="3"/>
        <v>9.273273483330513E-2</v>
      </c>
      <c r="I11" s="14">
        <f t="shared" si="4"/>
        <v>17.148999668940064</v>
      </c>
      <c r="J11" s="14">
        <f t="shared" si="6"/>
        <v>14.959723820483305</v>
      </c>
      <c r="K11" s="15">
        <f t="shared" si="5"/>
        <v>4.7929287406360634</v>
      </c>
      <c r="N11" s="30" t="s">
        <v>15</v>
      </c>
      <c r="O11" s="31" t="s">
        <v>133</v>
      </c>
      <c r="P11" s="32" t="s">
        <v>16</v>
      </c>
      <c r="Q11" s="33"/>
      <c r="R11" s="34"/>
      <c r="S11" s="12"/>
    </row>
    <row r="12" spans="1:20" x14ac:dyDescent="0.25">
      <c r="A12" s="1">
        <v>12</v>
      </c>
      <c r="B12">
        <v>0.35164954701558648</v>
      </c>
      <c r="C12" s="11">
        <v>17.261219792865404</v>
      </c>
      <c r="D12" s="12">
        <v>12</v>
      </c>
      <c r="E12" s="1">
        <f t="shared" si="0"/>
        <v>0.12934765074875937</v>
      </c>
      <c r="F12" s="1">
        <f t="shared" si="1"/>
        <v>4.8927927952203687E-2</v>
      </c>
      <c r="G12" s="1">
        <f t="shared" si="2"/>
        <v>18.110942541321293</v>
      </c>
      <c r="H12" s="13">
        <f t="shared" si="3"/>
        <v>9.9015618969133357E-2</v>
      </c>
      <c r="I12" s="14">
        <f t="shared" si="4"/>
        <v>18.209958160290199</v>
      </c>
      <c r="J12" s="14">
        <f t="shared" si="6"/>
        <v>17.261219792865404</v>
      </c>
      <c r="K12" s="15">
        <f t="shared" si="5"/>
        <v>0.90010448982386548</v>
      </c>
      <c r="N12" s="35">
        <f ca="1">SUM(INDIRECT("K"&amp;N30):INDIRECT("K"&amp;O30))</f>
        <v>744.74159579799516</v>
      </c>
      <c r="O12" s="215">
        <f ca="1">O30-N30</f>
        <v>277</v>
      </c>
      <c r="P12" s="216">
        <f>IF(OR(O6=0,O8=1),1,O6)</f>
        <v>1</v>
      </c>
      <c r="Q12" s="217">
        <f>O7</f>
        <v>560</v>
      </c>
      <c r="R12" s="36"/>
      <c r="S12" s="12"/>
    </row>
    <row r="13" spans="1:20" x14ac:dyDescent="0.25">
      <c r="A13" s="1">
        <v>13</v>
      </c>
      <c r="B13">
        <v>0.35087255831300224</v>
      </c>
      <c r="C13" s="11">
        <v>18.411967779056567</v>
      </c>
      <c r="D13" s="12">
        <v>13</v>
      </c>
      <c r="E13" s="1">
        <f t="shared" si="0"/>
        <v>0.12934039560765326</v>
      </c>
      <c r="F13" s="1">
        <f t="shared" si="1"/>
        <v>4.8158989492796997E-2</v>
      </c>
      <c r="G13" s="1">
        <f t="shared" si="2"/>
        <v>19.298241572515536</v>
      </c>
      <c r="H13" s="13">
        <f t="shared" si="3"/>
        <v>0.10649476029385596</v>
      </c>
      <c r="I13" s="14">
        <f t="shared" si="4"/>
        <v>19.404736332808881</v>
      </c>
      <c r="J13" s="14">
        <f t="shared" si="6"/>
        <v>18.411967779056567</v>
      </c>
      <c r="K13" s="15">
        <f t="shared" si="5"/>
        <v>0.9855894013194596</v>
      </c>
      <c r="N13" s="37"/>
      <c r="O13" s="38" t="s">
        <v>17</v>
      </c>
      <c r="P13" s="37"/>
      <c r="Q13" s="37"/>
      <c r="S13" s="12"/>
    </row>
    <row r="14" spans="1:20" x14ac:dyDescent="0.25">
      <c r="A14" s="1">
        <v>14</v>
      </c>
      <c r="B14">
        <v>0.35017326848067637</v>
      </c>
      <c r="C14" s="11">
        <v>19.562715765247503</v>
      </c>
      <c r="D14" s="12">
        <v>14</v>
      </c>
      <c r="E14" s="1">
        <f t="shared" si="0"/>
        <v>0.12933340167732954</v>
      </c>
      <c r="F14" s="1">
        <f t="shared" si="1"/>
        <v>4.7467460143915299E-2</v>
      </c>
      <c r="G14" s="1">
        <f t="shared" si="2"/>
        <v>20.380922341016458</v>
      </c>
      <c r="H14" s="13">
        <f t="shared" si="3"/>
        <v>0.11370542036857501</v>
      </c>
      <c r="I14" s="14">
        <f t="shared" si="4"/>
        <v>20.494627761384436</v>
      </c>
      <c r="J14" s="14">
        <f t="shared" si="6"/>
        <v>19.562715765247503</v>
      </c>
      <c r="K14" s="15">
        <f t="shared" si="5"/>
        <v>0.86845996854392193</v>
      </c>
      <c r="N14" s="39" t="s">
        <v>18</v>
      </c>
      <c r="O14" s="40">
        <v>0.36505217074988577</v>
      </c>
      <c r="P14" s="41" t="s">
        <v>19</v>
      </c>
      <c r="Q14" s="42">
        <v>94.141343300564088</v>
      </c>
      <c r="S14" s="12"/>
    </row>
    <row r="15" spans="1:20" x14ac:dyDescent="0.25">
      <c r="A15" s="1">
        <v>15</v>
      </c>
      <c r="B15">
        <v>0.3494739786483505</v>
      </c>
      <c r="C15" s="11">
        <v>21.288837744534021</v>
      </c>
      <c r="D15" s="12">
        <v>15</v>
      </c>
      <c r="E15" s="1">
        <f t="shared" si="0"/>
        <v>0.129325937542908</v>
      </c>
      <c r="F15" s="1">
        <f t="shared" si="1"/>
        <v>4.6776452618714798E-2</v>
      </c>
      <c r="G15" s="1">
        <f t="shared" si="2"/>
        <v>21.477179211247488</v>
      </c>
      <c r="H15" s="13">
        <f t="shared" si="3"/>
        <v>0.12140171566466051</v>
      </c>
      <c r="I15" s="14">
        <f t="shared" si="4"/>
        <v>21.598580926912149</v>
      </c>
      <c r="J15" s="14">
        <f t="shared" si="6"/>
        <v>21.288837744534021</v>
      </c>
      <c r="K15" s="15">
        <f t="shared" si="5"/>
        <v>9.5940839029730149E-2</v>
      </c>
      <c r="N15" s="43" t="s">
        <v>132</v>
      </c>
      <c r="O15" s="44">
        <v>0.20032748942312925</v>
      </c>
      <c r="P15" s="43" t="s">
        <v>20</v>
      </c>
      <c r="Q15" s="45">
        <v>0.30282827290424635</v>
      </c>
      <c r="R15" s="12"/>
      <c r="S15" s="12"/>
    </row>
    <row r="16" spans="1:20" x14ac:dyDescent="0.25">
      <c r="A16" s="1">
        <v>16</v>
      </c>
      <c r="B16">
        <v>0.34877468881602464</v>
      </c>
      <c r="C16" s="11">
        <v>22.439585730724957</v>
      </c>
      <c r="D16" s="12">
        <v>16</v>
      </c>
      <c r="E16" s="1">
        <f t="shared" si="0"/>
        <v>0.12931797200217265</v>
      </c>
      <c r="F16" s="1">
        <f t="shared" si="1"/>
        <v>4.6086001556576855E-2</v>
      </c>
      <c r="G16" s="1">
        <f t="shared" si="2"/>
        <v>22.587212129770222</v>
      </c>
      <c r="H16" s="13">
        <f t="shared" si="3"/>
        <v>0.1296159927532301</v>
      </c>
      <c r="I16" s="14">
        <f t="shared" si="4"/>
        <v>22.716828122523083</v>
      </c>
      <c r="J16" s="14">
        <f t="shared" si="6"/>
        <v>22.439585730724957</v>
      </c>
      <c r="K16" s="15">
        <f t="shared" si="5"/>
        <v>7.6863343809945445E-2</v>
      </c>
      <c r="N16" s="43" t="s">
        <v>74</v>
      </c>
      <c r="O16" s="44">
        <v>1.151676793213225</v>
      </c>
      <c r="P16" s="43" t="s">
        <v>21</v>
      </c>
      <c r="Q16" s="45">
        <v>5.7142650980543025E-2</v>
      </c>
    </row>
    <row r="17" spans="1:19" x14ac:dyDescent="0.25">
      <c r="A17" s="1">
        <v>17</v>
      </c>
      <c r="B17">
        <v>0.34799770011344044</v>
      </c>
      <c r="C17" s="11">
        <v>23.014959723820539</v>
      </c>
      <c r="D17" s="12">
        <v>17</v>
      </c>
      <c r="E17" s="1">
        <f t="shared" si="0"/>
        <v>0.1293084928610283</v>
      </c>
      <c r="F17" s="1">
        <f t="shared" si="1"/>
        <v>4.5319531283099526E-2</v>
      </c>
      <c r="G17" s="1">
        <f t="shared" si="2"/>
        <v>23.836982035353316</v>
      </c>
      <c r="H17" s="13">
        <f t="shared" si="3"/>
        <v>0.13939245350880469</v>
      </c>
      <c r="I17" s="14">
        <f t="shared" si="4"/>
        <v>23.976374488861524</v>
      </c>
      <c r="J17" s="14">
        <f t="shared" si="6"/>
        <v>23.014959723820539</v>
      </c>
      <c r="K17" s="15">
        <f t="shared" si="5"/>
        <v>0.92431835043881194</v>
      </c>
      <c r="N17" s="39" t="s">
        <v>22</v>
      </c>
      <c r="O17" s="46">
        <v>28.274481045038591</v>
      </c>
      <c r="P17" s="47"/>
      <c r="Q17" s="47"/>
    </row>
    <row r="18" spans="1:19" ht="15.75" thickBot="1" x14ac:dyDescent="0.3">
      <c r="A18" s="1">
        <v>18</v>
      </c>
      <c r="B18">
        <v>0.34737610915137296</v>
      </c>
      <c r="C18" s="11">
        <v>25.316455696202638</v>
      </c>
      <c r="D18" s="12">
        <v>18</v>
      </c>
      <c r="E18" s="1">
        <f t="shared" si="0"/>
        <v>0.12930040170228474</v>
      </c>
      <c r="F18" s="1">
        <f t="shared" si="1"/>
        <v>4.4706918700778572E-2</v>
      </c>
      <c r="G18" s="1">
        <f t="shared" si="2"/>
        <v>24.849404374083576</v>
      </c>
      <c r="H18" s="13">
        <f t="shared" si="3"/>
        <v>0.14773853083883637</v>
      </c>
      <c r="I18" s="14">
        <f t="shared" si="4"/>
        <v>24.997142904921873</v>
      </c>
      <c r="J18" s="14">
        <f t="shared" si="6"/>
        <v>25.316455696202638</v>
      </c>
      <c r="K18" s="15">
        <f t="shared" si="5"/>
        <v>0.10196065867551364</v>
      </c>
      <c r="N18" s="48" t="s">
        <v>23</v>
      </c>
      <c r="O18" s="49">
        <v>115.75277850598005</v>
      </c>
      <c r="P18" s="50" t="s">
        <v>24</v>
      </c>
      <c r="Q18" s="51">
        <f>O36</f>
        <v>5.4222480296119868E-2</v>
      </c>
      <c r="R18" s="12"/>
      <c r="S18" s="12"/>
    </row>
    <row r="19" spans="1:19" ht="15.75" thickTop="1" x14ac:dyDescent="0.25">
      <c r="A19" s="1">
        <v>19</v>
      </c>
      <c r="B19">
        <v>0.34675451818930564</v>
      </c>
      <c r="C19" s="11">
        <v>25.89182968929822</v>
      </c>
      <c r="D19" s="12">
        <v>19</v>
      </c>
      <c r="E19" s="1">
        <f t="shared" si="0"/>
        <v>0.12929183050569548</v>
      </c>
      <c r="F19" s="1">
        <f t="shared" si="1"/>
        <v>4.4094838905179658E-2</v>
      </c>
      <c r="G19" s="1">
        <f t="shared" si="2"/>
        <v>25.873183059209538</v>
      </c>
      <c r="H19" s="13">
        <f t="shared" si="3"/>
        <v>0.15658090940610236</v>
      </c>
      <c r="I19" s="14">
        <f t="shared" si="4"/>
        <v>26.029763968614958</v>
      </c>
      <c r="J19" s="14">
        <f t="shared" si="6"/>
        <v>25.89182968929822</v>
      </c>
      <c r="K19" s="15">
        <f t="shared" si="5"/>
        <v>1.9025865410627948E-2</v>
      </c>
      <c r="S19" s="12"/>
    </row>
    <row r="20" spans="1:19" x14ac:dyDescent="0.25">
      <c r="A20" s="1">
        <v>20</v>
      </c>
      <c r="B20">
        <v>0.34589983061646284</v>
      </c>
      <c r="C20" s="11">
        <v>27.617951668584737</v>
      </c>
      <c r="D20" s="12">
        <v>20</v>
      </c>
      <c r="E20" s="1">
        <f t="shared" si="0"/>
        <v>0.12927920958615577</v>
      </c>
      <c r="F20" s="1">
        <f t="shared" si="1"/>
        <v>4.3254156547489313E-2</v>
      </c>
      <c r="G20" s="1">
        <f t="shared" si="2"/>
        <v>27.299674822448907</v>
      </c>
      <c r="H20" s="13">
        <f t="shared" si="3"/>
        <v>0.16960327345427118</v>
      </c>
      <c r="I20" s="14">
        <f t="shared" si="4"/>
        <v>27.469278095902865</v>
      </c>
      <c r="J20" s="14">
        <f t="shared" si="6"/>
        <v>27.617951668584737</v>
      </c>
      <c r="K20" s="15">
        <f t="shared" si="5"/>
        <v>2.2103831213991936E-2</v>
      </c>
      <c r="R20" s="12"/>
      <c r="S20" s="12"/>
    </row>
    <row r="21" spans="1:19" x14ac:dyDescent="0.25">
      <c r="A21" s="1">
        <v>21</v>
      </c>
      <c r="B21">
        <v>0.34520054078413698</v>
      </c>
      <c r="C21" s="11">
        <v>28.768699654775673</v>
      </c>
      <c r="D21" s="12">
        <v>21</v>
      </c>
      <c r="E21" s="1">
        <f t="shared" si="0"/>
        <v>0.12926811466764093</v>
      </c>
      <c r="F21" s="1">
        <f t="shared" si="1"/>
        <v>4.256717875848505E-2</v>
      </c>
      <c r="G21" s="1">
        <f t="shared" si="2"/>
        <v>28.483216142224791</v>
      </c>
      <c r="H21" s="13">
        <f t="shared" si="3"/>
        <v>0.18105319788782026</v>
      </c>
      <c r="I21" s="14">
        <f t="shared" si="4"/>
        <v>28.664269340112213</v>
      </c>
      <c r="J21" s="14">
        <f t="shared" si="6"/>
        <v>28.768699654775673</v>
      </c>
      <c r="K21" s="15">
        <f t="shared" si="5"/>
        <v>1.0905690620709356E-2</v>
      </c>
      <c r="N21" s="52" t="s">
        <v>25</v>
      </c>
      <c r="O21" s="53"/>
      <c r="P21" s="28"/>
      <c r="Q21" s="28"/>
      <c r="S21" s="12"/>
    </row>
    <row r="22" spans="1:19" x14ac:dyDescent="0.25">
      <c r="A22" s="1">
        <v>22</v>
      </c>
      <c r="B22">
        <v>0.34450125095181111</v>
      </c>
      <c r="C22" s="11">
        <v>31.070195627157773</v>
      </c>
      <c r="D22" s="12">
        <v>22</v>
      </c>
      <c r="E22" s="1">
        <f t="shared" si="0"/>
        <v>0.12925627914480961</v>
      </c>
      <c r="F22" s="1">
        <f t="shared" si="1"/>
        <v>4.1881023030398902E-2</v>
      </c>
      <c r="G22" s="1">
        <f t="shared" si="2"/>
        <v>29.681733392930312</v>
      </c>
      <c r="H22" s="13">
        <f t="shared" si="3"/>
        <v>0.19326959071437955</v>
      </c>
      <c r="I22" s="14">
        <f t="shared" si="4"/>
        <v>29.875002983644038</v>
      </c>
      <c r="J22" s="14">
        <f t="shared" si="6"/>
        <v>31.070195627157773</v>
      </c>
      <c r="K22" s="15">
        <f t="shared" si="5"/>
        <v>1.4284854551093507</v>
      </c>
      <c r="M22" s="18"/>
      <c r="N22" s="54" t="s">
        <v>26</v>
      </c>
      <c r="O22" s="54" t="s">
        <v>27</v>
      </c>
      <c r="P22" s="55" t="s">
        <v>20</v>
      </c>
      <c r="Q22" s="55" t="s">
        <v>28</v>
      </c>
      <c r="R22" s="12"/>
      <c r="S22" s="12"/>
    </row>
    <row r="23" spans="1:19" x14ac:dyDescent="0.25">
      <c r="A23" s="1">
        <v>23</v>
      </c>
      <c r="B23">
        <v>0.34387965998974385</v>
      </c>
      <c r="C23" s="11">
        <v>31.070195627157773</v>
      </c>
      <c r="D23" s="12">
        <v>23</v>
      </c>
      <c r="E23" s="1">
        <f t="shared" si="0"/>
        <v>0.12924509786677449</v>
      </c>
      <c r="F23" s="1">
        <f t="shared" si="1"/>
        <v>4.1271840345309167E-2</v>
      </c>
      <c r="G23" s="1">
        <f t="shared" si="2"/>
        <v>30.759806145056444</v>
      </c>
      <c r="H23" s="13">
        <f t="shared" si="3"/>
        <v>0.20481274030103691</v>
      </c>
      <c r="I23" s="14">
        <f t="shared" si="4"/>
        <v>30.964618885357112</v>
      </c>
      <c r="J23" s="14">
        <f t="shared" si="6"/>
        <v>31.070195627157773</v>
      </c>
      <c r="K23" s="15">
        <f t="shared" si="5"/>
        <v>1.1146448409243443E-2</v>
      </c>
      <c r="N23" s="56">
        <f>O14</f>
        <v>0.36505217074988577</v>
      </c>
      <c r="O23" s="56">
        <f>Q34</f>
        <v>0.17338449528043465</v>
      </c>
      <c r="P23" s="56">
        <f>IF(O8=1,Q15,N23)</f>
        <v>0.30282827290424635</v>
      </c>
      <c r="Q23" s="56">
        <f>IF(O8=1,Q16,"No signific.")</f>
        <v>5.7142650980543025E-2</v>
      </c>
      <c r="R23" s="12"/>
      <c r="S23" s="12"/>
    </row>
    <row r="24" spans="1:19" x14ac:dyDescent="0.25">
      <c r="A24" s="1">
        <v>24</v>
      </c>
      <c r="B24">
        <v>0.34318037015741798</v>
      </c>
      <c r="C24" s="11">
        <v>33.371691599539872</v>
      </c>
      <c r="D24" s="12">
        <v>24</v>
      </c>
      <c r="E24" s="1">
        <f t="shared" si="0"/>
        <v>0.12923172889128182</v>
      </c>
      <c r="F24" s="1">
        <f t="shared" si="1"/>
        <v>4.0587386814481138E-2</v>
      </c>
      <c r="G24" s="1">
        <f t="shared" si="2"/>
        <v>31.987119488282787</v>
      </c>
      <c r="H24" s="13">
        <f t="shared" si="3"/>
        <v>0.21861701202703898</v>
      </c>
      <c r="I24" s="14">
        <f t="shared" si="4"/>
        <v>32.205736500309484</v>
      </c>
      <c r="J24" s="14">
        <f t="shared" si="6"/>
        <v>33.371691599539872</v>
      </c>
      <c r="K24" s="15">
        <f t="shared" si="5"/>
        <v>1.3594512934213434</v>
      </c>
      <c r="N24" s="54" t="s">
        <v>29</v>
      </c>
      <c r="O24" s="54" t="s">
        <v>30</v>
      </c>
      <c r="P24" s="55" t="s">
        <v>19</v>
      </c>
      <c r="Q24" s="54" t="s">
        <v>23</v>
      </c>
      <c r="R24" s="12"/>
      <c r="S24" s="12"/>
    </row>
    <row r="25" spans="1:19" x14ac:dyDescent="0.25">
      <c r="A25" s="1">
        <v>25</v>
      </c>
      <c r="B25">
        <v>0.34240338145483373</v>
      </c>
      <c r="C25" s="11">
        <v>34.522439585730808</v>
      </c>
      <c r="D25" s="12">
        <v>25</v>
      </c>
      <c r="E25" s="1">
        <f t="shared" si="0"/>
        <v>0.12921582952035138</v>
      </c>
      <c r="F25" s="1">
        <f t="shared" si="1"/>
        <v>3.9828042897973412E-2</v>
      </c>
      <c r="G25" s="1">
        <f t="shared" si="2"/>
        <v>33.368993834489061</v>
      </c>
      <c r="H25" s="13">
        <f t="shared" si="3"/>
        <v>0.23503778790441743</v>
      </c>
      <c r="I25" s="14">
        <f t="shared" si="4"/>
        <v>33.604031622393336</v>
      </c>
      <c r="J25" s="14">
        <f t="shared" si="6"/>
        <v>34.522439585730808</v>
      </c>
      <c r="K25" s="15">
        <f t="shared" si="5"/>
        <v>0.84347318712168373</v>
      </c>
      <c r="N25" s="57">
        <f>O$25/(P$32-1)</f>
        <v>1.724640603169924</v>
      </c>
      <c r="O25" s="58">
        <f>O17</f>
        <v>28.274481045038591</v>
      </c>
      <c r="P25" s="57">
        <f>IF(O8=1,Q14,200)</f>
        <v>94.141343300564088</v>
      </c>
      <c r="Q25" s="59" t="str">
        <f>IF(O8=1,"No signific.",O18)</f>
        <v>No signific.</v>
      </c>
      <c r="R25" s="12"/>
      <c r="S25" s="12"/>
    </row>
    <row r="26" spans="1:19" x14ac:dyDescent="0.25">
      <c r="A26" s="1">
        <v>26</v>
      </c>
      <c r="B26">
        <v>0.34170409162250787</v>
      </c>
      <c r="C26" s="11">
        <v>35.673187571921744</v>
      </c>
      <c r="D26" s="12">
        <v>26</v>
      </c>
      <c r="E26" s="1">
        <f t="shared" si="0"/>
        <v>0.12920051634389684</v>
      </c>
      <c r="F26" s="1">
        <f t="shared" si="1"/>
        <v>3.91457476783518E-2</v>
      </c>
      <c r="G26" s="1">
        <f t="shared" si="2"/>
        <v>34.629243142261402</v>
      </c>
      <c r="H26" s="13">
        <f t="shared" si="3"/>
        <v>0.25085696631745691</v>
      </c>
      <c r="I26" s="14">
        <f t="shared" si="4"/>
        <v>34.880100108578034</v>
      </c>
      <c r="J26" s="14">
        <f t="shared" si="6"/>
        <v>35.673187571921744</v>
      </c>
      <c r="K26" s="15">
        <f t="shared" si="5"/>
        <v>0.62898772451296048</v>
      </c>
    </row>
    <row r="27" spans="1:19" x14ac:dyDescent="0.25">
      <c r="A27" s="1">
        <v>27</v>
      </c>
      <c r="B27">
        <v>0.34108250066044038</v>
      </c>
      <c r="C27" s="11">
        <v>36.823935558112908</v>
      </c>
      <c r="D27" s="12">
        <v>27</v>
      </c>
      <c r="E27" s="1">
        <f t="shared" si="0"/>
        <v>0.1291860548267543</v>
      </c>
      <c r="F27" s="1">
        <f t="shared" si="1"/>
        <v>3.8540206490759052E-2</v>
      </c>
      <c r="G27" s="1">
        <f t="shared" si="2"/>
        <v>35.762776209883441</v>
      </c>
      <c r="H27" s="13">
        <f t="shared" si="3"/>
        <v>0.26579978677287386</v>
      </c>
      <c r="I27" s="14">
        <f t="shared" si="4"/>
        <v>36.028575996655718</v>
      </c>
      <c r="J27" s="14">
        <f t="shared" si="6"/>
        <v>36.823935558112908</v>
      </c>
      <c r="K27" s="15">
        <f t="shared" si="5"/>
        <v>0.63259683200137284</v>
      </c>
      <c r="R27" s="12"/>
      <c r="S27" s="12"/>
    </row>
    <row r="28" spans="1:19" x14ac:dyDescent="0.25">
      <c r="A28" s="1">
        <v>28</v>
      </c>
      <c r="B28">
        <v>0.34046090969837306</v>
      </c>
      <c r="C28" s="11">
        <v>37.974683544303844</v>
      </c>
      <c r="D28" s="12">
        <v>28</v>
      </c>
      <c r="E28" s="1">
        <f t="shared" si="0"/>
        <v>0.12917074595738337</v>
      </c>
      <c r="F28" s="1">
        <f t="shared" si="1"/>
        <v>3.7935606072874141E-2</v>
      </c>
      <c r="G28" s="1">
        <f t="shared" si="2"/>
        <v>36.908953240930998</v>
      </c>
      <c r="H28" s="13">
        <f t="shared" si="3"/>
        <v>0.28162180645659873</v>
      </c>
      <c r="I28" s="14">
        <f t="shared" si="4"/>
        <v>37.190575047386858</v>
      </c>
      <c r="J28" s="14">
        <f t="shared" si="6"/>
        <v>37.974683544303844</v>
      </c>
      <c r="K28" s="15">
        <f t="shared" si="5"/>
        <v>0.61482613493741445</v>
      </c>
      <c r="N28" s="60" t="s">
        <v>31</v>
      </c>
      <c r="O28" s="61"/>
      <c r="R28" s="12"/>
      <c r="S28" s="12"/>
    </row>
    <row r="29" spans="1:19" x14ac:dyDescent="0.25">
      <c r="A29" s="1">
        <v>29</v>
      </c>
      <c r="B29">
        <v>0.33968392099578865</v>
      </c>
      <c r="C29" s="11">
        <v>39.700805523590361</v>
      </c>
      <c r="D29" s="12">
        <v>29</v>
      </c>
      <c r="E29" s="1">
        <f t="shared" si="0"/>
        <v>0.12915034468110692</v>
      </c>
      <c r="F29" s="1">
        <f t="shared" si="1"/>
        <v>3.7181260289708425E-2</v>
      </c>
      <c r="G29" s="1">
        <f t="shared" si="2"/>
        <v>38.359614658702156</v>
      </c>
      <c r="H29" s="13">
        <f t="shared" si="3"/>
        <v>0.3027127595800323</v>
      </c>
      <c r="I29" s="14">
        <f t="shared" si="4"/>
        <v>38.662327418281819</v>
      </c>
      <c r="J29" s="14">
        <f t="shared" si="6"/>
        <v>39.700805523590361</v>
      </c>
      <c r="K29" s="15">
        <f t="shared" si="5"/>
        <v>1.0784367752052191</v>
      </c>
      <c r="N29" s="62" t="s">
        <v>32</v>
      </c>
      <c r="O29" s="62" t="s">
        <v>33</v>
      </c>
      <c r="P29" s="63" t="s">
        <v>34</v>
      </c>
      <c r="Q29" s="63" t="s">
        <v>35</v>
      </c>
      <c r="R29" s="12"/>
      <c r="S29" s="12"/>
    </row>
    <row r="30" spans="1:19" x14ac:dyDescent="0.25">
      <c r="A30" s="1">
        <v>30</v>
      </c>
      <c r="B30">
        <v>0.33906233003372138</v>
      </c>
      <c r="C30" s="11">
        <v>40.276179516685943</v>
      </c>
      <c r="D30" s="12">
        <v>30</v>
      </c>
      <c r="E30" s="1">
        <f t="shared" si="0"/>
        <v>0.12913294930258892</v>
      </c>
      <c r="F30" s="1">
        <f t="shared" si="1"/>
        <v>3.6578976582127741E-2</v>
      </c>
      <c r="G30" s="1">
        <f t="shared" si="2"/>
        <v>39.534615286571182</v>
      </c>
      <c r="H30" s="13">
        <f t="shared" si="3"/>
        <v>0.32070146252181075</v>
      </c>
      <c r="I30" s="14">
        <f t="shared" si="4"/>
        <v>39.855316749092992</v>
      </c>
      <c r="J30" s="14">
        <f t="shared" si="6"/>
        <v>40.276179516685943</v>
      </c>
      <c r="K30" s="15">
        <f t="shared" si="5"/>
        <v>0.17712546914599794</v>
      </c>
      <c r="N30" s="64">
        <f>IF(P12&lt;=C2,2,LOOKUP(P12,C:C,A:A))</f>
        <v>2</v>
      </c>
      <c r="O30" s="64">
        <f ca="1">LOOKUP(Q12,C3:INDIRECT("C"&amp;Q30),A3:INDIRECT("A"&amp;Q30))</f>
        <v>279</v>
      </c>
      <c r="P30" s="65">
        <f>MAX(C2:C700)</f>
        <v>584.57997698504039</v>
      </c>
      <c r="Q30" s="64">
        <f>VLOOKUP(P30,C2:D700,2,FALSE)</f>
        <v>287</v>
      </c>
      <c r="R30" s="12"/>
      <c r="S30" s="12"/>
    </row>
    <row r="31" spans="1:19" x14ac:dyDescent="0.25">
      <c r="A31" s="1">
        <v>31</v>
      </c>
      <c r="B31">
        <v>0.33828534133113713</v>
      </c>
      <c r="C31" s="11">
        <v>42.002301495972461</v>
      </c>
      <c r="D31" s="12">
        <v>31</v>
      </c>
      <c r="E31" s="1">
        <f t="shared" si="0"/>
        <v>0.12910977342132049</v>
      </c>
      <c r="F31" s="1">
        <f t="shared" si="1"/>
        <v>3.5827711690069375E-2</v>
      </c>
      <c r="G31" s="1">
        <f t="shared" si="2"/>
        <v>41.021602908655098</v>
      </c>
      <c r="H31" s="13">
        <f t="shared" si="3"/>
        <v>0.34467536170521385</v>
      </c>
      <c r="I31" s="14">
        <f t="shared" si="4"/>
        <v>41.366278270360056</v>
      </c>
      <c r="J31" s="14">
        <f t="shared" si="6"/>
        <v>42.002301495972461</v>
      </c>
      <c r="K31" s="15">
        <f t="shared" si="5"/>
        <v>0.40452554351840819</v>
      </c>
      <c r="N31" s="66" t="s">
        <v>36</v>
      </c>
      <c r="O31" s="66" t="s">
        <v>37</v>
      </c>
      <c r="P31" s="66" t="s">
        <v>38</v>
      </c>
      <c r="Q31" s="66"/>
      <c r="R31" s="12"/>
      <c r="S31" s="12"/>
    </row>
    <row r="32" spans="1:19" x14ac:dyDescent="0.25">
      <c r="A32" s="1">
        <v>32</v>
      </c>
      <c r="B32">
        <v>0.33766375036906965</v>
      </c>
      <c r="C32" s="11">
        <v>43.728423475258978</v>
      </c>
      <c r="D32" s="12">
        <v>32</v>
      </c>
      <c r="E32" s="1">
        <f t="shared" si="0"/>
        <v>0.12909001761927971</v>
      </c>
      <c r="F32" s="1">
        <f t="shared" si="1"/>
        <v>3.5228049122951896E-2</v>
      </c>
      <c r="G32" s="1">
        <f t="shared" si="2"/>
        <v>42.225881000300859</v>
      </c>
      <c r="H32" s="13">
        <f t="shared" si="3"/>
        <v>0.36511821411377809</v>
      </c>
      <c r="I32" s="14">
        <f t="shared" si="4"/>
        <v>42.59099921441404</v>
      </c>
      <c r="J32" s="14">
        <f t="shared" si="6"/>
        <v>43.728423475258978</v>
      </c>
      <c r="K32" s="15">
        <f t="shared" si="5"/>
        <v>1.2937339491586533</v>
      </c>
      <c r="N32" s="67">
        <f>-O15</f>
        <v>-0.20032748942312925</v>
      </c>
      <c r="O32" s="68">
        <f>-O16/100</f>
        <v>-1.1516767932132251E-2</v>
      </c>
      <c r="P32" s="68">
        <f>N32/O32</f>
        <v>17.394419215846785</v>
      </c>
      <c r="Q32" s="68"/>
      <c r="R32" s="12"/>
      <c r="S32" s="12"/>
    </row>
    <row r="33" spans="1:19" x14ac:dyDescent="0.25">
      <c r="A33" s="1">
        <v>33</v>
      </c>
      <c r="B33">
        <v>0.33696446053674378</v>
      </c>
      <c r="C33" s="11">
        <v>45.454545454545496</v>
      </c>
      <c r="D33" s="12">
        <v>33</v>
      </c>
      <c r="E33" s="1">
        <f t="shared" si="0"/>
        <v>0.12906641996906071</v>
      </c>
      <c r="F33" s="1">
        <f t="shared" si="1"/>
        <v>3.4554952831289606E-2</v>
      </c>
      <c r="G33" s="1">
        <f t="shared" si="2"/>
        <v>43.596395333857572</v>
      </c>
      <c r="H33" s="13">
        <f t="shared" si="3"/>
        <v>0.38954472532489604</v>
      </c>
      <c r="I33" s="14">
        <f t="shared" si="4"/>
        <v>43.985940059181985</v>
      </c>
      <c r="J33" s="14">
        <f t="shared" si="6"/>
        <v>45.454545454545496</v>
      </c>
      <c r="K33" s="15">
        <f t="shared" si="5"/>
        <v>2.1568018072908144</v>
      </c>
      <c r="N33" s="69" t="s">
        <v>39</v>
      </c>
      <c r="O33" s="69" t="s">
        <v>40</v>
      </c>
      <c r="P33" s="69" t="s">
        <v>41</v>
      </c>
      <c r="Q33" s="70" t="s">
        <v>42</v>
      </c>
      <c r="R33" s="12"/>
      <c r="S33" s="12"/>
    </row>
    <row r="34" spans="1:19" x14ac:dyDescent="0.25">
      <c r="A34" s="1">
        <v>34</v>
      </c>
      <c r="B34">
        <v>0.33634286957467646</v>
      </c>
      <c r="C34" s="11">
        <v>47.180667433832014</v>
      </c>
      <c r="D34" s="12">
        <v>34</v>
      </c>
      <c r="E34" s="1">
        <f t="shared" si="0"/>
        <v>0.12904415371466729</v>
      </c>
      <c r="F34" s="1">
        <f t="shared" si="1"/>
        <v>3.3958078351346219E-2</v>
      </c>
      <c r="G34" s="1">
        <f t="shared" si="2"/>
        <v>44.828653701914817</v>
      </c>
      <c r="H34" s="13">
        <f t="shared" si="3"/>
        <v>0.41260126746897186</v>
      </c>
      <c r="I34" s="14">
        <f t="shared" si="4"/>
        <v>45.241254969383107</v>
      </c>
      <c r="J34" s="14">
        <f t="shared" si="6"/>
        <v>47.180667433832014</v>
      </c>
      <c r="K34" s="15">
        <f t="shared" si="5"/>
        <v>3.7613207072597823</v>
      </c>
      <c r="N34" s="71">
        <f>IF(O8=0,O14+O15,Q15+O15)</f>
        <v>0.50315576232737558</v>
      </c>
      <c r="O34" s="72">
        <f>IF(O8=0,POWER(N34*N34-4*O14*(-O16/100+O15),1/2),POWER(N34*N34-4*Q15*(-O16/100+O15),1/2))</f>
        <v>0.15638677176650626</v>
      </c>
      <c r="P34" s="72">
        <f>(N34+O34)/2</f>
        <v>0.32977126704694093</v>
      </c>
      <c r="Q34" s="72">
        <f>(N34-O34)/2</f>
        <v>0.17338449528043465</v>
      </c>
      <c r="R34" s="12"/>
      <c r="S34" s="12"/>
    </row>
    <row r="35" spans="1:19" x14ac:dyDescent="0.25">
      <c r="A35" s="1">
        <v>35</v>
      </c>
      <c r="B35">
        <v>0.3357989774828673</v>
      </c>
      <c r="C35" s="11">
        <v>48.906789413118531</v>
      </c>
      <c r="D35" s="12">
        <v>35</v>
      </c>
      <c r="E35" s="1">
        <f t="shared" si="0"/>
        <v>0.12902361932604245</v>
      </c>
      <c r="F35" s="1">
        <f t="shared" si="1"/>
        <v>3.3436980985725749E-2</v>
      </c>
      <c r="G35" s="1">
        <f t="shared" si="2"/>
        <v>45.917746982244751</v>
      </c>
      <c r="H35" s="13">
        <f t="shared" si="3"/>
        <v>0.43387152897162196</v>
      </c>
      <c r="I35" s="14">
        <f t="shared" si="4"/>
        <v>46.351618511216373</v>
      </c>
      <c r="J35" s="14">
        <f t="shared" si="6"/>
        <v>48.906789413118531</v>
      </c>
      <c r="K35" s="15">
        <f t="shared" si="5"/>
        <v>6.5288983379274912</v>
      </c>
      <c r="N35" s="66" t="s">
        <v>43</v>
      </c>
      <c r="O35" s="73" t="s">
        <v>44</v>
      </c>
      <c r="P35" s="66" t="s">
        <v>45</v>
      </c>
      <c r="Q35" s="66" t="s">
        <v>46</v>
      </c>
      <c r="R35" s="12"/>
      <c r="S35" s="12"/>
    </row>
    <row r="36" spans="1:19" x14ac:dyDescent="0.25">
      <c r="A36" s="1">
        <v>36</v>
      </c>
      <c r="B36">
        <v>0.33502198878028311</v>
      </c>
      <c r="C36" s="11">
        <v>50.057537399309695</v>
      </c>
      <c r="D36" s="12">
        <v>36</v>
      </c>
      <c r="E36" s="1">
        <f t="shared" si="0"/>
        <v>0.12899248447635364</v>
      </c>
      <c r="F36" s="1">
        <f t="shared" si="1"/>
        <v>3.2694555584028236E-2</v>
      </c>
      <c r="G36" s="1">
        <f t="shared" si="2"/>
        <v>47.491239340177088</v>
      </c>
      <c r="H36" s="13">
        <f t="shared" si="3"/>
        <v>0.46613504926881433</v>
      </c>
      <c r="I36" s="14">
        <f t="shared" si="4"/>
        <v>47.957374389445448</v>
      </c>
      <c r="J36" s="14">
        <f t="shared" si="6"/>
        <v>50.057537399309695</v>
      </c>
      <c r="K36" s="15">
        <f t="shared" si="5"/>
        <v>4.4106846680020517</v>
      </c>
      <c r="N36" s="74">
        <f>LN(1+EXP(Q14*(O14-Q15)))/Q14</f>
        <v>6.2254206852358378E-2</v>
      </c>
      <c r="O36" s="67">
        <f>IF(O6=0,-N36/2+POWER(N36*N36+4*N25*10*N36/1,0.5)/2,-N36/2+POWER(N36*N36+4*N25*10*N36/O6,0.5)/2)</f>
        <v>5.4222480296119868E-2</v>
      </c>
      <c r="P36" s="68">
        <f>N$25/(33+N$25/(N$23-O$23))+O$25/(33+O$25/(O$23))</f>
        <v>0.18526795739355434</v>
      </c>
      <c r="Q36" s="68">
        <f>N$25/(1000/10+N$25/(N$23-O$23))+O$25/(1000/10+O$25/(O$23))</f>
        <v>0.1233000138211595</v>
      </c>
      <c r="R36" s="12"/>
      <c r="S36" s="12"/>
    </row>
    <row r="37" spans="1:19" x14ac:dyDescent="0.25">
      <c r="A37" s="1">
        <v>37</v>
      </c>
      <c r="B37">
        <v>0.33432269894795724</v>
      </c>
      <c r="C37" s="11">
        <v>51.208285385500631</v>
      </c>
      <c r="D37" s="12">
        <v>37</v>
      </c>
      <c r="E37" s="1">
        <f t="shared" si="0"/>
        <v>0.1289625449434188</v>
      </c>
      <c r="F37" s="1">
        <f t="shared" si="1"/>
        <v>3.2028503545420875E-2</v>
      </c>
      <c r="G37" s="1">
        <f t="shared" si="2"/>
        <v>48.925163358986509</v>
      </c>
      <c r="H37" s="13">
        <f t="shared" si="3"/>
        <v>0.49717461417060349</v>
      </c>
      <c r="I37" s="14">
        <f t="shared" si="4"/>
        <v>49.422337973156772</v>
      </c>
      <c r="J37" s="14">
        <f t="shared" si="6"/>
        <v>51.208285385500631</v>
      </c>
      <c r="K37" s="15">
        <f t="shared" si="5"/>
        <v>3.189608159657725</v>
      </c>
      <c r="R37" s="12"/>
      <c r="S37" s="12"/>
    </row>
    <row r="38" spans="1:19" x14ac:dyDescent="0.25">
      <c r="A38" s="1">
        <v>38</v>
      </c>
      <c r="B38">
        <v>0.33362340911563138</v>
      </c>
      <c r="C38" s="11">
        <v>52.934407364787148</v>
      </c>
      <c r="D38" s="12">
        <v>38</v>
      </c>
      <c r="E38" s="1">
        <f t="shared" si="0"/>
        <v>0.12893067262049376</v>
      </c>
      <c r="F38" s="1">
        <f t="shared" si="1"/>
        <v>3.1364598766110127E-2</v>
      </c>
      <c r="G38" s="1">
        <f t="shared" si="2"/>
        <v>50.375942043499151</v>
      </c>
      <c r="H38" s="13">
        <f t="shared" si="3"/>
        <v>0.5302338248519618</v>
      </c>
      <c r="I38" s="14">
        <f t="shared" si="4"/>
        <v>50.906175868350545</v>
      </c>
      <c r="J38" s="14">
        <f t="shared" si="6"/>
        <v>52.934407364787148</v>
      </c>
      <c r="K38" s="15">
        <f t="shared" si="5"/>
        <v>4.1137230031374648</v>
      </c>
      <c r="R38" s="12"/>
      <c r="S38" s="12"/>
    </row>
    <row r="39" spans="1:19" x14ac:dyDescent="0.25">
      <c r="A39" s="1">
        <v>39</v>
      </c>
      <c r="B39">
        <v>0.33300181815356411</v>
      </c>
      <c r="C39" s="11">
        <v>53.50978135788273</v>
      </c>
      <c r="D39" s="12">
        <v>39</v>
      </c>
      <c r="E39" s="1">
        <f t="shared" si="0"/>
        <v>0.12890062413833972</v>
      </c>
      <c r="F39" s="1">
        <f t="shared" si="1"/>
        <v>3.077636946653026E-2</v>
      </c>
      <c r="G39" s="1">
        <f t="shared" si="2"/>
        <v>51.679659776452723</v>
      </c>
      <c r="H39" s="13">
        <f t="shared" si="3"/>
        <v>0.56141624918618049</v>
      </c>
      <c r="I39" s="14">
        <f t="shared" si="4"/>
        <v>52.241076025638364</v>
      </c>
      <c r="J39" s="14">
        <f t="shared" si="6"/>
        <v>53.50978135788273</v>
      </c>
      <c r="K39" s="15">
        <f t="shared" si="5"/>
        <v>1.6096132200652871</v>
      </c>
      <c r="R39" s="12"/>
      <c r="S39" s="12"/>
    </row>
    <row r="40" spans="1:19" x14ac:dyDescent="0.25">
      <c r="A40" s="1">
        <v>40</v>
      </c>
      <c r="B40">
        <v>0.33230252832123824</v>
      </c>
      <c r="C40" s="11">
        <v>55.235903337169248</v>
      </c>
      <c r="D40" s="12">
        <v>40</v>
      </c>
      <c r="E40" s="1">
        <f t="shared" si="0"/>
        <v>0.12886477508734795</v>
      </c>
      <c r="F40" s="1">
        <f t="shared" si="1"/>
        <v>3.0116883298439496E-2</v>
      </c>
      <c r="G40" s="1">
        <f t="shared" si="2"/>
        <v>53.16220710359633</v>
      </c>
      <c r="H40" s="13">
        <f t="shared" si="3"/>
        <v>0.59863716284479551</v>
      </c>
      <c r="I40" s="14">
        <f t="shared" si="4"/>
        <v>53.760844266441183</v>
      </c>
      <c r="J40" s="14">
        <f t="shared" si="6"/>
        <v>55.235903337169248</v>
      </c>
      <c r="K40" s="15">
        <f t="shared" si="5"/>
        <v>2.1757992621371427</v>
      </c>
      <c r="R40" s="12"/>
      <c r="S40" s="12"/>
    </row>
    <row r="41" spans="1:19" x14ac:dyDescent="0.25">
      <c r="A41" s="1">
        <v>41</v>
      </c>
      <c r="B41">
        <v>0.3316809373591707</v>
      </c>
      <c r="C41" s="11">
        <v>56.386651323360184</v>
      </c>
      <c r="D41" s="12">
        <v>41</v>
      </c>
      <c r="E41" s="1">
        <f t="shared" si="0"/>
        <v>0.12883099125485195</v>
      </c>
      <c r="F41" s="1">
        <f t="shared" si="1"/>
        <v>2.9532804810873808E-2</v>
      </c>
      <c r="G41" s="1">
        <f t="shared" si="2"/>
        <v>54.494073901303977</v>
      </c>
      <c r="H41" s="13">
        <f t="shared" si="3"/>
        <v>0.63373278559822666</v>
      </c>
      <c r="I41" s="14">
        <f t="shared" si="4"/>
        <v>55.127806686901636</v>
      </c>
      <c r="J41" s="14">
        <f t="shared" si="6"/>
        <v>56.386651323360184</v>
      </c>
      <c r="K41" s="15">
        <f t="shared" si="5"/>
        <v>1.5846898187404537</v>
      </c>
      <c r="R41" s="12"/>
      <c r="S41" s="12"/>
    </row>
    <row r="42" spans="1:19" x14ac:dyDescent="0.25">
      <c r="A42" s="1">
        <v>42</v>
      </c>
      <c r="B42">
        <v>0.33098164752684506</v>
      </c>
      <c r="C42" s="11">
        <v>58.112773302646701</v>
      </c>
      <c r="D42" s="12">
        <v>42</v>
      </c>
      <c r="E42" s="1">
        <f t="shared" si="0"/>
        <v>0.12879070324853242</v>
      </c>
      <c r="F42" s="1">
        <f t="shared" si="1"/>
        <v>2.8878251824631301E-2</v>
      </c>
      <c r="G42" s="1">
        <f t="shared" si="2"/>
        <v>56.008134594068736</v>
      </c>
      <c r="H42" s="13">
        <f t="shared" si="3"/>
        <v>0.67560920300564931</v>
      </c>
      <c r="I42" s="14">
        <f t="shared" si="4"/>
        <v>56.683743797074442</v>
      </c>
      <c r="J42" s="14">
        <f t="shared" si="6"/>
        <v>58.112773302646701</v>
      </c>
      <c r="K42" s="15">
        <f t="shared" si="5"/>
        <v>2.0421253277960965</v>
      </c>
      <c r="R42" s="12"/>
      <c r="S42" s="12"/>
    </row>
    <row r="43" spans="1:19" x14ac:dyDescent="0.25">
      <c r="A43" s="1">
        <v>43</v>
      </c>
      <c r="B43">
        <v>0.33036005656477757</v>
      </c>
      <c r="C43" s="11">
        <v>59.838895281933446</v>
      </c>
      <c r="D43" s="12">
        <v>43</v>
      </c>
      <c r="E43" s="1">
        <f t="shared" si="0"/>
        <v>0.12875275350419146</v>
      </c>
      <c r="F43" s="1">
        <f t="shared" si="1"/>
        <v>2.8298803579360429E-2</v>
      </c>
      <c r="G43" s="1">
        <f t="shared" si="2"/>
        <v>57.367826865701062</v>
      </c>
      <c r="H43" s="13">
        <f t="shared" si="3"/>
        <v>0.71507913887094787</v>
      </c>
      <c r="I43" s="14">
        <f t="shared" si="4"/>
        <v>58.08290600457164</v>
      </c>
      <c r="J43" s="14">
        <f t="shared" si="6"/>
        <v>59.838895281933446</v>
      </c>
      <c r="K43" s="15">
        <f t="shared" si="5"/>
        <v>3.0834983422096376</v>
      </c>
      <c r="R43" s="12"/>
      <c r="S43" s="12"/>
    </row>
    <row r="44" spans="1:19" x14ac:dyDescent="0.25">
      <c r="A44" s="1">
        <v>44</v>
      </c>
      <c r="B44">
        <v>0.32973846560271003</v>
      </c>
      <c r="C44" s="11">
        <v>61.565017261219964</v>
      </c>
      <c r="D44" s="12">
        <v>44</v>
      </c>
      <c r="E44" s="1">
        <f t="shared" si="0"/>
        <v>0.12871268276429843</v>
      </c>
      <c r="F44" s="1">
        <f t="shared" si="1"/>
        <v>2.7721713136400136E-2</v>
      </c>
      <c r="G44" s="1">
        <f t="shared" si="2"/>
        <v>58.740441086314377</v>
      </c>
      <c r="H44" s="13">
        <f t="shared" si="3"/>
        <v>0.75678029542686431</v>
      </c>
      <c r="I44" s="14">
        <f t="shared" si="4"/>
        <v>59.497221381740928</v>
      </c>
      <c r="J44" s="14">
        <f t="shared" si="6"/>
        <v>61.565017261219964</v>
      </c>
      <c r="K44" s="15">
        <f t="shared" si="5"/>
        <v>4.2757797991904782</v>
      </c>
      <c r="R44" s="12"/>
      <c r="S44" s="12"/>
    </row>
    <row r="45" spans="1:19" x14ac:dyDescent="0.25">
      <c r="A45" s="1">
        <v>45</v>
      </c>
      <c r="B45">
        <v>0.32903917577038438</v>
      </c>
      <c r="C45" s="11">
        <v>62.7157652474109</v>
      </c>
      <c r="D45" s="12">
        <v>45</v>
      </c>
      <c r="E45" s="1">
        <f t="shared" si="0"/>
        <v>0.12866493231605283</v>
      </c>
      <c r="F45" s="1">
        <f t="shared" si="1"/>
        <v>2.7075455822464789E-2</v>
      </c>
      <c r="G45" s="1">
        <f t="shared" si="2"/>
        <v>60.299897503534282</v>
      </c>
      <c r="H45" s="13">
        <f t="shared" si="3"/>
        <v>0.80650755438688293</v>
      </c>
      <c r="I45" s="14">
        <f t="shared" si="4"/>
        <v>61.106405057920881</v>
      </c>
      <c r="J45" s="14">
        <f t="shared" si="6"/>
        <v>62.7157652474109</v>
      </c>
      <c r="K45" s="15">
        <f t="shared" si="5"/>
        <v>2.5900402195153496</v>
      </c>
      <c r="R45" s="12"/>
      <c r="S45" s="12"/>
    </row>
    <row r="46" spans="1:19" x14ac:dyDescent="0.25">
      <c r="A46" s="1">
        <v>46</v>
      </c>
      <c r="B46">
        <v>0.32833988593805852</v>
      </c>
      <c r="C46" s="11">
        <v>63.866513233601836</v>
      </c>
      <c r="D46" s="12">
        <v>46</v>
      </c>
      <c r="E46" s="1">
        <f t="shared" si="0"/>
        <v>0.12861419804287214</v>
      </c>
      <c r="F46" s="1">
        <f t="shared" si="1"/>
        <v>2.6432516343138191E-2</v>
      </c>
      <c r="G46" s="1">
        <f t="shared" si="2"/>
        <v>61.875279839099932</v>
      </c>
      <c r="H46" s="13">
        <f t="shared" si="3"/>
        <v>0.85938262246531849</v>
      </c>
      <c r="I46" s="14">
        <f t="shared" si="4"/>
        <v>62.734662461565023</v>
      </c>
      <c r="J46" s="14">
        <f t="shared" si="6"/>
        <v>63.866513233601836</v>
      </c>
      <c r="K46" s="15">
        <f t="shared" si="5"/>
        <v>1.28108617016033</v>
      </c>
      <c r="R46" s="12"/>
      <c r="S46" s="12"/>
    </row>
    <row r="47" spans="1:19" x14ac:dyDescent="0.25">
      <c r="A47" s="1">
        <v>47</v>
      </c>
      <c r="B47">
        <v>0.32764059610573265</v>
      </c>
      <c r="C47" s="11">
        <v>66.168009205983935</v>
      </c>
      <c r="D47" s="12">
        <v>47</v>
      </c>
      <c r="E47" s="1">
        <f t="shared" si="0"/>
        <v>0.12856031104374474</v>
      </c>
      <c r="F47" s="1">
        <f t="shared" si="1"/>
        <v>2.579308303904565E-2</v>
      </c>
      <c r="G47" s="1">
        <f t="shared" si="2"/>
        <v>63.466297172867911</v>
      </c>
      <c r="H47" s="13">
        <f t="shared" si="3"/>
        <v>0.91558915282632825</v>
      </c>
      <c r="I47" s="14">
        <f t="shared" si="4"/>
        <v>64.381886325693898</v>
      </c>
      <c r="J47" s="14">
        <f t="shared" si="6"/>
        <v>66.168009205983935</v>
      </c>
      <c r="K47" s="15">
        <f t="shared" si="5"/>
        <v>3.1902349434955779</v>
      </c>
      <c r="R47" s="12"/>
      <c r="S47" s="12"/>
    </row>
    <row r="48" spans="1:19" x14ac:dyDescent="0.25">
      <c r="A48" s="1">
        <v>48</v>
      </c>
      <c r="B48">
        <v>0.32701900514366516</v>
      </c>
      <c r="C48" s="11">
        <v>67.894131185270453</v>
      </c>
      <c r="D48" s="12">
        <v>48</v>
      </c>
      <c r="E48" s="1">
        <f t="shared" si="0"/>
        <v>0.1285096224560503</v>
      </c>
      <c r="F48" s="1">
        <f t="shared" si="1"/>
        <v>2.5227800071669401E-2</v>
      </c>
      <c r="G48" s="1">
        <f t="shared" si="2"/>
        <v>64.893387194363697</v>
      </c>
      <c r="H48" s="13">
        <f t="shared" si="3"/>
        <v>0.96850262187808767</v>
      </c>
      <c r="I48" s="14">
        <f t="shared" si="4"/>
        <v>65.861889816241558</v>
      </c>
      <c r="J48" s="14">
        <f t="shared" si="6"/>
        <v>67.894131185270453</v>
      </c>
      <c r="K48" s="15">
        <f t="shared" si="5"/>
        <v>4.1300049819924389</v>
      </c>
      <c r="R48" s="12"/>
      <c r="S48" s="12"/>
    </row>
    <row r="49" spans="1:19" x14ac:dyDescent="0.25">
      <c r="A49" s="1">
        <v>49</v>
      </c>
      <c r="B49">
        <v>0.3263974141815979</v>
      </c>
      <c r="C49" s="11">
        <v>69.044879171461616</v>
      </c>
      <c r="D49" s="12">
        <v>49</v>
      </c>
      <c r="E49" s="1">
        <f t="shared" si="0"/>
        <v>0.12845617503166162</v>
      </c>
      <c r="F49" s="1">
        <f t="shared" si="1"/>
        <v>2.4665586197669193E-2</v>
      </c>
      <c r="G49" s="1">
        <f t="shared" si="2"/>
        <v>66.332290752491474</v>
      </c>
      <c r="H49" s="13">
        <f t="shared" si="3"/>
        <v>1.0243412518622961</v>
      </c>
      <c r="I49" s="14">
        <f t="shared" si="4"/>
        <v>67.356632004353798</v>
      </c>
      <c r="J49" s="14">
        <f t="shared" si="6"/>
        <v>69.044879171461616</v>
      </c>
      <c r="K49" s="15">
        <f t="shared" si="5"/>
        <v>2.8501784972475721</v>
      </c>
      <c r="R49" s="12"/>
      <c r="S49" s="12"/>
    </row>
    <row r="50" spans="1:19" x14ac:dyDescent="0.25">
      <c r="A50" s="1">
        <v>50</v>
      </c>
      <c r="B50">
        <v>0.32562042547901365</v>
      </c>
      <c r="C50" s="11">
        <v>70.195627157652552</v>
      </c>
      <c r="D50" s="12">
        <v>50</v>
      </c>
      <c r="E50" s="1">
        <f t="shared" si="0"/>
        <v>0.12838528270624011</v>
      </c>
      <c r="F50" s="1">
        <f t="shared" si="1"/>
        <v>2.3967361879059276E-2</v>
      </c>
      <c r="G50" s="1">
        <f t="shared" si="2"/>
        <v>68.147062763604708</v>
      </c>
      <c r="H50" s="13">
        <f t="shared" si="3"/>
        <v>1.0984769874345091</v>
      </c>
      <c r="I50" s="14">
        <f t="shared" si="4"/>
        <v>69.245539751038677</v>
      </c>
      <c r="J50" s="14">
        <f t="shared" si="6"/>
        <v>70.195627157652552</v>
      </c>
      <c r="K50" s="15">
        <f t="shared" si="5"/>
        <v>0.90266608020627848</v>
      </c>
      <c r="R50" s="12"/>
      <c r="S50" s="12"/>
    </row>
    <row r="51" spans="1:19" x14ac:dyDescent="0.25">
      <c r="A51" s="1">
        <v>51</v>
      </c>
      <c r="B51">
        <v>0.32492113564668779</v>
      </c>
      <c r="C51" s="11">
        <v>73.072497123130006</v>
      </c>
      <c r="D51" s="12">
        <v>51</v>
      </c>
      <c r="E51" s="1">
        <f t="shared" si="0"/>
        <v>0.12831739252593777</v>
      </c>
      <c r="F51" s="1">
        <f t="shared" si="1"/>
        <v>2.3343508401991321E-2</v>
      </c>
      <c r="G51" s="1">
        <f t="shared" si="2"/>
        <v>69.795170248955571</v>
      </c>
      <c r="H51" s="13">
        <f t="shared" si="3"/>
        <v>1.1695500125363765</v>
      </c>
      <c r="I51" s="14">
        <f t="shared" si="4"/>
        <v>70.964720261491436</v>
      </c>
      <c r="J51" s="14">
        <f t="shared" si="6"/>
        <v>73.072497123130006</v>
      </c>
      <c r="K51" s="15">
        <f t="shared" si="5"/>
        <v>4.4427232984589384</v>
      </c>
      <c r="R51" s="12"/>
      <c r="S51" s="12"/>
    </row>
    <row r="52" spans="1:19" x14ac:dyDescent="0.25">
      <c r="A52" s="1">
        <v>52</v>
      </c>
      <c r="B52">
        <v>0.32437724355487862</v>
      </c>
      <c r="C52" s="11">
        <v>74.223245109321169</v>
      </c>
      <c r="D52" s="12">
        <v>52</v>
      </c>
      <c r="E52" s="1">
        <f t="shared" si="0"/>
        <v>0.12826177627852897</v>
      </c>
      <c r="F52" s="1">
        <f t="shared" si="1"/>
        <v>2.2861419914345402E-2</v>
      </c>
      <c r="G52" s="1">
        <f t="shared" si="2"/>
        <v>71.086365965672115</v>
      </c>
      <c r="H52" s="13">
        <f t="shared" si="3"/>
        <v>1.2278297400837062</v>
      </c>
      <c r="I52" s="14">
        <f t="shared" si="4"/>
        <v>72.314195705755168</v>
      </c>
      <c r="J52" s="14">
        <f t="shared" si="6"/>
        <v>74.223245109321169</v>
      </c>
      <c r="K52" s="15">
        <f t="shared" si="5"/>
        <v>3.6444696252557063</v>
      </c>
      <c r="R52" s="12"/>
      <c r="S52" s="12"/>
    </row>
    <row r="53" spans="1:19" x14ac:dyDescent="0.25">
      <c r="A53" s="1">
        <v>53</v>
      </c>
      <c r="B53">
        <v>0.32360025485229443</v>
      </c>
      <c r="C53" s="11">
        <v>75.373993095512105</v>
      </c>
      <c r="D53" s="12">
        <v>53</v>
      </c>
      <c r="E53" s="1">
        <f t="shared" si="0"/>
        <v>0.12817784175749725</v>
      </c>
      <c r="F53" s="1">
        <f t="shared" si="1"/>
        <v>2.2177712850729499E-2</v>
      </c>
      <c r="G53" s="1">
        <f t="shared" si="2"/>
        <v>72.94447797230913</v>
      </c>
      <c r="H53" s="13">
        <f t="shared" si="3"/>
        <v>1.3158796707134002</v>
      </c>
      <c r="I53" s="14">
        <f t="shared" si="4"/>
        <v>74.26035764302236</v>
      </c>
      <c r="J53" s="14">
        <f t="shared" si="6"/>
        <v>75.373993095512105</v>
      </c>
      <c r="K53" s="15">
        <f t="shared" si="5"/>
        <v>1.2401839210420404</v>
      </c>
      <c r="R53" s="12"/>
      <c r="S53" s="12"/>
    </row>
    <row r="54" spans="1:19" x14ac:dyDescent="0.25">
      <c r="A54" s="1">
        <v>54</v>
      </c>
      <c r="B54">
        <v>0.32290096501996857</v>
      </c>
      <c r="C54" s="11">
        <v>77.100115074798623</v>
      </c>
      <c r="D54" s="12">
        <v>54</v>
      </c>
      <c r="E54" s="1">
        <f t="shared" si="0"/>
        <v>0.12809757019414636</v>
      </c>
      <c r="F54" s="1">
        <f t="shared" si="1"/>
        <v>2.1567644299078748E-2</v>
      </c>
      <c r="G54" s="1">
        <f t="shared" si="2"/>
        <v>74.629715048990818</v>
      </c>
      <c r="H54" s="13">
        <f t="shared" si="3"/>
        <v>1.4001949884739417</v>
      </c>
      <c r="I54" s="14">
        <f t="shared" si="4"/>
        <v>76.029910037464276</v>
      </c>
      <c r="J54" s="14">
        <f t="shared" si="6"/>
        <v>77.100115074798623</v>
      </c>
      <c r="K54" s="15">
        <f t="shared" si="5"/>
        <v>1.1453388219358107</v>
      </c>
      <c r="R54" s="12"/>
      <c r="S54" s="12"/>
    </row>
    <row r="55" spans="1:19" x14ac:dyDescent="0.25">
      <c r="A55" s="1">
        <v>55</v>
      </c>
      <c r="B55">
        <v>0.3222016751876427</v>
      </c>
      <c r="C55" s="11">
        <v>78.826237054085141</v>
      </c>
      <c r="D55" s="12">
        <v>55</v>
      </c>
      <c r="E55" s="1">
        <f t="shared" si="0"/>
        <v>0.12801258459789347</v>
      </c>
      <c r="F55" s="1">
        <f t="shared" si="1"/>
        <v>2.0962826584443865E-2</v>
      </c>
      <c r="G55" s="1">
        <f t="shared" si="2"/>
        <v>76.326434644166113</v>
      </c>
      <c r="H55" s="13">
        <f t="shared" si="3"/>
        <v>1.4895770514417848</v>
      </c>
      <c r="I55" s="14">
        <f t="shared" si="4"/>
        <v>77.816011695607642</v>
      </c>
      <c r="J55" s="14">
        <f t="shared" si="6"/>
        <v>78.826237054085141</v>
      </c>
      <c r="K55" s="15">
        <f t="shared" si="5"/>
        <v>1.0205552749109903</v>
      </c>
      <c r="R55" s="12"/>
      <c r="S55" s="12"/>
    </row>
    <row r="56" spans="1:19" x14ac:dyDescent="0.25">
      <c r="A56" s="1">
        <v>56</v>
      </c>
      <c r="B56">
        <v>0.32150238535531706</v>
      </c>
      <c r="C56" s="11">
        <v>80.552359033371658</v>
      </c>
      <c r="D56" s="12">
        <v>56</v>
      </c>
      <c r="E56" s="1">
        <f t="shared" si="0"/>
        <v>0.12792265433936484</v>
      </c>
      <c r="F56" s="1">
        <f t="shared" si="1"/>
        <v>2.0363518072734493E-2</v>
      </c>
      <c r="G56" s="1">
        <f t="shared" si="2"/>
        <v>78.033818964779385</v>
      </c>
      <c r="H56" s="13">
        <f t="shared" si="3"/>
        <v>1.5842889014929256</v>
      </c>
      <c r="I56" s="14">
        <f t="shared" si="4"/>
        <v>79.618107866271686</v>
      </c>
      <c r="J56" s="14">
        <f t="shared" si="6"/>
        <v>80.552359033371658</v>
      </c>
      <c r="K56" s="15">
        <f t="shared" si="5"/>
        <v>0.87282524322766109</v>
      </c>
      <c r="R56" s="12"/>
      <c r="S56" s="12"/>
    </row>
    <row r="57" spans="1:19" x14ac:dyDescent="0.25">
      <c r="A57" s="1">
        <v>57</v>
      </c>
      <c r="B57">
        <v>0.32080309552299119</v>
      </c>
      <c r="C57" s="11">
        <v>82.853855005753758</v>
      </c>
      <c r="D57" s="12">
        <v>57</v>
      </c>
      <c r="E57" s="1">
        <f t="shared" si="0"/>
        <v>0.12782754297646198</v>
      </c>
      <c r="F57" s="1">
        <f t="shared" si="1"/>
        <v>1.9769983848147269E-2</v>
      </c>
      <c r="G57" s="1">
        <f t="shared" si="2"/>
        <v>79.750977576522217</v>
      </c>
      <c r="H57" s="13">
        <f t="shared" si="3"/>
        <v>1.6846023378450923</v>
      </c>
      <c r="I57" s="14">
        <f t="shared" si="4"/>
        <v>81.435579914367253</v>
      </c>
      <c r="J57" s="14">
        <f t="shared" si="6"/>
        <v>82.853855005753758</v>
      </c>
      <c r="K57" s="15">
        <f t="shared" si="5"/>
        <v>2.0115042348473993</v>
      </c>
      <c r="R57" s="12"/>
      <c r="S57" s="12"/>
    </row>
    <row r="58" spans="1:19" x14ac:dyDescent="0.25">
      <c r="A58" s="1">
        <v>58</v>
      </c>
      <c r="B58">
        <v>0.32010380569066532</v>
      </c>
      <c r="C58" s="11">
        <v>84.004602991944921</v>
      </c>
      <c r="D58" s="12">
        <v>58</v>
      </c>
      <c r="E58" s="1">
        <f t="shared" si="0"/>
        <v>0.12772700876387552</v>
      </c>
      <c r="F58" s="1">
        <f t="shared" si="1"/>
        <v>1.9182495171789632E-2</v>
      </c>
      <c r="G58" s="1">
        <f t="shared" si="2"/>
        <v>81.476945708127971</v>
      </c>
      <c r="H58" s="13">
        <f t="shared" si="3"/>
        <v>1.7907976398680319</v>
      </c>
      <c r="I58" s="14">
        <f t="shared" si="4"/>
        <v>83.267743347995804</v>
      </c>
      <c r="J58" s="14">
        <f t="shared" si="6"/>
        <v>84.004602991944921</v>
      </c>
      <c r="K58" s="15">
        <f t="shared" si="5"/>
        <v>0.54296213488081957</v>
      </c>
      <c r="R58" s="12"/>
      <c r="S58" s="12"/>
    </row>
    <row r="59" spans="1:19" x14ac:dyDescent="0.25">
      <c r="A59" s="1">
        <v>59</v>
      </c>
      <c r="B59">
        <v>0.31940451585833946</v>
      </c>
      <c r="C59" s="11">
        <v>85.730724971231439</v>
      </c>
      <c r="D59" s="12">
        <v>59</v>
      </c>
      <c r="E59" s="1">
        <f t="shared" si="0"/>
        <v>0.12762080524904951</v>
      </c>
      <c r="F59" s="1">
        <f t="shared" si="1"/>
        <v>1.8601328845612313E-2</v>
      </c>
      <c r="G59" s="1">
        <f t="shared" si="2"/>
        <v>83.210682972452389</v>
      </c>
      <c r="H59" s="13">
        <f t="shared" si="3"/>
        <v>1.9031632138002408</v>
      </c>
      <c r="I59" s="14">
        <f t="shared" si="4"/>
        <v>85.11384618625226</v>
      </c>
      <c r="J59" s="14">
        <f t="shared" si="6"/>
        <v>85.730724971231439</v>
      </c>
      <c r="K59" s="15">
        <f t="shared" si="5"/>
        <v>0.38053943535738738</v>
      </c>
      <c r="R59" s="12"/>
      <c r="S59" s="12"/>
    </row>
    <row r="60" spans="1:19" x14ac:dyDescent="0.25">
      <c r="A60" s="1">
        <v>60</v>
      </c>
      <c r="B60">
        <v>0.31870522602601359</v>
      </c>
      <c r="C60" s="11">
        <v>87.456846950517956</v>
      </c>
      <c r="D60" s="12">
        <v>60</v>
      </c>
      <c r="E60" s="1">
        <f t="shared" si="0"/>
        <v>0.12750868195799747</v>
      </c>
      <c r="F60" s="1">
        <f t="shared" si="1"/>
        <v>1.8026766477785051E-2</v>
      </c>
      <c r="G60" s="1">
        <f t="shared" si="2"/>
        <v>84.951072570127963</v>
      </c>
      <c r="H60" s="13">
        <f t="shared" si="3"/>
        <v>2.021995158949494</v>
      </c>
      <c r="I60" s="14">
        <f t="shared" si="4"/>
        <v>86.973067729077002</v>
      </c>
      <c r="J60" s="14">
        <f t="shared" si="6"/>
        <v>87.456846950517956</v>
      </c>
      <c r="K60" s="15">
        <f t="shared" si="5"/>
        <v>0.23404233509801622</v>
      </c>
      <c r="R60" s="12"/>
      <c r="S60" s="12"/>
    </row>
    <row r="61" spans="1:19" x14ac:dyDescent="0.25">
      <c r="A61" s="1">
        <v>61</v>
      </c>
      <c r="B61">
        <v>0.31800593619368772</v>
      </c>
      <c r="C61" s="11">
        <v>89.182968929804474</v>
      </c>
      <c r="D61" s="12">
        <v>61</v>
      </c>
      <c r="E61" s="1">
        <f t="shared" si="0"/>
        <v>0.1273903851734482</v>
      </c>
      <c r="F61" s="1">
        <f t="shared" si="1"/>
        <v>1.7459093646638186E-2</v>
      </c>
      <c r="G61" s="1">
        <f t="shared" si="2"/>
        <v>86.696921042705327</v>
      </c>
      <c r="H61" s="13">
        <f t="shared" si="3"/>
        <v>2.1475967495708801</v>
      </c>
      <c r="I61" s="14">
        <f t="shared" si="4"/>
        <v>88.844517792276321</v>
      </c>
      <c r="J61" s="14">
        <f t="shared" si="6"/>
        <v>89.182968929804474</v>
      </c>
      <c r="K61" s="15">
        <f t="shared" si="5"/>
        <v>0.11454917249410099</v>
      </c>
      <c r="R61" s="12"/>
      <c r="S61" s="12"/>
    </row>
    <row r="62" spans="1:19" x14ac:dyDescent="0.25">
      <c r="A62" s="1">
        <v>62</v>
      </c>
      <c r="B62">
        <v>0.31730664636136185</v>
      </c>
      <c r="C62" s="11">
        <v>90.33371691599541</v>
      </c>
      <c r="D62" s="12">
        <v>62</v>
      </c>
      <c r="E62" s="1">
        <f t="shared" si="0"/>
        <v>0.1272656588066863</v>
      </c>
      <c r="F62" s="1">
        <f t="shared" si="1"/>
        <v>1.6898598961492366E-2</v>
      </c>
      <c r="G62" s="1">
        <f t="shared" si="2"/>
        <v>88.446958641970269</v>
      </c>
      <c r="H62" s="13">
        <f t="shared" si="3"/>
        <v>2.2802778294002621</v>
      </c>
      <c r="I62" s="14">
        <f t="shared" si="4"/>
        <v>90.727236471370162</v>
      </c>
      <c r="J62" s="14">
        <f t="shared" si="6"/>
        <v>90.33371691599541</v>
      </c>
      <c r="K62" s="15">
        <f t="shared" si="5"/>
        <v>0.15485764046234243</v>
      </c>
      <c r="R62" s="12"/>
      <c r="S62" s="12"/>
    </row>
    <row r="63" spans="1:19" x14ac:dyDescent="0.25">
      <c r="A63" s="1">
        <v>63</v>
      </c>
      <c r="B63">
        <v>0.31660735652903599</v>
      </c>
      <c r="C63" s="11">
        <v>92.635212888377509</v>
      </c>
      <c r="D63" s="12">
        <v>63</v>
      </c>
      <c r="E63" s="1">
        <f t="shared" si="0"/>
        <v>0.12713424536315299</v>
      </c>
      <c r="F63" s="1">
        <f t="shared" si="1"/>
        <v>1.6345573020104393E-2</v>
      </c>
      <c r="G63" s="1">
        <f t="shared" si="2"/>
        <v>90.199840380340902</v>
      </c>
      <c r="H63" s="13">
        <f t="shared" si="3"/>
        <v>2.4203541167698575</v>
      </c>
      <c r="I63" s="14">
        <f t="shared" si="4"/>
        <v>92.62019449711056</v>
      </c>
      <c r="J63" s="14">
        <f t="shared" si="6"/>
        <v>92.635212888377509</v>
      </c>
      <c r="K63" s="15">
        <f t="shared" si="5"/>
        <v>2.2555207624717113E-4</v>
      </c>
      <c r="R63" s="12"/>
      <c r="S63" s="12"/>
    </row>
    <row r="64" spans="1:19" x14ac:dyDescent="0.25">
      <c r="A64" s="1">
        <v>64</v>
      </c>
      <c r="B64">
        <v>0.31590806669671034</v>
      </c>
      <c r="C64" s="11">
        <v>94.361334867664027</v>
      </c>
      <c r="D64" s="12">
        <v>64</v>
      </c>
      <c r="E64" s="1">
        <f t="shared" si="0"/>
        <v>0.12699588700038239</v>
      </c>
      <c r="F64" s="1">
        <f t="shared" si="1"/>
        <v>1.580030726406648E-2</v>
      </c>
      <c r="G64" s="1">
        <f t="shared" si="2"/>
        <v>91.954147823681552</v>
      </c>
      <c r="H64" s="13">
        <f t="shared" si="3"/>
        <v>2.568146419361284</v>
      </c>
      <c r="I64" s="14">
        <f t="shared" si="4"/>
        <v>94.522294243042353</v>
      </c>
      <c r="J64" s="14">
        <f t="shared" si="6"/>
        <v>94.361334867664027</v>
      </c>
      <c r="K64" s="15">
        <f t="shared" si="5"/>
        <v>2.5907920522180803E-2</v>
      </c>
      <c r="R64" s="12"/>
      <c r="S64" s="12"/>
    </row>
    <row r="65" spans="1:19" x14ac:dyDescent="0.25">
      <c r="A65" s="1">
        <v>65</v>
      </c>
      <c r="B65">
        <v>0.31528647573464286</v>
      </c>
      <c r="C65" s="11">
        <v>96.087456846950545</v>
      </c>
      <c r="D65" s="12">
        <v>65</v>
      </c>
      <c r="E65" s="1">
        <f t="shared" si="0"/>
        <v>0.12686686365012259</v>
      </c>
      <c r="F65" s="1">
        <f t="shared" si="1"/>
        <v>1.5322376629751173E-2</v>
      </c>
      <c r="G65" s="1">
        <f t="shared" si="2"/>
        <v>93.513526678162577</v>
      </c>
      <c r="H65" s="13">
        <f t="shared" si="3"/>
        <v>2.7062576712563953</v>
      </c>
      <c r="I65" s="14">
        <f t="shared" si="4"/>
        <v>96.219784349418603</v>
      </c>
      <c r="J65" s="14">
        <f t="shared" si="6"/>
        <v>96.087456846950545</v>
      </c>
      <c r="K65" s="15">
        <f t="shared" si="5"/>
        <v>1.7510567909433991E-2</v>
      </c>
      <c r="R65" s="12"/>
      <c r="S65" s="12"/>
    </row>
    <row r="66" spans="1:19" x14ac:dyDescent="0.25">
      <c r="A66" s="1">
        <v>66</v>
      </c>
      <c r="B66">
        <v>0.31450948703205861</v>
      </c>
      <c r="C66" s="11">
        <v>97.813578826237062</v>
      </c>
      <c r="D66" s="12">
        <v>66</v>
      </c>
      <c r="E66" s="1">
        <f t="shared" ref="E66:E129" si="7">IF(B66&gt;0,1/2*(B66-O$8*F66+N$32)+1/2*POWER((B66-O$8*F66+N$32)^2-4*O$32*(B66-O$8*F66),0.5),"")</f>
        <v>0.12669730937525214</v>
      </c>
      <c r="F66" s="1">
        <f t="shared" ref="F66:F129" si="8">IF(B66="","",LN(1+EXP($Q$14*(B66-$Q$15)))/$Q$14)</f>
        <v>1.4734218738714829E-2</v>
      </c>
      <c r="G66" s="1">
        <f t="shared" ref="G66:G129" si="9">IF(B66="","",O$8*N$25*10/(Q$16+F66)-O$8*N$25*10/(Q$16+N$23-Q$15)+(1-O$8)*O$18)</f>
        <v>95.461015248490526</v>
      </c>
      <c r="H66" s="13">
        <f t="shared" ref="H66:H129" si="10">IF(B66&gt;0, IF(O$8=1,N$25*10/(E66)-N$25*10/(Q$15-O$23),N$25*10/(E66)-N$25*10/(N$23-O$23)),"")</f>
        <v>2.8881824078350746</v>
      </c>
      <c r="I66" s="14">
        <f t="shared" ref="I66:I129" si="11">IF(B66&gt;0,(O$25*10/(B66-E66-O$8*F66)-O$25*10/(O$23))+G66,"")</f>
        <v>98.349197656325146</v>
      </c>
      <c r="J66" s="14">
        <f t="shared" si="6"/>
        <v>97.813578826237062</v>
      </c>
      <c r="K66" s="15">
        <f t="shared" ref="K66:K129" si="12">IF(OR(B66="",C66=0,C66=""),"",(I66-C66)*(I66-C66))</f>
        <v>0.28688753114492682</v>
      </c>
      <c r="R66" s="12"/>
      <c r="S66" s="12"/>
    </row>
    <row r="67" spans="1:19" x14ac:dyDescent="0.25">
      <c r="A67" s="1">
        <v>67</v>
      </c>
      <c r="B67">
        <v>0.31388789606999112</v>
      </c>
      <c r="C67" s="11">
        <v>99.53970080552358</v>
      </c>
      <c r="D67" s="12">
        <v>67</v>
      </c>
      <c r="E67" s="1">
        <f t="shared" si="7"/>
        <v>0.12655483026699083</v>
      </c>
      <c r="F67" s="1">
        <f t="shared" si="8"/>
        <v>1.4271341867418595E-2</v>
      </c>
      <c r="G67" s="1">
        <f t="shared" si="9"/>
        <v>97.016234474582518</v>
      </c>
      <c r="H67" s="13">
        <f t="shared" si="10"/>
        <v>3.0414335348696113</v>
      </c>
      <c r="I67" s="14">
        <f t="shared" si="11"/>
        <v>100.05766800945213</v>
      </c>
      <c r="J67" s="14">
        <f t="shared" ref="J67:J130" si="13">IF(B67&gt;0,C67,"")</f>
        <v>99.53970080552358</v>
      </c>
      <c r="K67" s="15">
        <f t="shared" si="12"/>
        <v>0.26829002434555932</v>
      </c>
      <c r="R67" s="12"/>
      <c r="S67" s="12"/>
    </row>
    <row r="68" spans="1:19" x14ac:dyDescent="0.25">
      <c r="A68" s="1">
        <v>68</v>
      </c>
      <c r="B68">
        <v>0.31318860623766526</v>
      </c>
      <c r="C68" s="11">
        <v>102.41657077100126</v>
      </c>
      <c r="D68" s="12">
        <v>68</v>
      </c>
      <c r="E68" s="1">
        <f t="shared" si="7"/>
        <v>0.12638704469042605</v>
      </c>
      <c r="F68" s="1">
        <f t="shared" si="8"/>
        <v>1.3758999189462306E-2</v>
      </c>
      <c r="G68" s="1">
        <f t="shared" si="9"/>
        <v>98.761331111671581</v>
      </c>
      <c r="H68" s="13">
        <f t="shared" si="10"/>
        <v>3.2223474392991704</v>
      </c>
      <c r="I68" s="14">
        <f t="shared" si="11"/>
        <v>101.98367855097038</v>
      </c>
      <c r="J68" s="14">
        <f t="shared" si="13"/>
        <v>102.41657077100126</v>
      </c>
      <c r="K68" s="15">
        <f t="shared" si="12"/>
        <v>0.18739567416326344</v>
      </c>
      <c r="R68" s="12"/>
      <c r="S68" s="12"/>
    </row>
    <row r="69" spans="1:19" x14ac:dyDescent="0.25">
      <c r="A69" s="1">
        <v>69</v>
      </c>
      <c r="B69">
        <v>0.31248931640533939</v>
      </c>
      <c r="C69" s="11">
        <v>104.14269275028778</v>
      </c>
      <c r="D69" s="12">
        <v>69</v>
      </c>
      <c r="E69" s="1">
        <f t="shared" si="7"/>
        <v>0.12621108911675494</v>
      </c>
      <c r="F69" s="1">
        <f t="shared" si="8"/>
        <v>1.3255809697055074E-2</v>
      </c>
      <c r="G69" s="1">
        <f t="shared" si="9"/>
        <v>100.49997510283166</v>
      </c>
      <c r="H69" s="13">
        <f t="shared" si="10"/>
        <v>3.4125873185188595</v>
      </c>
      <c r="I69" s="14">
        <f t="shared" si="11"/>
        <v>103.91256242135015</v>
      </c>
      <c r="J69" s="14">
        <f t="shared" si="13"/>
        <v>104.14269275028778</v>
      </c>
      <c r="K69" s="15">
        <f t="shared" si="12"/>
        <v>5.2959968296943404E-2</v>
      </c>
      <c r="R69" s="12"/>
      <c r="S69" s="12"/>
    </row>
    <row r="70" spans="1:19" x14ac:dyDescent="0.25">
      <c r="A70" s="1">
        <v>70</v>
      </c>
      <c r="B70">
        <v>0.31186772544327213</v>
      </c>
      <c r="C70" s="11">
        <v>105.29344073647871</v>
      </c>
      <c r="D70" s="12">
        <v>70</v>
      </c>
      <c r="E70" s="1">
        <f t="shared" si="7"/>
        <v>0.12604763596389434</v>
      </c>
      <c r="F70" s="1">
        <f t="shared" si="8"/>
        <v>1.2816431450479468E-2</v>
      </c>
      <c r="G70" s="1">
        <f t="shared" si="9"/>
        <v>102.03858984786334</v>
      </c>
      <c r="H70" s="13">
        <f t="shared" si="10"/>
        <v>3.5897856749403445</v>
      </c>
      <c r="I70" s="14">
        <f t="shared" si="11"/>
        <v>105.62837552280357</v>
      </c>
      <c r="J70" s="14">
        <f t="shared" si="13"/>
        <v>105.29344073647871</v>
      </c>
      <c r="K70" s="15">
        <f t="shared" si="12"/>
        <v>0.11218131109047365</v>
      </c>
      <c r="R70" s="12"/>
      <c r="S70" s="12"/>
    </row>
    <row r="71" spans="1:19" x14ac:dyDescent="0.25">
      <c r="A71" s="1">
        <v>71</v>
      </c>
      <c r="B71">
        <v>0.31109073674068788</v>
      </c>
      <c r="C71" s="11">
        <v>107.59493670886081</v>
      </c>
      <c r="D71" s="12">
        <v>71</v>
      </c>
      <c r="E71" s="1">
        <f t="shared" si="7"/>
        <v>0.12583374059314614</v>
      </c>
      <c r="F71" s="1">
        <f t="shared" si="8"/>
        <v>1.2277954392263144E-2</v>
      </c>
      <c r="G71" s="1">
        <f t="shared" si="9"/>
        <v>103.95078983141812</v>
      </c>
      <c r="H71" s="13">
        <f t="shared" si="10"/>
        <v>3.8223634332045719</v>
      </c>
      <c r="I71" s="14">
        <f t="shared" si="11"/>
        <v>107.77315326462249</v>
      </c>
      <c r="J71" s="14">
        <f t="shared" si="13"/>
        <v>107.59493670886081</v>
      </c>
      <c r="K71" s="15">
        <f t="shared" si="12"/>
        <v>3.176114074755574E-2</v>
      </c>
      <c r="R71" s="12"/>
      <c r="S71" s="12"/>
    </row>
    <row r="72" spans="1:19" x14ac:dyDescent="0.25">
      <c r="A72" s="1">
        <v>72</v>
      </c>
      <c r="B72">
        <v>0.31046914577862039</v>
      </c>
      <c r="C72" s="11">
        <v>109.32105868814733</v>
      </c>
      <c r="D72" s="12">
        <v>72</v>
      </c>
      <c r="E72" s="1">
        <f t="shared" si="7"/>
        <v>0.12565477690784205</v>
      </c>
      <c r="F72" s="1">
        <f t="shared" si="8"/>
        <v>1.1855982243014401E-2</v>
      </c>
      <c r="G72" s="1">
        <f t="shared" si="9"/>
        <v>105.47012471684738</v>
      </c>
      <c r="H72" s="13">
        <f t="shared" si="10"/>
        <v>4.0175668479249964</v>
      </c>
      <c r="I72" s="14">
        <f t="shared" si="11"/>
        <v>109.48769156477155</v>
      </c>
      <c r="J72" s="14">
        <f t="shared" si="13"/>
        <v>109.32105868814733</v>
      </c>
      <c r="K72" s="15">
        <f t="shared" si="12"/>
        <v>2.7766515572062597E-2</v>
      </c>
      <c r="R72" s="12"/>
      <c r="S72" s="12"/>
    </row>
    <row r="73" spans="1:19" x14ac:dyDescent="0.25">
      <c r="A73" s="1">
        <v>73</v>
      </c>
      <c r="B73">
        <v>0.30976985594629453</v>
      </c>
      <c r="C73" s="11">
        <v>109.89643268124291</v>
      </c>
      <c r="D73" s="12">
        <v>73</v>
      </c>
      <c r="E73" s="1">
        <f t="shared" si="7"/>
        <v>0.12544491256470708</v>
      </c>
      <c r="F73" s="1">
        <f t="shared" si="8"/>
        <v>1.1390847050431739E-2</v>
      </c>
      <c r="G73" s="1">
        <f t="shared" si="9"/>
        <v>107.16654876026385</v>
      </c>
      <c r="H73" s="13">
        <f t="shared" si="10"/>
        <v>4.2471844653238691</v>
      </c>
      <c r="I73" s="14">
        <f t="shared" si="11"/>
        <v>111.41373322558709</v>
      </c>
      <c r="J73" s="14">
        <f t="shared" si="13"/>
        <v>109.89643268124291</v>
      </c>
      <c r="K73" s="15">
        <f t="shared" si="12"/>
        <v>2.3022009418671479</v>
      </c>
      <c r="R73" s="12"/>
      <c r="S73" s="12"/>
    </row>
    <row r="74" spans="1:19" x14ac:dyDescent="0.25">
      <c r="A74" s="1">
        <v>74</v>
      </c>
      <c r="B74">
        <v>0.30907056611396866</v>
      </c>
      <c r="C74" s="11">
        <v>112.19792865362501</v>
      </c>
      <c r="D74" s="12">
        <v>74</v>
      </c>
      <c r="E74" s="1">
        <f t="shared" si="7"/>
        <v>0.12522583301857332</v>
      </c>
      <c r="F74" s="1">
        <f t="shared" si="8"/>
        <v>1.0936073195973246E-2</v>
      </c>
      <c r="G74" s="1">
        <f t="shared" si="9"/>
        <v>108.84759549518279</v>
      </c>
      <c r="H74" s="13">
        <f t="shared" si="10"/>
        <v>4.4877057176949506</v>
      </c>
      <c r="I74" s="14">
        <f t="shared" si="11"/>
        <v>113.33530121287757</v>
      </c>
      <c r="J74" s="14">
        <f t="shared" si="13"/>
        <v>112.19792865362501</v>
      </c>
      <c r="K74" s="15">
        <f t="shared" si="12"/>
        <v>1.2936163385407058</v>
      </c>
      <c r="R74" s="12"/>
      <c r="S74" s="12"/>
    </row>
    <row r="75" spans="1:19" x14ac:dyDescent="0.25">
      <c r="A75" s="1">
        <v>75</v>
      </c>
      <c r="B75">
        <v>0.30844897515190134</v>
      </c>
      <c r="C75" s="11">
        <v>113.34867663981595</v>
      </c>
      <c r="D75" s="12">
        <v>75</v>
      </c>
      <c r="E75" s="1">
        <f t="shared" si="7"/>
        <v>0.12502321691156931</v>
      </c>
      <c r="F75" s="1">
        <f t="shared" si="8"/>
        <v>1.0540695925285703E-2</v>
      </c>
      <c r="G75" s="1">
        <f t="shared" si="9"/>
        <v>110.32744336302608</v>
      </c>
      <c r="H75" s="13">
        <f t="shared" si="10"/>
        <v>4.710902523205192</v>
      </c>
      <c r="I75" s="14">
        <f t="shared" si="11"/>
        <v>115.03834588623045</v>
      </c>
      <c r="J75" s="14">
        <f t="shared" si="13"/>
        <v>113.34867663981595</v>
      </c>
      <c r="K75" s="15">
        <f t="shared" si="12"/>
        <v>2.8549821622789318</v>
      </c>
      <c r="R75" s="12"/>
      <c r="S75" s="12"/>
    </row>
    <row r="76" spans="1:19" x14ac:dyDescent="0.25">
      <c r="A76" s="1">
        <v>76</v>
      </c>
      <c r="B76">
        <v>0.30774968531957547</v>
      </c>
      <c r="C76" s="11">
        <v>116.22554660529352</v>
      </c>
      <c r="D76" s="12">
        <v>76</v>
      </c>
      <c r="E76" s="1">
        <f t="shared" si="7"/>
        <v>0.12478626417072539</v>
      </c>
      <c r="F76" s="1">
        <f t="shared" si="8"/>
        <v>1.0106044414478472E-2</v>
      </c>
      <c r="G76" s="1">
        <f t="shared" si="9"/>
        <v>111.97436945566713</v>
      </c>
      <c r="H76" s="13">
        <f t="shared" si="10"/>
        <v>4.9728431670284294</v>
      </c>
      <c r="I76" s="14">
        <f t="shared" si="11"/>
        <v>116.94721262269493</v>
      </c>
      <c r="J76" s="14">
        <f t="shared" si="13"/>
        <v>116.22554660529352</v>
      </c>
      <c r="K76" s="15">
        <f t="shared" si="12"/>
        <v>0.52080184067202373</v>
      </c>
      <c r="R76" s="12"/>
      <c r="S76" s="12"/>
    </row>
    <row r="77" spans="1:19" x14ac:dyDescent="0.25">
      <c r="A77" s="1">
        <v>77</v>
      </c>
      <c r="B77">
        <v>0.30712809435750799</v>
      </c>
      <c r="C77" s="11">
        <v>116.80092059838898</v>
      </c>
      <c r="D77" s="12">
        <v>77</v>
      </c>
      <c r="E77" s="1">
        <f t="shared" si="7"/>
        <v>0.12456751892031233</v>
      </c>
      <c r="F77" s="1">
        <f t="shared" si="8"/>
        <v>9.7288425039889544E-3</v>
      </c>
      <c r="G77" s="1">
        <f t="shared" si="9"/>
        <v>113.42096660166013</v>
      </c>
      <c r="H77" s="13">
        <f t="shared" si="10"/>
        <v>5.215540856036796</v>
      </c>
      <c r="I77" s="14">
        <f t="shared" si="11"/>
        <v>118.63650745769624</v>
      </c>
      <c r="J77" s="14">
        <f t="shared" si="13"/>
        <v>116.80092059838898</v>
      </c>
      <c r="K77" s="15">
        <f t="shared" si="12"/>
        <v>3.3693791180614752</v>
      </c>
      <c r="R77" s="12"/>
      <c r="S77" s="12"/>
    </row>
    <row r="78" spans="1:19" x14ac:dyDescent="0.25">
      <c r="A78" s="1">
        <v>78</v>
      </c>
      <c r="B78">
        <v>0.30642880452518212</v>
      </c>
      <c r="C78" s="11">
        <v>119.10241657077108</v>
      </c>
      <c r="D78" s="12">
        <v>78</v>
      </c>
      <c r="E78" s="1">
        <f t="shared" si="7"/>
        <v>0.12431217972552658</v>
      </c>
      <c r="F78" s="1">
        <f t="shared" si="8"/>
        <v>9.3149301030854004E-3</v>
      </c>
      <c r="G78" s="1">
        <f t="shared" si="9"/>
        <v>115.02724748995544</v>
      </c>
      <c r="H78" s="13">
        <f t="shared" si="10"/>
        <v>5.4999199033348418</v>
      </c>
      <c r="I78" s="14">
        <f t="shared" si="11"/>
        <v>120.52716739328955</v>
      </c>
      <c r="J78" s="14">
        <f t="shared" si="13"/>
        <v>119.10241657077108</v>
      </c>
      <c r="K78" s="15">
        <f t="shared" si="12"/>
        <v>2.0299149062670332</v>
      </c>
      <c r="R78" s="12"/>
      <c r="S78" s="12"/>
    </row>
    <row r="79" spans="1:19" x14ac:dyDescent="0.25">
      <c r="A79" s="1">
        <v>79</v>
      </c>
      <c r="B79">
        <v>0.30572951469285647</v>
      </c>
      <c r="C79" s="11">
        <v>120.25316455696213</v>
      </c>
      <c r="D79" s="12">
        <v>79</v>
      </c>
      <c r="E79" s="1">
        <f t="shared" si="7"/>
        <v>0.12404694207826011</v>
      </c>
      <c r="F79" s="1">
        <f t="shared" si="8"/>
        <v>8.9122004349569059E-3</v>
      </c>
      <c r="G79" s="1">
        <f t="shared" si="9"/>
        <v>116.60945332154014</v>
      </c>
      <c r="H79" s="13">
        <f t="shared" si="10"/>
        <v>5.7965628517380594</v>
      </c>
      <c r="I79" s="14">
        <f t="shared" si="11"/>
        <v>122.40601617327806</v>
      </c>
      <c r="J79" s="14">
        <f t="shared" si="13"/>
        <v>120.25316455696213</v>
      </c>
      <c r="K79" s="15">
        <f t="shared" si="12"/>
        <v>4.6347700818741044</v>
      </c>
      <c r="R79" s="12"/>
      <c r="S79" s="12"/>
    </row>
    <row r="80" spans="1:19" x14ac:dyDescent="0.25">
      <c r="A80" s="1">
        <v>80</v>
      </c>
      <c r="B80">
        <v>0.30510792373078899</v>
      </c>
      <c r="C80" s="11">
        <v>121.97928653624865</v>
      </c>
      <c r="D80" s="12">
        <v>80</v>
      </c>
      <c r="E80" s="1">
        <f t="shared" si="7"/>
        <v>0.12380279429360898</v>
      </c>
      <c r="F80" s="1">
        <f t="shared" si="8"/>
        <v>8.5636977572360936E-3</v>
      </c>
      <c r="G80" s="1">
        <f t="shared" si="9"/>
        <v>117.9942712307973</v>
      </c>
      <c r="H80" s="13">
        <f t="shared" si="10"/>
        <v>6.0707422914137226</v>
      </c>
      <c r="I80" s="14">
        <f t="shared" si="11"/>
        <v>124.06501352221042</v>
      </c>
      <c r="J80" s="14">
        <f t="shared" si="13"/>
        <v>121.97928653624865</v>
      </c>
      <c r="K80" s="15">
        <f t="shared" si="12"/>
        <v>4.3502570599691701</v>
      </c>
      <c r="R80" s="12"/>
      <c r="S80" s="12"/>
    </row>
    <row r="81" spans="1:19" x14ac:dyDescent="0.25">
      <c r="A81" s="1">
        <v>81</v>
      </c>
      <c r="B81">
        <v>0.30448633276872145</v>
      </c>
      <c r="C81" s="11">
        <v>123.70540851553517</v>
      </c>
      <c r="D81" s="12">
        <v>81</v>
      </c>
      <c r="E81" s="1">
        <f t="shared" si="7"/>
        <v>0.12355070886678544</v>
      </c>
      <c r="F81" s="1">
        <f t="shared" si="8"/>
        <v>8.2241834077073639E-3</v>
      </c>
      <c r="G81" s="1">
        <f t="shared" si="9"/>
        <v>119.35757285842257</v>
      </c>
      <c r="H81" s="13">
        <f t="shared" si="10"/>
        <v>6.3549727773536233</v>
      </c>
      <c r="I81" s="14">
        <f t="shared" si="11"/>
        <v>125.71254563577574</v>
      </c>
      <c r="J81" s="14">
        <f t="shared" si="13"/>
        <v>123.70540851553517</v>
      </c>
      <c r="K81" s="15">
        <f t="shared" si="12"/>
        <v>4.0285994194476142</v>
      </c>
      <c r="R81" s="12"/>
      <c r="S81" s="12"/>
    </row>
    <row r="82" spans="1:19" x14ac:dyDescent="0.25">
      <c r="A82" s="1">
        <v>82</v>
      </c>
      <c r="B82">
        <v>0.3037870429363958</v>
      </c>
      <c r="C82" s="11">
        <v>124.85615650172622</v>
      </c>
      <c r="D82" s="12">
        <v>82</v>
      </c>
      <c r="E82" s="1">
        <f t="shared" si="7"/>
        <v>0.12325758361702678</v>
      </c>
      <c r="F82" s="1">
        <f t="shared" si="8"/>
        <v>7.8530336904235176E-3</v>
      </c>
      <c r="G82" s="1">
        <f t="shared" si="9"/>
        <v>120.86419992142359</v>
      </c>
      <c r="H82" s="13">
        <f t="shared" si="10"/>
        <v>6.6869382729938138</v>
      </c>
      <c r="I82" s="14">
        <f t="shared" si="11"/>
        <v>127.55113819441689</v>
      </c>
      <c r="J82" s="14">
        <f t="shared" si="13"/>
        <v>124.85615650172622</v>
      </c>
      <c r="K82" s="15">
        <f t="shared" si="12"/>
        <v>7.2629263239378954</v>
      </c>
      <c r="R82" s="12"/>
      <c r="S82" s="12"/>
    </row>
    <row r="83" spans="1:19" x14ac:dyDescent="0.25">
      <c r="A83" s="1">
        <v>83</v>
      </c>
      <c r="B83">
        <v>0.30308775310406993</v>
      </c>
      <c r="C83" s="11">
        <v>127.1576524741082</v>
      </c>
      <c r="D83" s="12">
        <v>83</v>
      </c>
      <c r="E83" s="1">
        <f t="shared" si="7"/>
        <v>0.12295434377931477</v>
      </c>
      <c r="F83" s="1">
        <f t="shared" si="8"/>
        <v>7.4933674305504025E-3</v>
      </c>
      <c r="G83" s="1">
        <f t="shared" si="9"/>
        <v>122.3407194189904</v>
      </c>
      <c r="H83" s="13">
        <f t="shared" si="10"/>
        <v>7.0320242696714104</v>
      </c>
      <c r="I83" s="14">
        <f t="shared" si="11"/>
        <v>129.37274368866136</v>
      </c>
      <c r="J83" s="14">
        <f t="shared" si="13"/>
        <v>127.1576524741082</v>
      </c>
      <c r="K83" s="15">
        <f t="shared" si="12"/>
        <v>4.906629088790571</v>
      </c>
      <c r="R83" s="12"/>
      <c r="S83" s="12"/>
    </row>
    <row r="84" spans="1:19" x14ac:dyDescent="0.25">
      <c r="A84" s="1">
        <v>84</v>
      </c>
      <c r="B84">
        <v>0.30238846327174407</v>
      </c>
      <c r="C84" s="11">
        <v>128.30840046029925</v>
      </c>
      <c r="D84" s="12">
        <v>84</v>
      </c>
      <c r="E84" s="1">
        <f t="shared" si="7"/>
        <v>0.12264098563787565</v>
      </c>
      <c r="F84" s="1">
        <f t="shared" si="8"/>
        <v>7.1452063043117844E-3</v>
      </c>
      <c r="G84" s="1">
        <f t="shared" si="9"/>
        <v>123.78574434346424</v>
      </c>
      <c r="H84" s="13">
        <f t="shared" si="10"/>
        <v>7.3904177335479915</v>
      </c>
      <c r="I84" s="14">
        <f t="shared" si="11"/>
        <v>131.17616207701226</v>
      </c>
      <c r="J84" s="14">
        <f t="shared" si="13"/>
        <v>128.30840046029925</v>
      </c>
      <c r="K84" s="15">
        <f t="shared" si="12"/>
        <v>8.2240566902924233</v>
      </c>
      <c r="R84" s="12"/>
      <c r="S84" s="12"/>
    </row>
    <row r="85" spans="1:19" x14ac:dyDescent="0.25">
      <c r="A85" s="1">
        <v>85</v>
      </c>
      <c r="B85">
        <v>0.30176687230967658</v>
      </c>
      <c r="C85" s="11">
        <v>130.60989643268135</v>
      </c>
      <c r="D85" s="12">
        <v>85</v>
      </c>
      <c r="E85" s="1">
        <f t="shared" si="7"/>
        <v>0.12235396568912983</v>
      </c>
      <c r="F85" s="1">
        <f t="shared" si="8"/>
        <v>6.8453863408181196E-3</v>
      </c>
      <c r="G85" s="1">
        <f t="shared" si="9"/>
        <v>125.04273315780623</v>
      </c>
      <c r="H85" s="13">
        <f t="shared" si="10"/>
        <v>7.7202985089560912</v>
      </c>
      <c r="I85" s="14">
        <f t="shared" si="11"/>
        <v>132.76303166676215</v>
      </c>
      <c r="J85" s="14">
        <f t="shared" si="13"/>
        <v>130.60989643268135</v>
      </c>
      <c r="K85" s="15">
        <f t="shared" si="12"/>
        <v>4.6359913362401501</v>
      </c>
      <c r="R85" s="12"/>
      <c r="S85" s="12"/>
    </row>
    <row r="86" spans="1:19" x14ac:dyDescent="0.25">
      <c r="A86" s="1">
        <v>86</v>
      </c>
      <c r="B86">
        <v>0.30114528134760926</v>
      </c>
      <c r="C86" s="11">
        <v>131.7606444188724</v>
      </c>
      <c r="D86" s="12">
        <v>86</v>
      </c>
      <c r="E86" s="1">
        <f t="shared" si="7"/>
        <v>0.12205899451486056</v>
      </c>
      <c r="F86" s="1">
        <f t="shared" si="8"/>
        <v>6.5546359057185371E-3</v>
      </c>
      <c r="G86" s="1">
        <f t="shared" si="9"/>
        <v>126.2729998207146</v>
      </c>
      <c r="H86" s="13">
        <f t="shared" si="10"/>
        <v>8.0609343529573891</v>
      </c>
      <c r="I86" s="14">
        <f t="shared" si="11"/>
        <v>134.33393417367162</v>
      </c>
      <c r="J86" s="14">
        <f t="shared" si="13"/>
        <v>131.7606444188724</v>
      </c>
      <c r="K86" s="15">
        <f t="shared" si="12"/>
        <v>6.6218201621546271</v>
      </c>
      <c r="R86" s="12"/>
      <c r="S86" s="12"/>
    </row>
    <row r="87" spans="1:19" x14ac:dyDescent="0.25">
      <c r="A87" s="1">
        <v>87</v>
      </c>
      <c r="B87">
        <v>0.30044599151528339</v>
      </c>
      <c r="C87" s="11">
        <v>133.48676639815892</v>
      </c>
      <c r="D87" s="12">
        <v>87</v>
      </c>
      <c r="E87" s="1">
        <f t="shared" si="7"/>
        <v>0.12171770152940747</v>
      </c>
      <c r="F87" s="1">
        <f t="shared" si="8"/>
        <v>6.2383394732777823E-3</v>
      </c>
      <c r="G87" s="1">
        <f t="shared" si="9"/>
        <v>127.62417899819778</v>
      </c>
      <c r="H87" s="13">
        <f t="shared" si="10"/>
        <v>8.4571233754860486</v>
      </c>
      <c r="I87" s="14">
        <f t="shared" si="11"/>
        <v>136.08130237368349</v>
      </c>
      <c r="J87" s="14">
        <f t="shared" si="13"/>
        <v>133.48676639815892</v>
      </c>
      <c r="K87" s="15">
        <f t="shared" si="12"/>
        <v>6.7316169282912046</v>
      </c>
      <c r="R87" s="12"/>
      <c r="S87" s="12"/>
    </row>
    <row r="88" spans="1:19" x14ac:dyDescent="0.25">
      <c r="A88" s="1">
        <v>88</v>
      </c>
      <c r="B88">
        <v>0.29974670168295758</v>
      </c>
      <c r="C88" s="11">
        <v>135.78826237054091</v>
      </c>
      <c r="D88" s="12">
        <v>88</v>
      </c>
      <c r="E88" s="1">
        <f t="shared" si="7"/>
        <v>0.12136648164944031</v>
      </c>
      <c r="F88" s="1">
        <f t="shared" si="8"/>
        <v>5.9334064794301453E-3</v>
      </c>
      <c r="G88" s="1">
        <f t="shared" si="9"/>
        <v>128.93964449778795</v>
      </c>
      <c r="H88" s="13">
        <f t="shared" si="10"/>
        <v>8.8671624000775751</v>
      </c>
      <c r="I88" s="14">
        <f t="shared" si="11"/>
        <v>137.80680689786536</v>
      </c>
      <c r="J88" s="14">
        <f t="shared" si="13"/>
        <v>135.78826237054091</v>
      </c>
      <c r="K88" s="15">
        <f t="shared" si="12"/>
        <v>4.074522008791492</v>
      </c>
      <c r="R88" s="12"/>
      <c r="S88" s="12"/>
    </row>
    <row r="89" spans="1:19" x14ac:dyDescent="0.25">
      <c r="A89" s="1">
        <v>89</v>
      </c>
      <c r="B89">
        <v>0.29912511072089004</v>
      </c>
      <c r="C89" s="11">
        <v>136.93901035673196</v>
      </c>
      <c r="D89" s="12">
        <v>89</v>
      </c>
      <c r="E89" s="1">
        <f t="shared" si="7"/>
        <v>0.12104603571724266</v>
      </c>
      <c r="F89" s="1">
        <f t="shared" si="8"/>
        <v>5.6718181546756962E-3</v>
      </c>
      <c r="G89" s="1">
        <f t="shared" si="9"/>
        <v>130.07830099652753</v>
      </c>
      <c r="H89" s="13">
        <f t="shared" si="10"/>
        <v>9.2433496192603002</v>
      </c>
      <c r="I89" s="14">
        <f t="shared" si="11"/>
        <v>139.32165061578709</v>
      </c>
      <c r="J89" s="14">
        <f t="shared" si="13"/>
        <v>136.93901035673196</v>
      </c>
      <c r="K89" s="15">
        <f t="shared" si="12"/>
        <v>5.6769746040703293</v>
      </c>
      <c r="R89" s="12"/>
      <c r="S89" s="12"/>
    </row>
    <row r="90" spans="1:19" x14ac:dyDescent="0.25">
      <c r="A90" s="1">
        <v>90</v>
      </c>
      <c r="B90">
        <v>0.29850351975882278</v>
      </c>
      <c r="C90" s="11">
        <v>138.08975834292301</v>
      </c>
      <c r="D90" s="12">
        <v>90</v>
      </c>
      <c r="E90" s="1">
        <f t="shared" si="7"/>
        <v>0.12071791438479428</v>
      </c>
      <c r="F90" s="1">
        <f t="shared" si="8"/>
        <v>5.4190513617166751E-3</v>
      </c>
      <c r="G90" s="1">
        <f t="shared" si="9"/>
        <v>131.18760447119288</v>
      </c>
      <c r="H90" s="13">
        <f t="shared" si="10"/>
        <v>9.6306168754640282</v>
      </c>
      <c r="I90" s="14">
        <f t="shared" si="11"/>
        <v>140.81822134665671</v>
      </c>
      <c r="J90" s="14">
        <f t="shared" si="13"/>
        <v>138.08975834292301</v>
      </c>
      <c r="K90" s="15">
        <f t="shared" si="12"/>
        <v>7.4445103627435687</v>
      </c>
      <c r="R90" s="12"/>
      <c r="S90" s="12"/>
    </row>
    <row r="91" spans="1:19" x14ac:dyDescent="0.25">
      <c r="A91" s="1">
        <v>91</v>
      </c>
      <c r="B91">
        <v>0.29780422992649691</v>
      </c>
      <c r="C91" s="11">
        <v>140.39125431530499</v>
      </c>
      <c r="D91" s="12">
        <v>91</v>
      </c>
      <c r="E91" s="1">
        <f t="shared" si="7"/>
        <v>0.12033972723365544</v>
      </c>
      <c r="F91" s="1">
        <f t="shared" si="8"/>
        <v>5.1451133867035388E-3</v>
      </c>
      <c r="G91" s="1">
        <f t="shared" si="9"/>
        <v>132.39998665710968</v>
      </c>
      <c r="H91" s="13">
        <f t="shared" si="10"/>
        <v>10.079594429593271</v>
      </c>
      <c r="I91" s="14">
        <f t="shared" si="11"/>
        <v>142.47958108670272</v>
      </c>
      <c r="J91" s="14">
        <f t="shared" si="13"/>
        <v>140.39125431530499</v>
      </c>
      <c r="K91" s="15">
        <f t="shared" si="12"/>
        <v>4.3611087041364742</v>
      </c>
      <c r="R91" s="12"/>
      <c r="S91" s="12"/>
    </row>
    <row r="92" spans="1:19" x14ac:dyDescent="0.25">
      <c r="A92" s="1">
        <v>92</v>
      </c>
      <c r="B92">
        <v>0.29718263896442937</v>
      </c>
      <c r="C92" s="11">
        <v>141.54200230149604</v>
      </c>
      <c r="D92" s="12">
        <v>92</v>
      </c>
      <c r="E92" s="1">
        <f t="shared" si="7"/>
        <v>0.11999563952041251</v>
      </c>
      <c r="F92" s="1">
        <f t="shared" si="8"/>
        <v>4.91075789016889E-3</v>
      </c>
      <c r="G92" s="1">
        <f t="shared" si="9"/>
        <v>133.4456824545629</v>
      </c>
      <c r="H92" s="13">
        <f t="shared" si="10"/>
        <v>10.490548497791366</v>
      </c>
      <c r="I92" s="14">
        <f t="shared" si="11"/>
        <v>143.93623095235412</v>
      </c>
      <c r="J92" s="14">
        <f t="shared" si="13"/>
        <v>141.54200230149604</v>
      </c>
      <c r="K92" s="15">
        <f t="shared" si="12"/>
        <v>5.732330832589712</v>
      </c>
      <c r="R92" s="12"/>
      <c r="S92" s="12"/>
    </row>
    <row r="93" spans="1:19" x14ac:dyDescent="0.25">
      <c r="A93" s="1">
        <v>93</v>
      </c>
      <c r="B93">
        <v>0.2965610480023621</v>
      </c>
      <c r="C93" s="11">
        <v>143.26812428078256</v>
      </c>
      <c r="D93" s="12">
        <v>93</v>
      </c>
      <c r="E93" s="1">
        <f t="shared" si="7"/>
        <v>0.11964422486209526</v>
      </c>
      <c r="F93" s="1">
        <f t="shared" si="8"/>
        <v>4.6848817895034974E-3</v>
      </c>
      <c r="G93" s="1">
        <f t="shared" si="9"/>
        <v>134.46104544095707</v>
      </c>
      <c r="H93" s="13">
        <f t="shared" si="10"/>
        <v>10.912693132943986</v>
      </c>
      <c r="I93" s="14">
        <f t="shared" si="11"/>
        <v>145.37373857390062</v>
      </c>
      <c r="J93" s="14">
        <f t="shared" si="13"/>
        <v>143.26812428078256</v>
      </c>
      <c r="K93" s="15">
        <f t="shared" si="12"/>
        <v>4.433611551383092</v>
      </c>
      <c r="R93" s="12"/>
      <c r="S93" s="12"/>
    </row>
    <row r="94" spans="1:19" x14ac:dyDescent="0.25">
      <c r="A94" s="1">
        <v>94</v>
      </c>
      <c r="B94">
        <v>0.29586175817003624</v>
      </c>
      <c r="C94" s="11">
        <v>144.99424626006908</v>
      </c>
      <c r="D94" s="12">
        <v>94</v>
      </c>
      <c r="E94" s="1">
        <f t="shared" si="7"/>
        <v>0.11924029277403793</v>
      </c>
      <c r="F94" s="1">
        <f t="shared" si="8"/>
        <v>4.44073888016106E-3</v>
      </c>
      <c r="G94" s="1">
        <f t="shared" si="9"/>
        <v>135.56689796807788</v>
      </c>
      <c r="H94" s="13">
        <f t="shared" si="10"/>
        <v>11.400999274945349</v>
      </c>
      <c r="I94" s="14">
        <f t="shared" si="11"/>
        <v>146.96789724302286</v>
      </c>
      <c r="J94" s="14">
        <f t="shared" si="13"/>
        <v>144.99424626006908</v>
      </c>
      <c r="K94" s="15">
        <f t="shared" si="12"/>
        <v>3.8952982025144425</v>
      </c>
      <c r="R94" s="12"/>
      <c r="S94" s="12"/>
    </row>
    <row r="95" spans="1:19" x14ac:dyDescent="0.25">
      <c r="A95" s="1">
        <v>95</v>
      </c>
      <c r="B95">
        <v>0.29524016720796875</v>
      </c>
      <c r="C95" s="11">
        <v>146.14499424626013</v>
      </c>
      <c r="D95" s="12">
        <v>95</v>
      </c>
      <c r="E95" s="1">
        <f t="shared" si="7"/>
        <v>0.11887376577226134</v>
      </c>
      <c r="F95" s="1">
        <f t="shared" si="8"/>
        <v>4.2324217351843857E-3</v>
      </c>
      <c r="G95" s="1">
        <f t="shared" si="9"/>
        <v>136.51743274448725</v>
      </c>
      <c r="H95" s="13">
        <f t="shared" si="10"/>
        <v>11.846958884190911</v>
      </c>
      <c r="I95" s="14">
        <f t="shared" si="11"/>
        <v>148.36439162867762</v>
      </c>
      <c r="J95" s="14">
        <f t="shared" si="13"/>
        <v>146.14499424626013</v>
      </c>
      <c r="K95" s="15">
        <f t="shared" si="12"/>
        <v>4.9257247410816394</v>
      </c>
      <c r="R95" s="12"/>
      <c r="S95" s="12"/>
    </row>
    <row r="96" spans="1:19" x14ac:dyDescent="0.25">
      <c r="A96" s="1">
        <v>96</v>
      </c>
      <c r="B96">
        <v>0.29454087737564311</v>
      </c>
      <c r="C96" s="11">
        <v>148.44649021864223</v>
      </c>
      <c r="D96" s="12">
        <v>96</v>
      </c>
      <c r="E96" s="1">
        <f t="shared" si="7"/>
        <v>0.11845321125193636</v>
      </c>
      <c r="F96" s="1">
        <f t="shared" si="8"/>
        <v>4.0076487242343877E-3</v>
      </c>
      <c r="G96" s="1">
        <f t="shared" si="9"/>
        <v>137.55031819553002</v>
      </c>
      <c r="H96" s="13">
        <f t="shared" si="10"/>
        <v>12.362054735619694</v>
      </c>
      <c r="I96" s="14">
        <f t="shared" si="11"/>
        <v>149.91237293114952</v>
      </c>
      <c r="J96" s="14">
        <f t="shared" si="13"/>
        <v>148.44649021864223</v>
      </c>
      <c r="K96" s="15">
        <f t="shared" si="12"/>
        <v>2.1488121268277438</v>
      </c>
      <c r="R96" s="12"/>
      <c r="S96" s="12"/>
    </row>
    <row r="97" spans="1:19" x14ac:dyDescent="0.25">
      <c r="A97" s="1">
        <v>97</v>
      </c>
      <c r="B97">
        <v>0.29391928641357556</v>
      </c>
      <c r="C97" s="11">
        <v>149.59723820483327</v>
      </c>
      <c r="D97" s="12">
        <v>97</v>
      </c>
      <c r="E97" s="1">
        <f t="shared" si="7"/>
        <v>0.11807226533692268</v>
      </c>
      <c r="F97" s="1">
        <f t="shared" si="8"/>
        <v>3.8161860286356516E-3</v>
      </c>
      <c r="G97" s="1">
        <f t="shared" si="9"/>
        <v>138.4361423386421</v>
      </c>
      <c r="H97" s="13">
        <f t="shared" si="10"/>
        <v>12.831805172582904</v>
      </c>
      <c r="I97" s="14">
        <f t="shared" si="11"/>
        <v>151.26794751122466</v>
      </c>
      <c r="J97" s="14">
        <f t="shared" si="13"/>
        <v>149.59723820483327</v>
      </c>
      <c r="K97" s="15">
        <f t="shared" si="12"/>
        <v>2.7912695864627906</v>
      </c>
      <c r="R97" s="12"/>
      <c r="S97" s="12"/>
    </row>
    <row r="98" spans="1:19" x14ac:dyDescent="0.25">
      <c r="A98" s="1">
        <v>98</v>
      </c>
      <c r="B98">
        <v>0.29329769545150808</v>
      </c>
      <c r="C98" s="11">
        <v>150.74798619102421</v>
      </c>
      <c r="D98" s="12">
        <v>98</v>
      </c>
      <c r="E98" s="1">
        <f t="shared" si="7"/>
        <v>0.11768479513956505</v>
      </c>
      <c r="F98" s="1">
        <f t="shared" si="8"/>
        <v>3.632387456298106E-3</v>
      </c>
      <c r="G98" s="1">
        <f t="shared" si="9"/>
        <v>139.29175819653014</v>
      </c>
      <c r="H98" s="13">
        <f t="shared" si="10"/>
        <v>13.312720544512104</v>
      </c>
      <c r="I98" s="14">
        <f t="shared" si="11"/>
        <v>152.60447874104156</v>
      </c>
      <c r="J98" s="14">
        <f t="shared" si="13"/>
        <v>150.74798619102421</v>
      </c>
      <c r="K98" s="15">
        <f t="shared" si="12"/>
        <v>3.4465645882699234</v>
      </c>
      <c r="R98" s="12"/>
      <c r="S98" s="12"/>
    </row>
    <row r="99" spans="1:19" x14ac:dyDescent="0.25">
      <c r="A99" s="1">
        <v>99</v>
      </c>
      <c r="B99">
        <v>0.29275380335969914</v>
      </c>
      <c r="C99" s="11">
        <v>153.04948216340631</v>
      </c>
      <c r="D99" s="12">
        <v>99</v>
      </c>
      <c r="E99" s="1">
        <f t="shared" si="7"/>
        <v>0.11734054491313597</v>
      </c>
      <c r="F99" s="1">
        <f t="shared" si="8"/>
        <v>3.4777085270965729E-3</v>
      </c>
      <c r="G99" s="1">
        <f t="shared" si="9"/>
        <v>140.01583729904806</v>
      </c>
      <c r="H99" s="13">
        <f t="shared" si="10"/>
        <v>13.742657111859643</v>
      </c>
      <c r="I99" s="14">
        <f t="shared" si="11"/>
        <v>153.75849441090773</v>
      </c>
      <c r="J99" s="14">
        <f t="shared" si="13"/>
        <v>153.04948216340631</v>
      </c>
      <c r="K99" s="15">
        <f t="shared" si="12"/>
        <v>0.50269836710701454</v>
      </c>
      <c r="R99" s="12"/>
      <c r="S99" s="12"/>
    </row>
    <row r="100" spans="1:19" x14ac:dyDescent="0.25">
      <c r="A100" s="1">
        <v>100</v>
      </c>
      <c r="B100">
        <v>0.29205451352737327</v>
      </c>
      <c r="C100" s="11">
        <v>154.77560414269283</v>
      </c>
      <c r="D100" s="12">
        <v>100</v>
      </c>
      <c r="E100" s="1">
        <f t="shared" si="7"/>
        <v>0.1168909908074757</v>
      </c>
      <c r="F100" s="1">
        <f t="shared" si="8"/>
        <v>3.2870525845356572E-3</v>
      </c>
      <c r="G100" s="1">
        <f t="shared" si="9"/>
        <v>140.91343138276741</v>
      </c>
      <c r="H100" s="13">
        <f t="shared" si="10"/>
        <v>14.307921250892036</v>
      </c>
      <c r="I100" s="14">
        <f t="shared" si="11"/>
        <v>155.22135263365911</v>
      </c>
      <c r="J100" s="14">
        <f t="shared" si="13"/>
        <v>154.77560414269283</v>
      </c>
      <c r="K100" s="15">
        <f t="shared" si="12"/>
        <v>0.1986917171987167</v>
      </c>
      <c r="R100" s="12"/>
      <c r="S100" s="12"/>
    </row>
    <row r="101" spans="1:19" x14ac:dyDescent="0.25">
      <c r="A101" s="1">
        <v>101</v>
      </c>
      <c r="B101">
        <v>0.29135522369504741</v>
      </c>
      <c r="C101" s="11">
        <v>155.92635212888388</v>
      </c>
      <c r="D101" s="12">
        <v>101</v>
      </c>
      <c r="E101" s="1">
        <f t="shared" si="7"/>
        <v>0.11643386645283132</v>
      </c>
      <c r="F101" s="1">
        <f t="shared" si="8"/>
        <v>3.1053874612255038E-3</v>
      </c>
      <c r="G101" s="1">
        <f t="shared" si="9"/>
        <v>141.77398273010917</v>
      </c>
      <c r="H101" s="13">
        <f t="shared" si="10"/>
        <v>14.887180007057111</v>
      </c>
      <c r="I101" s="14">
        <f t="shared" si="11"/>
        <v>156.66116273716588</v>
      </c>
      <c r="J101" s="14">
        <f t="shared" si="13"/>
        <v>155.92635212888388</v>
      </c>
      <c r="K101" s="15">
        <f t="shared" si="12"/>
        <v>0.53994663004376853</v>
      </c>
      <c r="R101" s="12"/>
      <c r="S101" s="12"/>
    </row>
    <row r="102" spans="1:19" x14ac:dyDescent="0.25">
      <c r="A102" s="1">
        <v>102</v>
      </c>
      <c r="B102">
        <v>0.29081133160323847</v>
      </c>
      <c r="C102" s="11">
        <v>157.07710011507493</v>
      </c>
      <c r="D102" s="12">
        <v>102</v>
      </c>
      <c r="E102" s="1">
        <f t="shared" si="7"/>
        <v>0.11607326405509516</v>
      </c>
      <c r="F102" s="1">
        <f t="shared" si="8"/>
        <v>2.970129326672784E-3</v>
      </c>
      <c r="G102" s="1">
        <f t="shared" si="9"/>
        <v>142.41808120823285</v>
      </c>
      <c r="H102" s="13">
        <f t="shared" si="10"/>
        <v>15.34734724975911</v>
      </c>
      <c r="I102" s="14">
        <f t="shared" si="11"/>
        <v>157.76542845799159</v>
      </c>
      <c r="J102" s="14">
        <f t="shared" si="13"/>
        <v>157.07710011507493</v>
      </c>
      <c r="K102" s="15">
        <f t="shared" si="12"/>
        <v>0.47379590766239843</v>
      </c>
      <c r="R102" s="12"/>
      <c r="S102" s="12"/>
    </row>
    <row r="103" spans="1:19" x14ac:dyDescent="0.25">
      <c r="A103" s="1">
        <v>103</v>
      </c>
      <c r="B103">
        <v>0.2901120417709126</v>
      </c>
      <c r="C103" s="11">
        <v>159.37859608745691</v>
      </c>
      <c r="D103" s="12">
        <v>103</v>
      </c>
      <c r="E103" s="1">
        <f t="shared" si="7"/>
        <v>0.11560335039551939</v>
      </c>
      <c r="F103" s="1">
        <f t="shared" si="8"/>
        <v>2.8037536982967771E-3</v>
      </c>
      <c r="G103" s="1">
        <f t="shared" si="9"/>
        <v>143.2143475507435</v>
      </c>
      <c r="H103" s="13">
        <f t="shared" si="10"/>
        <v>15.951315428692936</v>
      </c>
      <c r="I103" s="14">
        <f t="shared" si="11"/>
        <v>159.16566297943612</v>
      </c>
      <c r="J103" s="14">
        <f t="shared" si="13"/>
        <v>159.37859608745691</v>
      </c>
      <c r="K103" s="15">
        <f t="shared" si="12"/>
        <v>4.5340508491394232E-2</v>
      </c>
      <c r="R103" s="12"/>
      <c r="S103" s="12"/>
    </row>
    <row r="104" spans="1:19" x14ac:dyDescent="0.25">
      <c r="A104" s="1">
        <v>104</v>
      </c>
      <c r="B104">
        <v>0.28949045080884533</v>
      </c>
      <c r="C104" s="11">
        <v>161.10471806674343</v>
      </c>
      <c r="D104" s="12">
        <v>104</v>
      </c>
      <c r="E104" s="1">
        <f t="shared" si="7"/>
        <v>0.11517992279663795</v>
      </c>
      <c r="F104" s="1">
        <f t="shared" si="8"/>
        <v>2.6627588446090267E-3</v>
      </c>
      <c r="G104" s="1">
        <f t="shared" si="9"/>
        <v>143.89261075261558</v>
      </c>
      <c r="H104" s="13">
        <f t="shared" si="10"/>
        <v>16.499757249803338</v>
      </c>
      <c r="I104" s="14">
        <f t="shared" si="11"/>
        <v>160.39236800241881</v>
      </c>
      <c r="J104" s="14">
        <f t="shared" si="13"/>
        <v>161.10471806674343</v>
      </c>
      <c r="K104" s="15">
        <f t="shared" si="12"/>
        <v>0.50744261414329672</v>
      </c>
      <c r="R104" s="12"/>
      <c r="S104" s="12"/>
    </row>
    <row r="105" spans="1:19" x14ac:dyDescent="0.25">
      <c r="A105" s="1">
        <v>105</v>
      </c>
      <c r="B105">
        <v>0.28886885984677779</v>
      </c>
      <c r="C105" s="11">
        <v>161.68009205983901</v>
      </c>
      <c r="D105" s="12">
        <v>105</v>
      </c>
      <c r="E105" s="1">
        <f t="shared" si="7"/>
        <v>0.11475130914559108</v>
      </c>
      <c r="F105" s="1">
        <f t="shared" si="8"/>
        <v>2.5280407217246554E-3</v>
      </c>
      <c r="G105" s="1">
        <f t="shared" si="9"/>
        <v>144.54367385953245</v>
      </c>
      <c r="H105" s="13">
        <f t="shared" si="10"/>
        <v>17.059038388535669</v>
      </c>
      <c r="I105" s="14">
        <f t="shared" si="11"/>
        <v>161.60271224806777</v>
      </c>
      <c r="J105" s="14">
        <f t="shared" si="13"/>
        <v>161.68009205983901</v>
      </c>
      <c r="K105" s="15">
        <f t="shared" si="12"/>
        <v>5.9876352697521345E-3</v>
      </c>
      <c r="R105" s="12"/>
      <c r="S105" s="12"/>
    </row>
    <row r="106" spans="1:19" x14ac:dyDescent="0.25">
      <c r="A106" s="1">
        <v>106</v>
      </c>
      <c r="B106">
        <v>0.28816957001445193</v>
      </c>
      <c r="C106" s="11">
        <v>163.40621403912553</v>
      </c>
      <c r="D106" s="12">
        <v>106</v>
      </c>
      <c r="E106" s="1">
        <f t="shared" si="7"/>
        <v>0.11426316393108499</v>
      </c>
      <c r="F106" s="1">
        <f t="shared" si="8"/>
        <v>2.3837307083034126E-3</v>
      </c>
      <c r="G106" s="1">
        <f t="shared" si="9"/>
        <v>145.24436159615081</v>
      </c>
      <c r="H106" s="13">
        <f t="shared" si="10"/>
        <v>17.701110413598627</v>
      </c>
      <c r="I106" s="14">
        <f t="shared" si="11"/>
        <v>162.94547200974941</v>
      </c>
      <c r="J106" s="14">
        <f t="shared" si="13"/>
        <v>163.40621403912553</v>
      </c>
      <c r="K106" s="15">
        <f t="shared" si="12"/>
        <v>0.2122832176336262</v>
      </c>
      <c r="R106" s="12"/>
      <c r="S106" s="12"/>
    </row>
    <row r="107" spans="1:19" x14ac:dyDescent="0.25">
      <c r="A107" s="1">
        <v>107</v>
      </c>
      <c r="B107">
        <v>0.28754797905238466</v>
      </c>
      <c r="C107" s="11">
        <v>165.70771001150752</v>
      </c>
      <c r="D107" s="12">
        <v>107</v>
      </c>
      <c r="E107" s="1">
        <f t="shared" si="7"/>
        <v>0.11382418061957054</v>
      </c>
      <c r="F107" s="1">
        <f t="shared" si="8"/>
        <v>2.2616712171611921E-3</v>
      </c>
      <c r="G107" s="1">
        <f t="shared" si="9"/>
        <v>145.83967084765661</v>
      </c>
      <c r="H107" s="13">
        <f t="shared" si="10"/>
        <v>18.28322145726284</v>
      </c>
      <c r="I107" s="14">
        <f t="shared" si="11"/>
        <v>164.1228923049193</v>
      </c>
      <c r="J107" s="14">
        <f t="shared" si="13"/>
        <v>165.70771001150752</v>
      </c>
      <c r="K107" s="15">
        <f t="shared" si="12"/>
        <v>2.5116471631155175</v>
      </c>
      <c r="R107" s="12"/>
      <c r="S107" s="12"/>
    </row>
    <row r="108" spans="1:19" x14ac:dyDescent="0.25">
      <c r="A108" s="1">
        <v>108</v>
      </c>
      <c r="B108">
        <v>0.2870817858308341</v>
      </c>
      <c r="C108" s="11">
        <v>166.2830840046031</v>
      </c>
      <c r="D108" s="12">
        <v>108</v>
      </c>
      <c r="E108" s="1">
        <f t="shared" si="7"/>
        <v>0.11349193036077516</v>
      </c>
      <c r="F108" s="1">
        <f t="shared" si="8"/>
        <v>2.1738376453238682E-3</v>
      </c>
      <c r="G108" s="1">
        <f t="shared" si="9"/>
        <v>146.26956909205242</v>
      </c>
      <c r="H108" s="13">
        <f t="shared" si="10"/>
        <v>18.726793758391011</v>
      </c>
      <c r="I108" s="14">
        <f t="shared" si="11"/>
        <v>164.99636285044303</v>
      </c>
      <c r="J108" s="14">
        <f t="shared" si="13"/>
        <v>166.2830840046031</v>
      </c>
      <c r="K108" s="15">
        <f t="shared" si="12"/>
        <v>1.6556513285630032</v>
      </c>
      <c r="R108" s="12"/>
      <c r="S108" s="12"/>
    </row>
    <row r="109" spans="1:19" x14ac:dyDescent="0.25">
      <c r="A109" s="1">
        <v>109</v>
      </c>
      <c r="B109">
        <v>0.28638249599850824</v>
      </c>
      <c r="C109" s="11">
        <v>168.00920598388961</v>
      </c>
      <c r="D109" s="12">
        <v>109</v>
      </c>
      <c r="E109" s="1">
        <f t="shared" si="7"/>
        <v>0.11298890880022501</v>
      </c>
      <c r="F109" s="1">
        <f t="shared" si="8"/>
        <v>2.0478465786777011E-3</v>
      </c>
      <c r="G109" s="1">
        <f t="shared" si="9"/>
        <v>146.8884554852315</v>
      </c>
      <c r="H109" s="13">
        <f t="shared" si="10"/>
        <v>19.403319629812103</v>
      </c>
      <c r="I109" s="14">
        <f t="shared" si="11"/>
        <v>166.29177511504341</v>
      </c>
      <c r="J109" s="14">
        <f t="shared" si="13"/>
        <v>168.00920598388961</v>
      </c>
      <c r="K109" s="15">
        <f t="shared" si="12"/>
        <v>2.9495687892658395</v>
      </c>
      <c r="R109" s="12"/>
      <c r="S109" s="12"/>
    </row>
    <row r="110" spans="1:19" x14ac:dyDescent="0.25">
      <c r="A110" s="1">
        <v>110</v>
      </c>
      <c r="B110">
        <v>0.28576090503644069</v>
      </c>
      <c r="C110" s="11">
        <v>168.58457997698508</v>
      </c>
      <c r="D110" s="12">
        <v>110</v>
      </c>
      <c r="E110" s="1">
        <f t="shared" si="7"/>
        <v>0.11253729331184897</v>
      </c>
      <c r="F110" s="1">
        <f t="shared" si="8"/>
        <v>1.9414519002186436E-3</v>
      </c>
      <c r="G110" s="1">
        <f t="shared" si="9"/>
        <v>147.41313713626985</v>
      </c>
      <c r="H110" s="13">
        <f t="shared" si="10"/>
        <v>20.015860617356225</v>
      </c>
      <c r="I110" s="14">
        <f t="shared" si="11"/>
        <v>167.42899775362551</v>
      </c>
      <c r="J110" s="14">
        <f t="shared" si="13"/>
        <v>168.58457997698508</v>
      </c>
      <c r="K110" s="15">
        <f t="shared" si="12"/>
        <v>1.335370274944655</v>
      </c>
      <c r="R110" s="12"/>
      <c r="S110" s="12"/>
    </row>
    <row r="111" spans="1:19" x14ac:dyDescent="0.25">
      <c r="A111" s="1">
        <v>111</v>
      </c>
      <c r="B111">
        <v>0.28513931407437343</v>
      </c>
      <c r="C111" s="11">
        <v>169.73532796317613</v>
      </c>
      <c r="D111" s="12">
        <v>111</v>
      </c>
      <c r="E111" s="1">
        <f t="shared" si="7"/>
        <v>0.11208165394820463</v>
      </c>
      <c r="F111" s="1">
        <f t="shared" si="8"/>
        <v>1.8401184624638122E-3</v>
      </c>
      <c r="G111" s="1">
        <f t="shared" si="9"/>
        <v>147.91461939914112</v>
      </c>
      <c r="H111" s="13">
        <f t="shared" si="10"/>
        <v>20.638861764796729</v>
      </c>
      <c r="I111" s="14">
        <f t="shared" si="11"/>
        <v>168.55348116393785</v>
      </c>
      <c r="J111" s="14">
        <f t="shared" si="13"/>
        <v>169.73532796317613</v>
      </c>
      <c r="K111" s="15">
        <f t="shared" si="12"/>
        <v>1.3967618568697824</v>
      </c>
      <c r="R111" s="12"/>
      <c r="S111" s="12"/>
    </row>
    <row r="112" spans="1:19" x14ac:dyDescent="0.25">
      <c r="A112" s="1">
        <v>112</v>
      </c>
      <c r="B112">
        <v>0.28444002424204756</v>
      </c>
      <c r="C112" s="11">
        <v>171.46144994246265</v>
      </c>
      <c r="D112" s="12">
        <v>112</v>
      </c>
      <c r="E112" s="1">
        <f t="shared" si="7"/>
        <v>0.11156448227530391</v>
      </c>
      <c r="F112" s="1">
        <f t="shared" si="8"/>
        <v>1.7319245947369374E-3</v>
      </c>
      <c r="G112" s="1">
        <f t="shared" si="9"/>
        <v>148.45195832534156</v>
      </c>
      <c r="H112" s="13">
        <f t="shared" si="10"/>
        <v>21.352162793295321</v>
      </c>
      <c r="I112" s="14">
        <f t="shared" si="11"/>
        <v>169.80412111863686</v>
      </c>
      <c r="J112" s="14">
        <f t="shared" si="13"/>
        <v>171.46144994246265</v>
      </c>
      <c r="K112" s="15">
        <f t="shared" si="12"/>
        <v>2.7467388302837867</v>
      </c>
      <c r="R112" s="12"/>
      <c r="S112" s="12"/>
    </row>
    <row r="113" spans="1:19" x14ac:dyDescent="0.25">
      <c r="A113" s="1">
        <v>113</v>
      </c>
      <c r="B113">
        <v>0.28389613215023862</v>
      </c>
      <c r="C113" s="11">
        <v>172.6121979286537</v>
      </c>
      <c r="D113" s="12">
        <v>113</v>
      </c>
      <c r="E113" s="1">
        <f t="shared" si="7"/>
        <v>0.11115904741636358</v>
      </c>
      <c r="F113" s="1">
        <f t="shared" si="8"/>
        <v>1.6518558865014769E-3</v>
      </c>
      <c r="G113" s="1">
        <f t="shared" si="9"/>
        <v>148.85088849989958</v>
      </c>
      <c r="H113" s="13">
        <f t="shared" si="10"/>
        <v>21.915993756616444</v>
      </c>
      <c r="I113" s="14">
        <f t="shared" si="11"/>
        <v>170.76688225651557</v>
      </c>
      <c r="J113" s="14">
        <f t="shared" si="13"/>
        <v>172.6121979286537</v>
      </c>
      <c r="K113" s="15">
        <f t="shared" si="12"/>
        <v>3.4051899298385897</v>
      </c>
      <c r="R113" s="12"/>
      <c r="S113" s="12"/>
    </row>
    <row r="114" spans="1:19" x14ac:dyDescent="0.25">
      <c r="A114" s="1">
        <v>114</v>
      </c>
      <c r="B114">
        <v>0.28319684231791276</v>
      </c>
      <c r="C114" s="11">
        <v>173.76294591484475</v>
      </c>
      <c r="D114" s="12">
        <v>114</v>
      </c>
      <c r="E114" s="1">
        <f t="shared" si="7"/>
        <v>0.11063388307764919</v>
      </c>
      <c r="F114" s="1">
        <f t="shared" si="8"/>
        <v>1.5539379001412396E-3</v>
      </c>
      <c r="G114" s="1">
        <f t="shared" si="9"/>
        <v>149.34022934195522</v>
      </c>
      <c r="H114" s="13">
        <f t="shared" si="10"/>
        <v>22.652473594561513</v>
      </c>
      <c r="I114" s="14">
        <f t="shared" si="11"/>
        <v>171.99270293651657</v>
      </c>
      <c r="J114" s="14">
        <f t="shared" si="13"/>
        <v>173.76294591484475</v>
      </c>
      <c r="K114" s="15">
        <f t="shared" si="12"/>
        <v>3.1337602023202407</v>
      </c>
      <c r="R114" s="12"/>
      <c r="S114" s="12"/>
    </row>
    <row r="115" spans="1:19" x14ac:dyDescent="0.25">
      <c r="A115" s="1">
        <v>115</v>
      </c>
      <c r="B115">
        <v>0.28265295022610382</v>
      </c>
      <c r="C115" s="11">
        <v>174.9136939010358</v>
      </c>
      <c r="D115" s="12">
        <v>115</v>
      </c>
      <c r="E115" s="1">
        <f t="shared" si="7"/>
        <v>0.11022254325907346</v>
      </c>
      <c r="F115" s="1">
        <f t="shared" si="8"/>
        <v>1.4815350399345164E-3</v>
      </c>
      <c r="G115" s="1">
        <f t="shared" si="9"/>
        <v>149.70311068521315</v>
      </c>
      <c r="H115" s="13">
        <f t="shared" si="10"/>
        <v>23.234229466169296</v>
      </c>
      <c r="I115" s="14">
        <f t="shared" si="11"/>
        <v>172.93734015138185</v>
      </c>
      <c r="J115" s="14">
        <f t="shared" si="13"/>
        <v>174.9136939010358</v>
      </c>
      <c r="K115" s="15">
        <f t="shared" si="12"/>
        <v>3.905974143771239</v>
      </c>
      <c r="R115" s="12"/>
      <c r="S115" s="12"/>
    </row>
    <row r="116" spans="1:19" x14ac:dyDescent="0.25">
      <c r="A116" s="1">
        <v>116</v>
      </c>
      <c r="B116">
        <v>0.28195366039377795</v>
      </c>
      <c r="C116" s="11">
        <v>176.63981588032232</v>
      </c>
      <c r="D116" s="12">
        <v>116</v>
      </c>
      <c r="E116" s="1">
        <f t="shared" si="7"/>
        <v>0.10969017819251733</v>
      </c>
      <c r="F116" s="1">
        <f t="shared" si="8"/>
        <v>1.393063077703999E-3</v>
      </c>
      <c r="G116" s="1">
        <f t="shared" si="9"/>
        <v>150.14774862777674</v>
      </c>
      <c r="H116" s="13">
        <f t="shared" si="10"/>
        <v>23.993628405889467</v>
      </c>
      <c r="I116" s="14">
        <f t="shared" si="11"/>
        <v>174.1413770336662</v>
      </c>
      <c r="J116" s="14">
        <f t="shared" si="13"/>
        <v>176.63981588032232</v>
      </c>
      <c r="K116" s="15">
        <f t="shared" si="12"/>
        <v>6.2421966704803342</v>
      </c>
      <c r="R116" s="12"/>
      <c r="S116" s="12"/>
    </row>
    <row r="117" spans="1:19" x14ac:dyDescent="0.25">
      <c r="A117" s="1">
        <v>117</v>
      </c>
      <c r="B117">
        <v>0.28125437056145208</v>
      </c>
      <c r="C117" s="11">
        <v>177.79056386651337</v>
      </c>
      <c r="D117" s="12">
        <v>117</v>
      </c>
      <c r="E117" s="1">
        <f t="shared" si="7"/>
        <v>0.10915409686526943</v>
      </c>
      <c r="F117" s="1">
        <f t="shared" si="8"/>
        <v>1.3095545161087565E-3</v>
      </c>
      <c r="G117" s="1">
        <f t="shared" si="9"/>
        <v>150.56867659950032</v>
      </c>
      <c r="H117" s="13">
        <f t="shared" si="10"/>
        <v>24.765813660055898</v>
      </c>
      <c r="I117" s="14">
        <f t="shared" si="11"/>
        <v>175.33449025955608</v>
      </c>
      <c r="J117" s="14">
        <f t="shared" si="13"/>
        <v>177.79056386651337</v>
      </c>
      <c r="K117" s="15">
        <f t="shared" si="12"/>
        <v>6.0322975627921913</v>
      </c>
      <c r="R117" s="12"/>
      <c r="S117" s="12"/>
    </row>
    <row r="118" spans="1:19" x14ac:dyDescent="0.25">
      <c r="A118" s="1">
        <v>118</v>
      </c>
      <c r="B118">
        <v>0.2806327795993846</v>
      </c>
      <c r="C118" s="11">
        <v>178.9413118527043</v>
      </c>
      <c r="D118" s="12">
        <v>118</v>
      </c>
      <c r="E118" s="1">
        <f t="shared" si="7"/>
        <v>0.10867464778564172</v>
      </c>
      <c r="F118" s="1">
        <f t="shared" si="8"/>
        <v>1.239295250836491E-3</v>
      </c>
      <c r="G118" s="1">
        <f t="shared" si="9"/>
        <v>150.9237537608802</v>
      </c>
      <c r="H118" s="13">
        <f t="shared" si="10"/>
        <v>25.462877916324345</v>
      </c>
      <c r="I118" s="14">
        <f t="shared" si="11"/>
        <v>176.38663167720446</v>
      </c>
      <c r="J118" s="14">
        <f t="shared" si="13"/>
        <v>178.9413118527043</v>
      </c>
      <c r="K118" s="15">
        <f t="shared" si="12"/>
        <v>6.5263907990918923</v>
      </c>
      <c r="R118" s="12"/>
      <c r="S118" s="12"/>
    </row>
    <row r="119" spans="1:19" x14ac:dyDescent="0.25">
      <c r="A119" s="1">
        <v>119</v>
      </c>
      <c r="B119">
        <v>0.28001118863731728</v>
      </c>
      <c r="C119" s="11">
        <v>180.09205983889535</v>
      </c>
      <c r="D119" s="12">
        <v>119</v>
      </c>
      <c r="E119" s="1">
        <f t="shared" si="7"/>
        <v>0.10819260345142159</v>
      </c>
      <c r="F119" s="1">
        <f t="shared" si="8"/>
        <v>1.1726008193057244E-3</v>
      </c>
      <c r="G119" s="1">
        <f t="shared" si="9"/>
        <v>151.2616065105444</v>
      </c>
      <c r="H119" s="13">
        <f t="shared" si="10"/>
        <v>26.16994362683289</v>
      </c>
      <c r="I119" s="14">
        <f t="shared" si="11"/>
        <v>177.43155013737712</v>
      </c>
      <c r="J119" s="14">
        <f t="shared" si="13"/>
        <v>180.09205983889535</v>
      </c>
      <c r="K119" s="15">
        <f t="shared" si="12"/>
        <v>7.078311871872657</v>
      </c>
      <c r="R119" s="12"/>
      <c r="S119" s="12"/>
    </row>
    <row r="120" spans="1:19" x14ac:dyDescent="0.25">
      <c r="A120" s="1">
        <v>120</v>
      </c>
      <c r="B120">
        <v>0.27938959767524979</v>
      </c>
      <c r="C120" s="11">
        <v>181.2428078250864</v>
      </c>
      <c r="D120" s="12">
        <v>120</v>
      </c>
      <c r="E120" s="1">
        <f t="shared" si="7"/>
        <v>0.10770811705228502</v>
      </c>
      <c r="F120" s="1">
        <f t="shared" si="8"/>
        <v>1.1093111154272281E-3</v>
      </c>
      <c r="G120" s="1">
        <f t="shared" si="9"/>
        <v>151.58292739720943</v>
      </c>
      <c r="H120" s="13">
        <f t="shared" si="10"/>
        <v>26.886968450138824</v>
      </c>
      <c r="I120" s="14">
        <f t="shared" si="11"/>
        <v>178.46989584734771</v>
      </c>
      <c r="J120" s="14">
        <f t="shared" si="13"/>
        <v>181.2428078250864</v>
      </c>
      <c r="K120" s="15">
        <f t="shared" si="12"/>
        <v>7.6890408362866767</v>
      </c>
      <c r="R120" s="12"/>
      <c r="S120" s="12"/>
    </row>
    <row r="121" spans="1:19" x14ac:dyDescent="0.25">
      <c r="A121" s="1">
        <v>121</v>
      </c>
      <c r="B121">
        <v>0.27876800671318253</v>
      </c>
      <c r="C121" s="11">
        <v>181.81818181818187</v>
      </c>
      <c r="D121" s="12">
        <v>121</v>
      </c>
      <c r="E121" s="1">
        <f t="shared" si="7"/>
        <v>0.10722133703161536</v>
      </c>
      <c r="F121" s="1">
        <f t="shared" si="8"/>
        <v>1.0492711392071725E-3</v>
      </c>
      <c r="G121" s="1">
        <f t="shared" si="9"/>
        <v>151.88839549276358</v>
      </c>
      <c r="H121" s="13">
        <f t="shared" si="10"/>
        <v>27.613913693437922</v>
      </c>
      <c r="I121" s="14">
        <f t="shared" si="11"/>
        <v>179.50230918620113</v>
      </c>
      <c r="J121" s="14">
        <f t="shared" si="13"/>
        <v>181.81818181818187</v>
      </c>
      <c r="K121" s="15">
        <f t="shared" si="12"/>
        <v>5.363266047557393</v>
      </c>
      <c r="R121" s="12"/>
      <c r="S121" s="12"/>
    </row>
    <row r="122" spans="1:19" x14ac:dyDescent="0.25">
      <c r="A122" s="1">
        <v>122</v>
      </c>
      <c r="B122">
        <v>0.27814641575111498</v>
      </c>
      <c r="C122" s="11">
        <v>183.54430379746839</v>
      </c>
      <c r="D122" s="12">
        <v>122</v>
      </c>
      <c r="E122" s="1">
        <f t="shared" si="7"/>
        <v>0.10673240704895053</v>
      </c>
      <c r="F122" s="1">
        <f t="shared" si="8"/>
        <v>9.9233104896283134E-4</v>
      </c>
      <c r="G122" s="1">
        <f t="shared" si="9"/>
        <v>152.17867509049094</v>
      </c>
      <c r="H122" s="13">
        <f t="shared" si="10"/>
        <v>28.350744464794786</v>
      </c>
      <c r="I122" s="14">
        <f t="shared" si="11"/>
        <v>180.52941955528533</v>
      </c>
      <c r="J122" s="14">
        <f t="shared" si="13"/>
        <v>183.54430379746839</v>
      </c>
      <c r="K122" s="15">
        <f t="shared" si="12"/>
        <v>9.0895269937637124</v>
      </c>
      <c r="R122" s="12"/>
      <c r="S122" s="12"/>
    </row>
    <row r="123" spans="1:19" x14ac:dyDescent="0.25">
      <c r="A123" s="1">
        <v>123</v>
      </c>
      <c r="B123">
        <v>0.27760252365930604</v>
      </c>
      <c r="C123" s="11">
        <v>184.11967779056397</v>
      </c>
      <c r="D123" s="12">
        <v>123</v>
      </c>
      <c r="E123" s="1">
        <f t="shared" si="7"/>
        <v>0.10630293895598891</v>
      </c>
      <c r="F123" s="1">
        <f t="shared" si="8"/>
        <v>9.4493749686330936E-4</v>
      </c>
      <c r="G123" s="1">
        <f t="shared" si="9"/>
        <v>152.42072057039027</v>
      </c>
      <c r="H123" s="13">
        <f t="shared" si="10"/>
        <v>29.003556172802263</v>
      </c>
      <c r="I123" s="14">
        <f t="shared" si="11"/>
        <v>181.42427674319211</v>
      </c>
      <c r="J123" s="14">
        <f t="shared" si="13"/>
        <v>184.11967779056397</v>
      </c>
      <c r="K123" s="15">
        <f t="shared" si="12"/>
        <v>7.2651868061733182</v>
      </c>
      <c r="R123" s="12"/>
      <c r="S123" s="12"/>
    </row>
    <row r="124" spans="1:19" x14ac:dyDescent="0.25">
      <c r="A124" s="1">
        <v>124</v>
      </c>
      <c r="B124">
        <v>0.27682553495672185</v>
      </c>
      <c r="C124" s="11">
        <v>186.42117376294595</v>
      </c>
      <c r="D124" s="12">
        <v>124</v>
      </c>
      <c r="E124" s="1">
        <f t="shared" si="7"/>
        <v>0.10568692011482686</v>
      </c>
      <c r="F124" s="1">
        <f t="shared" si="8"/>
        <v>8.8097217243671806E-4</v>
      </c>
      <c r="G124" s="1">
        <f t="shared" si="9"/>
        <v>152.74802736619156</v>
      </c>
      <c r="H124" s="13">
        <f t="shared" si="10"/>
        <v>29.949196725642224</v>
      </c>
      <c r="I124" s="14">
        <f t="shared" si="11"/>
        <v>182.69722409183353</v>
      </c>
      <c r="J124" s="14">
        <f t="shared" si="13"/>
        <v>186.42117376294595</v>
      </c>
      <c r="K124" s="15">
        <f t="shared" si="12"/>
        <v>13.867801152978315</v>
      </c>
      <c r="R124" s="12"/>
      <c r="S124" s="12"/>
    </row>
    <row r="125" spans="1:19" x14ac:dyDescent="0.25">
      <c r="A125" s="1">
        <v>125</v>
      </c>
      <c r="B125">
        <v>0.27620394399465431</v>
      </c>
      <c r="C125" s="11">
        <v>187.571921749137</v>
      </c>
      <c r="D125" s="12">
        <v>125</v>
      </c>
      <c r="E125" s="1">
        <f t="shared" si="7"/>
        <v>0.10519214470412838</v>
      </c>
      <c r="F125" s="1">
        <f t="shared" si="8"/>
        <v>8.3281048722318239E-4</v>
      </c>
      <c r="G125" s="1">
        <f t="shared" si="9"/>
        <v>152.99494449782637</v>
      </c>
      <c r="H125" s="13">
        <f t="shared" si="10"/>
        <v>30.716738748871705</v>
      </c>
      <c r="I125" s="14">
        <f t="shared" si="11"/>
        <v>183.71168324669802</v>
      </c>
      <c r="J125" s="14">
        <f t="shared" si="13"/>
        <v>187.571921749137</v>
      </c>
      <c r="K125" s="15">
        <f t="shared" si="12"/>
        <v>14.901441295712408</v>
      </c>
      <c r="R125" s="12"/>
      <c r="S125" s="12"/>
    </row>
    <row r="126" spans="1:19" x14ac:dyDescent="0.25">
      <c r="A126" s="1">
        <v>126</v>
      </c>
      <c r="B126">
        <v>0.27558235303258682</v>
      </c>
      <c r="C126" s="11">
        <v>188.14729574223259</v>
      </c>
      <c r="D126" s="12">
        <v>126</v>
      </c>
      <c r="E126" s="1">
        <f t="shared" si="7"/>
        <v>0.10469576145207067</v>
      </c>
      <c r="F126" s="1">
        <f t="shared" si="8"/>
        <v>7.8718524660796726E-4</v>
      </c>
      <c r="G126" s="1">
        <f t="shared" si="9"/>
        <v>153.22923638977917</v>
      </c>
      <c r="H126" s="13">
        <f t="shared" si="10"/>
        <v>31.494064968275268</v>
      </c>
      <c r="I126" s="14">
        <f t="shared" si="11"/>
        <v>184.72330135805382</v>
      </c>
      <c r="J126" s="14">
        <f t="shared" si="13"/>
        <v>188.14729574223259</v>
      </c>
      <c r="K126" s="15">
        <f t="shared" si="12"/>
        <v>11.723737542887749</v>
      </c>
      <c r="R126" s="12"/>
      <c r="S126" s="12"/>
    </row>
    <row r="127" spans="1:19" x14ac:dyDescent="0.25">
      <c r="A127" s="1">
        <v>127</v>
      </c>
      <c r="B127">
        <v>0.27488306320026118</v>
      </c>
      <c r="C127" s="11">
        <v>189.29804372842352</v>
      </c>
      <c r="D127" s="12">
        <v>127</v>
      </c>
      <c r="E127" s="1">
        <f t="shared" si="7"/>
        <v>0.10413555690010197</v>
      </c>
      <c r="F127" s="1">
        <f t="shared" si="8"/>
        <v>7.3873509995479186E-4</v>
      </c>
      <c r="G127" s="1">
        <f t="shared" si="9"/>
        <v>153.47843893813499</v>
      </c>
      <c r="H127" s="13">
        <f t="shared" si="10"/>
        <v>32.380235075474815</v>
      </c>
      <c r="I127" s="14">
        <f t="shared" si="11"/>
        <v>185.85867401360903</v>
      </c>
      <c r="J127" s="14">
        <f t="shared" si="13"/>
        <v>189.29804372842352</v>
      </c>
      <c r="K127" s="15">
        <f t="shared" si="12"/>
        <v>11.829264035183103</v>
      </c>
      <c r="R127" s="12"/>
      <c r="S127" s="12"/>
    </row>
    <row r="128" spans="1:19" x14ac:dyDescent="0.25">
      <c r="A128" s="1">
        <v>128</v>
      </c>
      <c r="B128">
        <v>0.27433917110845202</v>
      </c>
      <c r="C128" s="11">
        <v>189.8734177215191</v>
      </c>
      <c r="D128" s="12">
        <v>128</v>
      </c>
      <c r="E128" s="1">
        <f t="shared" si="7"/>
        <v>0.10369864443659924</v>
      </c>
      <c r="F128" s="1">
        <f t="shared" si="8"/>
        <v>7.0305501613917372E-4</v>
      </c>
      <c r="G128" s="1">
        <f t="shared" si="9"/>
        <v>153.66222578372756</v>
      </c>
      <c r="H128" s="13">
        <f t="shared" si="10"/>
        <v>33.078018930920194</v>
      </c>
      <c r="I128" s="14">
        <f t="shared" si="11"/>
        <v>186.74024471464762</v>
      </c>
      <c r="J128" s="14">
        <f t="shared" si="13"/>
        <v>189.8734177215191</v>
      </c>
      <c r="K128" s="15">
        <f t="shared" si="12"/>
        <v>9.8167730909881197</v>
      </c>
      <c r="R128" s="12"/>
      <c r="S128" s="12"/>
    </row>
    <row r="129" spans="1:19" x14ac:dyDescent="0.25">
      <c r="A129" s="1">
        <v>129</v>
      </c>
      <c r="B129">
        <v>0.27363988127612615</v>
      </c>
      <c r="C129" s="11">
        <v>190.44879171461457</v>
      </c>
      <c r="D129" s="12">
        <v>129</v>
      </c>
      <c r="E129" s="1">
        <f t="shared" si="7"/>
        <v>0.1031354888145414</v>
      </c>
      <c r="F129" s="1">
        <f t="shared" si="8"/>
        <v>6.5962353194764763E-4</v>
      </c>
      <c r="G129" s="1">
        <f t="shared" si="9"/>
        <v>153.88624600568014</v>
      </c>
      <c r="H129" s="13">
        <f t="shared" si="10"/>
        <v>33.986144324808748</v>
      </c>
      <c r="I129" s="14">
        <f t="shared" si="11"/>
        <v>187.87239033048863</v>
      </c>
      <c r="J129" s="14">
        <f t="shared" si="13"/>
        <v>190.44879171461457</v>
      </c>
      <c r="K129" s="15">
        <f t="shared" si="12"/>
        <v>6.6378440921260804</v>
      </c>
      <c r="R129" s="12"/>
      <c r="S129" s="12"/>
    </row>
    <row r="130" spans="1:19" x14ac:dyDescent="0.25">
      <c r="A130" s="1">
        <v>130</v>
      </c>
      <c r="B130">
        <v>0.27301829031405889</v>
      </c>
      <c r="C130" s="11">
        <v>192.17491369390109</v>
      </c>
      <c r="D130" s="12">
        <v>130</v>
      </c>
      <c r="E130" s="1">
        <f t="shared" ref="E130:E193" si="14">IF(B130&gt;0,1/2*(B130-O$8*F130+N$32)+1/2*POWER((B130-O$8*F130+N$32)^2-4*O$32*(B130-O$8*F130),0.5),"")</f>
        <v>0.10263368560581701</v>
      </c>
      <c r="F130" s="1">
        <f t="shared" ref="F130:F193" si="15">IF(B130="","",LN(1+EXP($Q$14*(B130-$Q$15)))/$Q$14)</f>
        <v>6.2320974302480586E-4</v>
      </c>
      <c r="G130" s="1">
        <f t="shared" ref="G130:G193" si="16">IF(B130="","",O$8*N$25*10/(Q$16+F130)-O$8*N$25*10/(Q$16+N$23-Q$15)+(1-O$8)*O$18)</f>
        <v>154.0743284671772</v>
      </c>
      <c r="H130" s="13">
        <f t="shared" ref="H130:H193" si="17">IF(B130&gt;0, IF(O$8=1,N$25*10/(E130)-N$25*10/(Q$15-O$23),N$25*10/(E130)-N$25*10/(N$23-O$23)),"")</f>
        <v>34.803731338038546</v>
      </c>
      <c r="I130" s="14">
        <f t="shared" ref="I130:I193" si="18">IF(B130&gt;0,(O$25*10/(B130-E130-O$8*F130)-O$25*10/(O$23))+G130,"")</f>
        <v>188.8780598052152</v>
      </c>
      <c r="J130" s="14">
        <f t="shared" si="13"/>
        <v>192.17491369390109</v>
      </c>
      <c r="K130" s="15">
        <f t="shared" ref="K130:K193" si="19">IF(OR(B130="",C130=0,C130=""),"",(I130-C130)*(I130-C130))</f>
        <v>10.869245563343261</v>
      </c>
      <c r="R130" s="12"/>
      <c r="S130" s="12"/>
    </row>
    <row r="131" spans="1:19" x14ac:dyDescent="0.25">
      <c r="A131" s="1">
        <v>131</v>
      </c>
      <c r="B131">
        <v>0.27239669935199134</v>
      </c>
      <c r="C131" s="11">
        <v>193.32566168009214</v>
      </c>
      <c r="D131" s="12">
        <v>131</v>
      </c>
      <c r="E131" s="1">
        <f t="shared" si="14"/>
        <v>0.10213083933426088</v>
      </c>
      <c r="F131" s="1">
        <f t="shared" si="15"/>
        <v>5.8875088174946205E-4</v>
      </c>
      <c r="G131" s="1">
        <f t="shared" si="16"/>
        <v>154.25253194520096</v>
      </c>
      <c r="H131" s="13">
        <f t="shared" si="17"/>
        <v>35.631077039651444</v>
      </c>
      <c r="I131" s="14">
        <f t="shared" si="18"/>
        <v>189.88360898485175</v>
      </c>
      <c r="J131" s="14">
        <f t="shared" ref="J131:J194" si="20">IF(B131&gt;0,C131,"")</f>
        <v>193.32566168009214</v>
      </c>
      <c r="K131" s="15">
        <f t="shared" si="19"/>
        <v>11.847726756811646</v>
      </c>
      <c r="R131" s="12"/>
      <c r="S131" s="12"/>
    </row>
    <row r="132" spans="1:19" x14ac:dyDescent="0.25">
      <c r="A132" s="1">
        <v>132</v>
      </c>
      <c r="B132">
        <v>0.27169740951966548</v>
      </c>
      <c r="C132" s="11">
        <v>193.32566168009214</v>
      </c>
      <c r="D132" s="12">
        <v>132</v>
      </c>
      <c r="E132" s="1">
        <f t="shared" si="14"/>
        <v>0.10156401123655565</v>
      </c>
      <c r="F132" s="1">
        <f t="shared" si="15"/>
        <v>5.5219818819802102E-4</v>
      </c>
      <c r="G132" s="1">
        <f t="shared" si="16"/>
        <v>154.44179630768022</v>
      </c>
      <c r="H132" s="13">
        <f t="shared" si="17"/>
        <v>36.573515998185115</v>
      </c>
      <c r="I132" s="14">
        <f t="shared" si="18"/>
        <v>191.01531230586502</v>
      </c>
      <c r="J132" s="14">
        <f t="shared" si="20"/>
        <v>193.32566168009214</v>
      </c>
      <c r="K132" s="15">
        <f t="shared" si="19"/>
        <v>5.3377142309916241</v>
      </c>
      <c r="R132" s="12"/>
      <c r="S132" s="12"/>
    </row>
    <row r="133" spans="1:19" x14ac:dyDescent="0.25">
      <c r="A133" s="1">
        <v>133</v>
      </c>
      <c r="B133">
        <v>0.27107581855759821</v>
      </c>
      <c r="C133" s="11">
        <v>195.05178365937866</v>
      </c>
      <c r="D133" s="12">
        <v>133</v>
      </c>
      <c r="E133" s="1">
        <f t="shared" si="14"/>
        <v>0.10105926587702219</v>
      </c>
      <c r="F133" s="1">
        <f t="shared" si="15"/>
        <v>5.2156997459068099E-4</v>
      </c>
      <c r="G133" s="1">
        <f t="shared" si="16"/>
        <v>154.60056936308703</v>
      </c>
      <c r="H133" s="13">
        <f t="shared" si="17"/>
        <v>37.421631414292932</v>
      </c>
      <c r="I133" s="14">
        <f t="shared" si="18"/>
        <v>192.02220077737977</v>
      </c>
      <c r="J133" s="14">
        <f t="shared" si="20"/>
        <v>195.05178365937866</v>
      </c>
      <c r="K133" s="15">
        <f t="shared" si="19"/>
        <v>9.1783724389007073</v>
      </c>
      <c r="R133" s="12"/>
      <c r="S133" s="12"/>
    </row>
    <row r="134" spans="1:19" x14ac:dyDescent="0.25">
      <c r="A134" s="1">
        <v>134</v>
      </c>
      <c r="B134">
        <v>0.27045422759553073</v>
      </c>
      <c r="C134" s="11">
        <v>196.77790563866517</v>
      </c>
      <c r="D134" s="12">
        <v>134</v>
      </c>
      <c r="E134" s="1">
        <f t="shared" si="14"/>
        <v>0.10055376775260726</v>
      </c>
      <c r="F134" s="1">
        <f t="shared" si="15"/>
        <v>4.9260146152403704E-4</v>
      </c>
      <c r="G134" s="1">
        <f t="shared" si="16"/>
        <v>154.75089400619143</v>
      </c>
      <c r="H134" s="13">
        <f t="shared" si="17"/>
        <v>38.279545241800037</v>
      </c>
      <c r="I134" s="14">
        <f t="shared" si="18"/>
        <v>193.03043924799161</v>
      </c>
      <c r="J134" s="14">
        <f t="shared" si="20"/>
        <v>196.77790563866517</v>
      </c>
      <c r="K134" s="15">
        <f t="shared" si="19"/>
        <v>14.043504349227961</v>
      </c>
      <c r="R134" s="12"/>
      <c r="S134" s="12"/>
    </row>
    <row r="135" spans="1:19" x14ac:dyDescent="0.25">
      <c r="A135" s="1">
        <v>135</v>
      </c>
      <c r="B135">
        <v>0.26983263663346341</v>
      </c>
      <c r="C135" s="11">
        <v>196.77790563866517</v>
      </c>
      <c r="D135" s="12">
        <v>135</v>
      </c>
      <c r="E135" s="1">
        <f t="shared" si="14"/>
        <v>0.10004760187041277</v>
      </c>
      <c r="F135" s="1">
        <f t="shared" si="15"/>
        <v>4.6520688225234146E-4</v>
      </c>
      <c r="G135" s="1">
        <f t="shared" si="16"/>
        <v>154.8931902103906</v>
      </c>
      <c r="H135" s="13">
        <f t="shared" si="17"/>
        <v>39.147278900162888</v>
      </c>
      <c r="I135" s="14">
        <f t="shared" si="18"/>
        <v>194.04046911055357</v>
      </c>
      <c r="J135" s="14">
        <f t="shared" si="20"/>
        <v>196.77790563866517</v>
      </c>
      <c r="K135" s="15">
        <f t="shared" si="19"/>
        <v>7.4935587454396977</v>
      </c>
      <c r="R135" s="12"/>
      <c r="S135" s="12"/>
    </row>
    <row r="136" spans="1:19" x14ac:dyDescent="0.25">
      <c r="A136" s="1">
        <v>136</v>
      </c>
      <c r="B136">
        <v>0.26913334680113754</v>
      </c>
      <c r="C136" s="11">
        <v>197.92865362485622</v>
      </c>
      <c r="D136" s="12">
        <v>136</v>
      </c>
      <c r="E136" s="1">
        <f t="shared" si="14"/>
        <v>9.9477468294724633E-2</v>
      </c>
      <c r="F136" s="1">
        <f t="shared" si="15"/>
        <v>4.3616765191339588E-4</v>
      </c>
      <c r="G136" s="1">
        <f t="shared" si="16"/>
        <v>155.04417709758425</v>
      </c>
      <c r="H136" s="13">
        <f t="shared" si="17"/>
        <v>40.135249036387762</v>
      </c>
      <c r="I136" s="14">
        <f t="shared" si="18"/>
        <v>195.17942613397193</v>
      </c>
      <c r="J136" s="14">
        <f t="shared" si="20"/>
        <v>197.92865362485622</v>
      </c>
      <c r="K136" s="15">
        <f t="shared" si="19"/>
        <v>7.5582517966339529</v>
      </c>
      <c r="R136" s="12"/>
      <c r="S136" s="12"/>
    </row>
    <row r="137" spans="1:19" x14ac:dyDescent="0.25">
      <c r="A137" s="1">
        <v>137</v>
      </c>
      <c r="B137">
        <v>0.26851175583907005</v>
      </c>
      <c r="C137" s="11">
        <v>199.07940161104727</v>
      </c>
      <c r="D137" s="12">
        <v>137</v>
      </c>
      <c r="E137" s="1">
        <f t="shared" si="14"/>
        <v>9.89701493944804E-2</v>
      </c>
      <c r="F137" s="1">
        <f t="shared" si="15"/>
        <v>4.1185094599351286E-4</v>
      </c>
      <c r="G137" s="1">
        <f t="shared" si="16"/>
        <v>155.17072684978282</v>
      </c>
      <c r="H137" s="13">
        <f t="shared" si="17"/>
        <v>41.023939866667916</v>
      </c>
      <c r="I137" s="14">
        <f t="shared" si="18"/>
        <v>196.19466671645071</v>
      </c>
      <c r="J137" s="14">
        <f t="shared" si="20"/>
        <v>199.07940161104727</v>
      </c>
      <c r="K137" s="15">
        <f t="shared" si="19"/>
        <v>8.321695412103038</v>
      </c>
      <c r="R137" s="12"/>
      <c r="S137" s="12"/>
    </row>
    <row r="138" spans="1:19" x14ac:dyDescent="0.25">
      <c r="A138" s="1">
        <v>138</v>
      </c>
      <c r="B138">
        <v>0.26789016487700273</v>
      </c>
      <c r="C138" s="11">
        <v>199.65477560414274</v>
      </c>
      <c r="D138" s="12">
        <v>138</v>
      </c>
      <c r="E138" s="1">
        <f t="shared" si="14"/>
        <v>9.8462405757813384E-2</v>
      </c>
      <c r="F138" s="1">
        <f t="shared" si="15"/>
        <v>3.8886523475913852E-4</v>
      </c>
      <c r="G138" s="1">
        <f t="shared" si="16"/>
        <v>155.29044815231643</v>
      </c>
      <c r="H138" s="13">
        <f t="shared" si="17"/>
        <v>41.922544031513524</v>
      </c>
      <c r="I138" s="14">
        <f t="shared" si="18"/>
        <v>197.21299218382998</v>
      </c>
      <c r="J138" s="14">
        <f t="shared" si="20"/>
        <v>199.65477560414274</v>
      </c>
      <c r="K138" s="15">
        <f t="shared" si="19"/>
        <v>5.9623062717142794</v>
      </c>
      <c r="R138" s="12"/>
      <c r="S138" s="12"/>
    </row>
    <row r="139" spans="1:19" x14ac:dyDescent="0.25">
      <c r="A139" s="1">
        <v>139</v>
      </c>
      <c r="B139">
        <v>0.26719087504467687</v>
      </c>
      <c r="C139" s="11">
        <v>200.80552359033379</v>
      </c>
      <c r="D139" s="12">
        <v>139</v>
      </c>
      <c r="E139" s="1">
        <f t="shared" si="14"/>
        <v>9.7890774743540132E-2</v>
      </c>
      <c r="F139" s="1">
        <f t="shared" si="15"/>
        <v>3.6450998785312618E-4</v>
      </c>
      <c r="G139" s="1">
        <f t="shared" si="16"/>
        <v>155.41740712384043</v>
      </c>
      <c r="H139" s="13">
        <f t="shared" si="17"/>
        <v>42.94537102670003</v>
      </c>
      <c r="I139" s="14">
        <f t="shared" si="18"/>
        <v>198.36277815053981</v>
      </c>
      <c r="J139" s="14">
        <f t="shared" si="20"/>
        <v>200.80552359033379</v>
      </c>
      <c r="K139" s="15">
        <f t="shared" si="19"/>
        <v>5.9670052836342906</v>
      </c>
      <c r="R139" s="12"/>
      <c r="S139" s="12"/>
    </row>
    <row r="140" spans="1:19" x14ac:dyDescent="0.25">
      <c r="A140" s="1">
        <v>140</v>
      </c>
      <c r="B140">
        <v>0.26649158521235106</v>
      </c>
      <c r="C140" s="11">
        <v>202.53164556962031</v>
      </c>
      <c r="D140" s="12">
        <v>140</v>
      </c>
      <c r="E140" s="1">
        <f t="shared" si="14"/>
        <v>9.7318792385787903E-2</v>
      </c>
      <c r="F140" s="1">
        <f t="shared" si="15"/>
        <v>3.4165573021028103E-4</v>
      </c>
      <c r="G140" s="1">
        <f t="shared" si="16"/>
        <v>155.53663958258144</v>
      </c>
      <c r="H140" s="13">
        <f t="shared" si="17"/>
        <v>43.980853525786756</v>
      </c>
      <c r="I140" s="14">
        <f t="shared" si="18"/>
        <v>199.51749310836763</v>
      </c>
      <c r="J140" s="14">
        <f t="shared" si="20"/>
        <v>202.53164556962031</v>
      </c>
      <c r="K140" s="15">
        <f t="shared" si="19"/>
        <v>9.0851150596755765</v>
      </c>
      <c r="R140" s="12"/>
      <c r="S140" s="12"/>
    </row>
    <row r="141" spans="1:19" x14ac:dyDescent="0.25">
      <c r="A141" s="1">
        <v>141</v>
      </c>
      <c r="B141">
        <v>0.26579229538002519</v>
      </c>
      <c r="C141" s="11">
        <v>203.10701956271589</v>
      </c>
      <c r="D141" s="12">
        <v>141</v>
      </c>
      <c r="E141" s="1">
        <f t="shared" si="14"/>
        <v>9.674655046115449E-2</v>
      </c>
      <c r="F141" s="1">
        <f t="shared" si="15"/>
        <v>3.2021289722867022E-4</v>
      </c>
      <c r="G141" s="1">
        <f t="shared" si="16"/>
        <v>155.64859476567241</v>
      </c>
      <c r="H141" s="13">
        <f t="shared" si="17"/>
        <v>45.029058168540843</v>
      </c>
      <c r="I141" s="14">
        <f t="shared" si="18"/>
        <v>200.67765293421277</v>
      </c>
      <c r="J141" s="14">
        <f t="shared" si="20"/>
        <v>203.10701956271589</v>
      </c>
      <c r="K141" s="15">
        <f t="shared" si="19"/>
        <v>5.9018222156846063</v>
      </c>
      <c r="R141" s="12"/>
      <c r="S141" s="12"/>
    </row>
    <row r="142" spans="1:19" x14ac:dyDescent="0.25">
      <c r="A142" s="1">
        <v>142</v>
      </c>
      <c r="B142">
        <v>0.26509300554769932</v>
      </c>
      <c r="C142" s="11">
        <v>203.68239355581136</v>
      </c>
      <c r="D142" s="12">
        <v>142</v>
      </c>
      <c r="E142" s="1">
        <f t="shared" si="14"/>
        <v>9.617413629506652E-2</v>
      </c>
      <c r="F142" s="1">
        <f t="shared" si="15"/>
        <v>3.0009691569508304E-4</v>
      </c>
      <c r="G142" s="1">
        <f t="shared" si="16"/>
        <v>155.75369830977021</v>
      </c>
      <c r="H142" s="13">
        <f t="shared" si="17"/>
        <v>46.090057709063245</v>
      </c>
      <c r="I142" s="14">
        <f t="shared" si="18"/>
        <v>201.84375601883286</v>
      </c>
      <c r="J142" s="14">
        <f t="shared" si="20"/>
        <v>203.68239355581136</v>
      </c>
      <c r="K142" s="15">
        <f t="shared" si="19"/>
        <v>3.3805879923863493</v>
      </c>
      <c r="R142" s="12"/>
      <c r="S142" s="12"/>
    </row>
    <row r="143" spans="1:19" x14ac:dyDescent="0.25">
      <c r="A143" s="1">
        <v>143</v>
      </c>
      <c r="B143">
        <v>0.264471414585632</v>
      </c>
      <c r="C143" s="11">
        <v>204.83314154200241</v>
      </c>
      <c r="D143" s="12">
        <v>143</v>
      </c>
      <c r="E143" s="1">
        <f t="shared" si="14"/>
        <v>9.5665246371572213E-2</v>
      </c>
      <c r="F143" s="1">
        <f t="shared" si="15"/>
        <v>2.8326531498406107E-4</v>
      </c>
      <c r="G143" s="1">
        <f t="shared" si="16"/>
        <v>155.84169794779999</v>
      </c>
      <c r="H143" s="13">
        <f t="shared" si="17"/>
        <v>47.043973348111649</v>
      </c>
      <c r="I143" s="14">
        <f t="shared" si="18"/>
        <v>202.88567129591118</v>
      </c>
      <c r="J143" s="14">
        <f t="shared" si="20"/>
        <v>204.83314154200241</v>
      </c>
      <c r="K143" s="15">
        <f t="shared" si="19"/>
        <v>3.7926403594106293</v>
      </c>
      <c r="R143" s="12"/>
      <c r="S143" s="12"/>
    </row>
    <row r="144" spans="1:19" x14ac:dyDescent="0.25">
      <c r="A144" s="1">
        <v>144</v>
      </c>
      <c r="B144">
        <v>0.26369442588304759</v>
      </c>
      <c r="C144" s="11">
        <v>206.55926352128893</v>
      </c>
      <c r="D144" s="12">
        <v>144</v>
      </c>
      <c r="E144" s="1">
        <f t="shared" si="14"/>
        <v>9.5029119603121409E-2</v>
      </c>
      <c r="F144" s="1">
        <f t="shared" si="15"/>
        <v>2.6353076341155066E-4</v>
      </c>
      <c r="G144" s="1">
        <f t="shared" si="16"/>
        <v>155.94494062877877</v>
      </c>
      <c r="H144" s="13">
        <f t="shared" si="17"/>
        <v>48.25076244467391</v>
      </c>
      <c r="I144" s="14">
        <f t="shared" si="18"/>
        <v>204.19570307345222</v>
      </c>
      <c r="J144" s="14">
        <f t="shared" si="20"/>
        <v>206.55926352128893</v>
      </c>
      <c r="K144" s="15">
        <f t="shared" si="19"/>
        <v>5.5864179905780418</v>
      </c>
      <c r="R144" s="12"/>
      <c r="S144" s="12"/>
    </row>
    <row r="145" spans="1:19" x14ac:dyDescent="0.25">
      <c r="A145" s="1">
        <v>145</v>
      </c>
      <c r="B145">
        <v>0.26291743718046334</v>
      </c>
      <c r="C145" s="11">
        <v>207.71001150747998</v>
      </c>
      <c r="D145" s="12">
        <v>145</v>
      </c>
      <c r="E145" s="1">
        <f t="shared" si="14"/>
        <v>9.4393073248542958E-2</v>
      </c>
      <c r="F145" s="1">
        <f t="shared" si="15"/>
        <v>2.451552660699175E-4</v>
      </c>
      <c r="G145" s="1">
        <f t="shared" si="16"/>
        <v>156.04113716261972</v>
      </c>
      <c r="H145" s="13">
        <f t="shared" si="17"/>
        <v>49.473661311272366</v>
      </c>
      <c r="I145" s="14">
        <f t="shared" si="18"/>
        <v>205.51479847389155</v>
      </c>
      <c r="J145" s="14">
        <f t="shared" si="20"/>
        <v>207.71001150747998</v>
      </c>
      <c r="K145" s="15">
        <f t="shared" si="19"/>
        <v>4.8189602628365202</v>
      </c>
      <c r="R145" s="12"/>
      <c r="S145" s="12"/>
    </row>
    <row r="146" spans="1:19" x14ac:dyDescent="0.25">
      <c r="A146" s="1">
        <v>146</v>
      </c>
      <c r="B146">
        <v>0.26221814734813748</v>
      </c>
      <c r="C146" s="11">
        <v>208.28538550057544</v>
      </c>
      <c r="D146" s="12">
        <v>146</v>
      </c>
      <c r="E146" s="1">
        <f t="shared" si="14"/>
        <v>9.3820781430024522E-2</v>
      </c>
      <c r="F146" s="1">
        <f t="shared" si="15"/>
        <v>2.2970358007046206E-4</v>
      </c>
      <c r="G146" s="1">
        <f t="shared" si="16"/>
        <v>156.1220751094742</v>
      </c>
      <c r="H146" s="13">
        <f t="shared" si="17"/>
        <v>50.588153353441157</v>
      </c>
      <c r="I146" s="14">
        <f t="shared" si="18"/>
        <v>206.71022846291513</v>
      </c>
      <c r="J146" s="14">
        <f t="shared" si="20"/>
        <v>208.28538550057544</v>
      </c>
      <c r="K146" s="15">
        <f t="shared" si="19"/>
        <v>2.4811196932908297</v>
      </c>
      <c r="R146" s="12"/>
      <c r="S146" s="12"/>
    </row>
    <row r="147" spans="1:19" x14ac:dyDescent="0.25">
      <c r="A147" s="1">
        <v>147</v>
      </c>
      <c r="B147">
        <v>0.26144115864555328</v>
      </c>
      <c r="C147" s="11">
        <v>209.43613348676649</v>
      </c>
      <c r="D147" s="12">
        <v>147</v>
      </c>
      <c r="E147" s="1">
        <f t="shared" si="14"/>
        <v>9.3185153713877616E-2</v>
      </c>
      <c r="F147" s="1">
        <f t="shared" si="15"/>
        <v>2.1366312583927759E-4</v>
      </c>
      <c r="G147" s="1">
        <f t="shared" si="16"/>
        <v>156.20614323436357</v>
      </c>
      <c r="H147" s="13">
        <f t="shared" si="17"/>
        <v>51.842032445540838</v>
      </c>
      <c r="I147" s="14">
        <f t="shared" si="18"/>
        <v>208.04817567990435</v>
      </c>
      <c r="J147" s="14">
        <f t="shared" si="20"/>
        <v>209.43613348676649</v>
      </c>
      <c r="K147" s="15">
        <f t="shared" si="19"/>
        <v>1.9264268736295809</v>
      </c>
      <c r="R147" s="12"/>
      <c r="S147" s="12"/>
    </row>
    <row r="148" spans="1:19" x14ac:dyDescent="0.25">
      <c r="A148" s="1">
        <v>148</v>
      </c>
      <c r="B148">
        <v>0.26074186881322742</v>
      </c>
      <c r="C148" s="11">
        <v>210.58688147295754</v>
      </c>
      <c r="D148" s="12">
        <v>148</v>
      </c>
      <c r="E148" s="1">
        <f t="shared" si="14"/>
        <v>9.2613386266553507E-2</v>
      </c>
      <c r="F148" s="1">
        <f t="shared" si="15"/>
        <v>2.0017767402964951E-4</v>
      </c>
      <c r="G148" s="1">
        <f t="shared" si="16"/>
        <v>156.27685696681962</v>
      </c>
      <c r="H148" s="13">
        <f t="shared" si="17"/>
        <v>52.984641187786849</v>
      </c>
      <c r="I148" s="14">
        <f t="shared" si="18"/>
        <v>209.26149815460641</v>
      </c>
      <c r="J148" s="14">
        <f t="shared" si="20"/>
        <v>210.58688147295754</v>
      </c>
      <c r="K148" s="15">
        <f t="shared" si="19"/>
        <v>1.7566409405634502</v>
      </c>
      <c r="R148" s="12"/>
      <c r="S148" s="12"/>
    </row>
    <row r="149" spans="1:19" x14ac:dyDescent="0.25">
      <c r="A149" s="1">
        <v>149</v>
      </c>
      <c r="B149">
        <v>0.26004257898090155</v>
      </c>
      <c r="C149" s="11">
        <v>211.73762945914848</v>
      </c>
      <c r="D149" s="12">
        <v>149</v>
      </c>
      <c r="E149" s="1">
        <f t="shared" si="14"/>
        <v>9.2041964354914546E-2</v>
      </c>
      <c r="F149" s="1">
        <f t="shared" si="15"/>
        <v>1.875358686125328E-4</v>
      </c>
      <c r="G149" s="1">
        <f t="shared" si="16"/>
        <v>156.34317707687686</v>
      </c>
      <c r="H149" s="13">
        <f t="shared" si="17"/>
        <v>54.140742392174843</v>
      </c>
      <c r="I149" s="14">
        <f t="shared" si="18"/>
        <v>210.48391946905147</v>
      </c>
      <c r="J149" s="14">
        <f t="shared" si="20"/>
        <v>211.73762945914848</v>
      </c>
      <c r="K149" s="15">
        <f t="shared" si="19"/>
        <v>1.5717887392690391</v>
      </c>
      <c r="R149" s="12"/>
      <c r="S149" s="12"/>
    </row>
    <row r="150" spans="1:19" x14ac:dyDescent="0.25">
      <c r="A150" s="1">
        <v>150</v>
      </c>
      <c r="B150">
        <v>0.25934328914857591</v>
      </c>
      <c r="C150" s="11">
        <v>212.88837744533953</v>
      </c>
      <c r="D150" s="12">
        <v>150</v>
      </c>
      <c r="E150" s="1">
        <f t="shared" si="14"/>
        <v>9.1470946484925986E-2</v>
      </c>
      <c r="F150" s="1">
        <f t="shared" si="15"/>
        <v>1.756858435560354E-4</v>
      </c>
      <c r="G150" s="1">
        <f t="shared" si="16"/>
        <v>156.40536999544051</v>
      </c>
      <c r="H150" s="13">
        <f t="shared" si="17"/>
        <v>55.310455224762762</v>
      </c>
      <c r="I150" s="14">
        <f t="shared" si="18"/>
        <v>211.71582522020307</v>
      </c>
      <c r="J150" s="14">
        <f t="shared" si="20"/>
        <v>212.88837744533953</v>
      </c>
      <c r="K150" s="15">
        <f t="shared" si="19"/>
        <v>1.3748787206724558</v>
      </c>
      <c r="R150" s="12"/>
      <c r="S150" s="12"/>
    </row>
    <row r="151" spans="1:19" x14ac:dyDescent="0.25">
      <c r="A151" s="1">
        <v>151</v>
      </c>
      <c r="B151">
        <v>0.25864399931625004</v>
      </c>
      <c r="C151" s="11">
        <v>214.03912543153058</v>
      </c>
      <c r="D151" s="12">
        <v>151</v>
      </c>
      <c r="E151" s="1">
        <f t="shared" si="14"/>
        <v>9.0900388493304979E-2</v>
      </c>
      <c r="F151" s="1">
        <f t="shared" si="15"/>
        <v>1.6457881058892394E-4</v>
      </c>
      <c r="G151" s="1">
        <f t="shared" si="16"/>
        <v>156.46368679366398</v>
      </c>
      <c r="H151" s="13">
        <f t="shared" si="17"/>
        <v>56.493904061189568</v>
      </c>
      <c r="I151" s="14">
        <f t="shared" si="18"/>
        <v>212.95759085485358</v>
      </c>
      <c r="J151" s="14">
        <f t="shared" si="20"/>
        <v>214.03912543153058</v>
      </c>
      <c r="K151" s="15">
        <f t="shared" si="19"/>
        <v>1.1697170405478994</v>
      </c>
      <c r="R151" s="12"/>
      <c r="S151" s="12"/>
    </row>
    <row r="152" spans="1:19" x14ac:dyDescent="0.25">
      <c r="A152" s="1">
        <v>152</v>
      </c>
      <c r="B152">
        <v>0.25786701061366557</v>
      </c>
      <c r="C152" s="11">
        <v>215.7652474108171</v>
      </c>
      <c r="D152" s="12">
        <v>152</v>
      </c>
      <c r="E152" s="1">
        <f t="shared" si="14"/>
        <v>9.0267039308484759E-2</v>
      </c>
      <c r="F152" s="1">
        <f t="shared" si="15"/>
        <v>1.5305336468153592E-4</v>
      </c>
      <c r="G152" s="1">
        <f t="shared" si="16"/>
        <v>156.52422434708072</v>
      </c>
      <c r="H152" s="13">
        <f t="shared" si="17"/>
        <v>57.825115022217574</v>
      </c>
      <c r="I152" s="14">
        <f t="shared" si="18"/>
        <v>214.34933936929818</v>
      </c>
      <c r="J152" s="14">
        <f t="shared" si="20"/>
        <v>215.7652474108171</v>
      </c>
      <c r="K152" s="15">
        <f t="shared" si="19"/>
        <v>2.004795582037938</v>
      </c>
      <c r="R152" s="12"/>
      <c r="S152" s="12"/>
    </row>
    <row r="153" spans="1:19" x14ac:dyDescent="0.25">
      <c r="A153" s="1">
        <v>153</v>
      </c>
      <c r="B153">
        <v>0.25724541965159831</v>
      </c>
      <c r="C153" s="11">
        <v>218.0667433831992</v>
      </c>
      <c r="D153" s="12">
        <v>153</v>
      </c>
      <c r="E153" s="1">
        <f t="shared" si="14"/>
        <v>8.9760863075812977E-2</v>
      </c>
      <c r="F153" s="1">
        <f t="shared" si="15"/>
        <v>1.4441294950636401E-4</v>
      </c>
      <c r="G153" s="1">
        <f t="shared" si="16"/>
        <v>156.5696242151075</v>
      </c>
      <c r="H153" s="13">
        <f t="shared" si="17"/>
        <v>58.902532800956948</v>
      </c>
      <c r="I153" s="14">
        <f t="shared" si="18"/>
        <v>215.47215701606453</v>
      </c>
      <c r="J153" s="14">
        <f t="shared" si="20"/>
        <v>218.0667433831992</v>
      </c>
      <c r="K153" s="15">
        <f t="shared" si="19"/>
        <v>6.7318784165210701</v>
      </c>
      <c r="R153" s="12"/>
      <c r="S153" s="12"/>
    </row>
    <row r="154" spans="1:19" x14ac:dyDescent="0.25">
      <c r="A154" s="1">
        <v>154</v>
      </c>
      <c r="B154">
        <v>0.25646843094901406</v>
      </c>
      <c r="C154" s="11">
        <v>218.0667433831992</v>
      </c>
      <c r="D154" s="12">
        <v>154</v>
      </c>
      <c r="E154" s="1">
        <f t="shared" si="14"/>
        <v>8.9128827700484581E-2</v>
      </c>
      <c r="F154" s="1">
        <f t="shared" si="15"/>
        <v>1.3429080541305129E-4</v>
      </c>
      <c r="G154" s="1">
        <f t="shared" si="16"/>
        <v>156.62282704533206</v>
      </c>
      <c r="H154" s="13">
        <f t="shared" si="17"/>
        <v>60.265027367269056</v>
      </c>
      <c r="I154" s="14">
        <f t="shared" si="18"/>
        <v>216.88785441260094</v>
      </c>
      <c r="J154" s="14">
        <f t="shared" si="20"/>
        <v>218.0667433831992</v>
      </c>
      <c r="K154" s="15">
        <f t="shared" si="19"/>
        <v>1.3897792049982045</v>
      </c>
      <c r="R154" s="12"/>
      <c r="S154" s="12"/>
    </row>
    <row r="155" spans="1:19" x14ac:dyDescent="0.25">
      <c r="A155" s="1">
        <v>155</v>
      </c>
      <c r="B155">
        <v>0.25584683998694657</v>
      </c>
      <c r="C155" s="11">
        <v>219.79286536248571</v>
      </c>
      <c r="D155" s="12">
        <v>155</v>
      </c>
      <c r="E155" s="1">
        <f t="shared" si="14"/>
        <v>8.8623787166872095E-2</v>
      </c>
      <c r="F155" s="1">
        <f t="shared" si="15"/>
        <v>1.2670329716223244E-4</v>
      </c>
      <c r="G155" s="1">
        <f t="shared" si="16"/>
        <v>156.66271995145425</v>
      </c>
      <c r="H155" s="13">
        <f t="shared" si="17"/>
        <v>61.367724746717755</v>
      </c>
      <c r="I155" s="14">
        <f t="shared" si="18"/>
        <v>218.03044469817164</v>
      </c>
      <c r="J155" s="14">
        <f t="shared" si="20"/>
        <v>219.79286536248571</v>
      </c>
      <c r="K155" s="15">
        <f t="shared" si="19"/>
        <v>3.1061265980012762</v>
      </c>
      <c r="R155" s="12"/>
      <c r="S155" s="12"/>
    </row>
    <row r="156" spans="1:19" x14ac:dyDescent="0.25">
      <c r="A156" s="1">
        <v>156</v>
      </c>
      <c r="B156">
        <v>0.254992152414104</v>
      </c>
      <c r="C156" s="11">
        <v>220.36823935558118</v>
      </c>
      <c r="D156" s="12">
        <v>156</v>
      </c>
      <c r="E156" s="1">
        <f t="shared" si="14"/>
        <v>8.7930271222328368E-2</v>
      </c>
      <c r="F156" s="1">
        <f t="shared" si="15"/>
        <v>1.1696164921939213E-4</v>
      </c>
      <c r="G156" s="1">
        <f t="shared" si="16"/>
        <v>156.71395419693934</v>
      </c>
      <c r="H156" s="13">
        <f t="shared" si="17"/>
        <v>62.902576162800045</v>
      </c>
      <c r="I156" s="14">
        <f t="shared" si="18"/>
        <v>219.61653035973953</v>
      </c>
      <c r="J156" s="14">
        <f t="shared" si="20"/>
        <v>220.36823935558118</v>
      </c>
      <c r="K156" s="15">
        <f t="shared" si="19"/>
        <v>0.56506641442926686</v>
      </c>
      <c r="R156" s="12"/>
      <c r="S156" s="12"/>
    </row>
    <row r="157" spans="1:19" x14ac:dyDescent="0.25">
      <c r="A157" s="1">
        <v>157</v>
      </c>
      <c r="B157">
        <v>0.25429286258177813</v>
      </c>
      <c r="C157" s="11">
        <v>221.51898734177223</v>
      </c>
      <c r="D157" s="12">
        <v>157</v>
      </c>
      <c r="E157" s="1">
        <f t="shared" si="14"/>
        <v>8.7363686038754856E-2</v>
      </c>
      <c r="F157" s="1">
        <f t="shared" si="15"/>
        <v>1.0954808594878818E-4</v>
      </c>
      <c r="G157" s="1">
        <f t="shared" si="16"/>
        <v>156.75295603067318</v>
      </c>
      <c r="H157" s="13">
        <f t="shared" si="17"/>
        <v>64.174597679525817</v>
      </c>
      <c r="I157" s="14">
        <f t="shared" si="18"/>
        <v>220.92755371019891</v>
      </c>
      <c r="J157" s="14">
        <f t="shared" si="20"/>
        <v>221.51898734177223</v>
      </c>
      <c r="K157" s="15">
        <f t="shared" si="19"/>
        <v>0.34979374055601004</v>
      </c>
      <c r="R157" s="12"/>
      <c r="S157" s="12"/>
    </row>
    <row r="158" spans="1:19" x14ac:dyDescent="0.25">
      <c r="A158" s="1">
        <v>158</v>
      </c>
      <c r="B158">
        <v>0.25359357274945227</v>
      </c>
      <c r="C158" s="11">
        <v>222.66973532796328</v>
      </c>
      <c r="D158" s="12">
        <v>158</v>
      </c>
      <c r="E158" s="1">
        <f t="shared" si="14"/>
        <v>8.6797897994753598E-2</v>
      </c>
      <c r="F158" s="1">
        <f t="shared" si="15"/>
        <v>1.0260216185667866E-4</v>
      </c>
      <c r="G158" s="1">
        <f t="shared" si="16"/>
        <v>156.78950683904932</v>
      </c>
      <c r="H158" s="13">
        <f t="shared" si="17"/>
        <v>65.461401124818423</v>
      </c>
      <c r="I158" s="14">
        <f t="shared" si="18"/>
        <v>222.25090796386704</v>
      </c>
      <c r="J158" s="14">
        <f t="shared" si="20"/>
        <v>222.66973532796328</v>
      </c>
      <c r="K158" s="15">
        <f t="shared" si="19"/>
        <v>0.17541636091580856</v>
      </c>
      <c r="R158" s="12"/>
      <c r="S158" s="12"/>
    </row>
    <row r="159" spans="1:19" x14ac:dyDescent="0.25">
      <c r="A159" s="1">
        <v>159</v>
      </c>
      <c r="B159">
        <v>0.25297198178738478</v>
      </c>
      <c r="C159" s="11">
        <v>223.82048331415433</v>
      </c>
      <c r="D159" s="12">
        <v>159</v>
      </c>
      <c r="E159" s="1">
        <f t="shared" si="14"/>
        <v>8.6295676193626214E-2</v>
      </c>
      <c r="F159" s="1">
        <f t="shared" si="15"/>
        <v>9.6796929981233853E-5</v>
      </c>
      <c r="G159" s="1">
        <f t="shared" si="16"/>
        <v>156.82006190752114</v>
      </c>
      <c r="H159" s="13">
        <f t="shared" si="17"/>
        <v>66.617768748540669</v>
      </c>
      <c r="I159" s="14">
        <f t="shared" si="18"/>
        <v>223.43783065606149</v>
      </c>
      <c r="J159" s="14">
        <f t="shared" si="20"/>
        <v>223.82048331415433</v>
      </c>
      <c r="K159" s="15">
        <f t="shared" si="19"/>
        <v>0.14642305674551387</v>
      </c>
      <c r="R159" s="12"/>
      <c r="S159" s="12"/>
    </row>
    <row r="160" spans="1:19" x14ac:dyDescent="0.25">
      <c r="A160" s="1">
        <v>160</v>
      </c>
      <c r="B160">
        <v>0.25227269195505891</v>
      </c>
      <c r="C160" s="11">
        <v>225.54660529344085</v>
      </c>
      <c r="D160" s="12">
        <v>160</v>
      </c>
      <c r="E160" s="1">
        <f t="shared" si="14"/>
        <v>8.5731499528784796E-2</v>
      </c>
      <c r="F160" s="1">
        <f t="shared" si="15"/>
        <v>9.0656049980245631E-5</v>
      </c>
      <c r="G160" s="1">
        <f t="shared" si="16"/>
        <v>156.8523903618096</v>
      </c>
      <c r="H160" s="13">
        <f t="shared" si="17"/>
        <v>67.932945942937096</v>
      </c>
      <c r="I160" s="14">
        <f t="shared" si="18"/>
        <v>224.78533630474598</v>
      </c>
      <c r="J160" s="14">
        <f t="shared" si="20"/>
        <v>225.54660529344085</v>
      </c>
      <c r="K160" s="15">
        <f t="shared" si="19"/>
        <v>0.5795304731485037</v>
      </c>
      <c r="R160" s="12"/>
      <c r="S160" s="12"/>
    </row>
    <row r="161" spans="1:19" x14ac:dyDescent="0.25">
      <c r="A161" s="1">
        <v>161</v>
      </c>
      <c r="B161">
        <v>0.25157340212273327</v>
      </c>
      <c r="C161" s="11">
        <v>226.12197928653632</v>
      </c>
      <c r="D161" s="12">
        <v>161</v>
      </c>
      <c r="E161" s="1">
        <f t="shared" si="14"/>
        <v>8.5168229183541513E-2</v>
      </c>
      <c r="F161" s="1">
        <f t="shared" si="15"/>
        <v>8.4903197484388011E-5</v>
      </c>
      <c r="G161" s="1">
        <f t="shared" si="16"/>
        <v>156.88268235281552</v>
      </c>
      <c r="H161" s="13">
        <f t="shared" si="17"/>
        <v>69.263392568269438</v>
      </c>
      <c r="I161" s="14">
        <f t="shared" si="18"/>
        <v>226.14607492108448</v>
      </c>
      <c r="J161" s="14">
        <f t="shared" si="20"/>
        <v>226.12197928653632</v>
      </c>
      <c r="K161" s="15">
        <f t="shared" si="19"/>
        <v>5.8059960427851362E-4</v>
      </c>
      <c r="R161" s="12"/>
      <c r="S161" s="12"/>
    </row>
    <row r="162" spans="1:19" x14ac:dyDescent="0.25">
      <c r="A162" s="1">
        <v>162</v>
      </c>
      <c r="B162">
        <v>0.25095181116066573</v>
      </c>
      <c r="C162" s="11">
        <v>227.84810126582283</v>
      </c>
      <c r="D162" s="12">
        <v>162</v>
      </c>
      <c r="E162" s="1">
        <f t="shared" si="14"/>
        <v>8.4668333720383418E-2</v>
      </c>
      <c r="F162" s="1">
        <f t="shared" si="15"/>
        <v>8.0095601178236381E-5</v>
      </c>
      <c r="G162" s="1">
        <f t="shared" si="16"/>
        <v>156.9080017122935</v>
      </c>
      <c r="H162" s="13">
        <f t="shared" si="17"/>
        <v>70.458974027145359</v>
      </c>
      <c r="I162" s="14">
        <f t="shared" si="18"/>
        <v>227.36697573943863</v>
      </c>
      <c r="J162" s="14">
        <f t="shared" si="20"/>
        <v>227.84810126582283</v>
      </c>
      <c r="K162" s="15">
        <f t="shared" si="19"/>
        <v>0.23148177213847762</v>
      </c>
      <c r="R162" s="12"/>
      <c r="S162" s="12"/>
    </row>
    <row r="163" spans="1:19" x14ac:dyDescent="0.25">
      <c r="A163" s="1">
        <v>163</v>
      </c>
      <c r="B163">
        <v>0.25025252132833986</v>
      </c>
      <c r="C163" s="11">
        <v>228.99884925201388</v>
      </c>
      <c r="D163" s="12">
        <v>163</v>
      </c>
      <c r="E163" s="1">
        <f t="shared" si="14"/>
        <v>8.4106870167527409E-2</v>
      </c>
      <c r="F163" s="1">
        <f t="shared" si="15"/>
        <v>7.50105297801903E-5</v>
      </c>
      <c r="G163" s="1">
        <f t="shared" si="16"/>
        <v>156.93478703346116</v>
      </c>
      <c r="H163" s="13">
        <f t="shared" si="17"/>
        <v>71.818751027079827</v>
      </c>
      <c r="I163" s="14">
        <f t="shared" si="18"/>
        <v>228.75353806054025</v>
      </c>
      <c r="J163" s="14">
        <f t="shared" si="20"/>
        <v>228.99884925201388</v>
      </c>
      <c r="K163" s="15">
        <f t="shared" si="19"/>
        <v>6.0177580662213216E-2</v>
      </c>
      <c r="R163" s="12"/>
      <c r="S163" s="12"/>
    </row>
    <row r="164" spans="1:19" x14ac:dyDescent="0.25">
      <c r="A164" s="1">
        <v>164</v>
      </c>
      <c r="B164">
        <v>0.24955323149601402</v>
      </c>
      <c r="C164" s="11">
        <v>230.14959723820493</v>
      </c>
      <c r="D164" s="12">
        <v>164</v>
      </c>
      <c r="E164" s="1">
        <f t="shared" si="14"/>
        <v>8.3546411142721544E-2</v>
      </c>
      <c r="F164" s="1">
        <f t="shared" si="15"/>
        <v>7.0247230488071954E-5</v>
      </c>
      <c r="G164" s="1">
        <f t="shared" si="16"/>
        <v>156.95988175751401</v>
      </c>
      <c r="H164" s="13">
        <f t="shared" si="17"/>
        <v>73.194322631844813</v>
      </c>
      <c r="I164" s="14">
        <f t="shared" si="18"/>
        <v>230.15420438935845</v>
      </c>
      <c r="J164" s="14">
        <f t="shared" si="20"/>
        <v>230.14959723820493</v>
      </c>
      <c r="K164" s="15">
        <f t="shared" si="19"/>
        <v>2.122584175139658E-5</v>
      </c>
      <c r="R164" s="12"/>
      <c r="S164" s="12"/>
    </row>
    <row r="165" spans="1:19" x14ac:dyDescent="0.25">
      <c r="A165" s="1">
        <v>165</v>
      </c>
      <c r="B165">
        <v>0.24893164053394673</v>
      </c>
      <c r="C165" s="11">
        <v>231.30034522439598</v>
      </c>
      <c r="D165" s="12">
        <v>165</v>
      </c>
      <c r="E165" s="1">
        <f t="shared" si="14"/>
        <v>8.3049094386918612E-2</v>
      </c>
      <c r="F165" s="1">
        <f t="shared" si="15"/>
        <v>6.6266933455393174E-5</v>
      </c>
      <c r="G165" s="1">
        <f t="shared" si="16"/>
        <v>156.98085455714769</v>
      </c>
      <c r="H165" s="13">
        <f t="shared" si="17"/>
        <v>74.430466441850768</v>
      </c>
      <c r="I165" s="14">
        <f t="shared" si="18"/>
        <v>231.41132099899798</v>
      </c>
      <c r="J165" s="14">
        <f t="shared" si="20"/>
        <v>231.30034522439598</v>
      </c>
      <c r="K165" s="15">
        <f t="shared" si="19"/>
        <v>1.2315622548513152E-2</v>
      </c>
      <c r="R165" s="12"/>
      <c r="S165" s="12"/>
    </row>
    <row r="166" spans="1:19" x14ac:dyDescent="0.25">
      <c r="A166" s="1">
        <v>166</v>
      </c>
      <c r="B166">
        <v>0.24815465183136229</v>
      </c>
      <c r="C166" s="11">
        <v>231.87571921749145</v>
      </c>
      <c r="D166" s="12">
        <v>166</v>
      </c>
      <c r="E166" s="1">
        <f t="shared" si="14"/>
        <v>8.2428632903852467E-2</v>
      </c>
      <c r="F166" s="1">
        <f t="shared" si="15"/>
        <v>6.1606283569786392E-5</v>
      </c>
      <c r="G166" s="1">
        <f t="shared" si="16"/>
        <v>157.00541595055458</v>
      </c>
      <c r="H166" s="13">
        <f t="shared" si="17"/>
        <v>75.993615650158233</v>
      </c>
      <c r="I166" s="14">
        <f t="shared" si="18"/>
        <v>232.99903160071241</v>
      </c>
      <c r="J166" s="14">
        <f t="shared" si="20"/>
        <v>231.87571921749145</v>
      </c>
      <c r="K166" s="15">
        <f t="shared" si="19"/>
        <v>1.2618307102975592</v>
      </c>
      <c r="R166" s="12"/>
      <c r="S166" s="12"/>
    </row>
    <row r="167" spans="1:19" x14ac:dyDescent="0.25">
      <c r="A167" s="1">
        <v>167</v>
      </c>
      <c r="B167">
        <v>0.247533060869295</v>
      </c>
      <c r="C167" s="11">
        <v>233.60184119677797</v>
      </c>
      <c r="D167" s="12">
        <v>167</v>
      </c>
      <c r="E167" s="1">
        <f t="shared" si="14"/>
        <v>8.1933236895902595E-2</v>
      </c>
      <c r="F167" s="1">
        <f t="shared" si="15"/>
        <v>5.8114255179423571E-5</v>
      </c>
      <c r="G167" s="1">
        <f t="shared" si="16"/>
        <v>157.02382138963205</v>
      </c>
      <c r="H167" s="13">
        <f t="shared" si="17"/>
        <v>77.258680821722464</v>
      </c>
      <c r="I167" s="14">
        <f t="shared" si="18"/>
        <v>234.28250221135406</v>
      </c>
      <c r="J167" s="14">
        <f t="shared" si="20"/>
        <v>233.60184119677797</v>
      </c>
      <c r="K167" s="15">
        <f t="shared" si="19"/>
        <v>0.46329941676375019</v>
      </c>
      <c r="R167" s="12"/>
      <c r="S167" s="12"/>
    </row>
    <row r="168" spans="1:19" x14ac:dyDescent="0.25">
      <c r="A168" s="1">
        <v>168</v>
      </c>
      <c r="B168">
        <v>0.24683377103696913</v>
      </c>
      <c r="C168" s="11">
        <v>234.75258918296902</v>
      </c>
      <c r="D168" s="12">
        <v>168</v>
      </c>
      <c r="E168" s="1">
        <f t="shared" si="14"/>
        <v>8.1376977841340264E-2</v>
      </c>
      <c r="F168" s="1">
        <f t="shared" si="15"/>
        <v>5.4421151675391864E-5</v>
      </c>
      <c r="G168" s="1">
        <f t="shared" si="16"/>
        <v>157.0432890808377</v>
      </c>
      <c r="H168" s="13">
        <f t="shared" si="17"/>
        <v>78.697525881632828</v>
      </c>
      <c r="I168" s="14">
        <f t="shared" si="18"/>
        <v>235.74081496247007</v>
      </c>
      <c r="J168" s="14">
        <f t="shared" si="20"/>
        <v>234.75258918296902</v>
      </c>
      <c r="K168" s="15">
        <f t="shared" si="19"/>
        <v>0.97659019127045843</v>
      </c>
      <c r="R168" s="12"/>
      <c r="S168" s="12"/>
    </row>
    <row r="169" spans="1:19" x14ac:dyDescent="0.25">
      <c r="A169" s="1">
        <v>169</v>
      </c>
      <c r="B169">
        <v>0.24613448120464326</v>
      </c>
      <c r="C169" s="11">
        <v>235.32796317606449</v>
      </c>
      <c r="D169" s="12">
        <v>169</v>
      </c>
      <c r="E169" s="1">
        <f t="shared" si="14"/>
        <v>8.08218698837401E-2</v>
      </c>
      <c r="F169" s="1">
        <f t="shared" si="15"/>
        <v>5.0962178648213509E-5</v>
      </c>
      <c r="G169" s="1">
        <f t="shared" si="16"/>
        <v>157.0615248652858</v>
      </c>
      <c r="H169" s="13">
        <f t="shared" si="17"/>
        <v>80.153137818722712</v>
      </c>
      <c r="I169" s="14">
        <f t="shared" si="18"/>
        <v>237.21466268400818</v>
      </c>
      <c r="J169" s="14">
        <f t="shared" si="20"/>
        <v>235.32796317606449</v>
      </c>
      <c r="K169" s="15">
        <f t="shared" si="19"/>
        <v>3.5596350332749584</v>
      </c>
      <c r="R169" s="12"/>
      <c r="S169" s="12"/>
    </row>
    <row r="170" spans="1:19" x14ac:dyDescent="0.25">
      <c r="A170" s="1">
        <v>170</v>
      </c>
      <c r="B170">
        <v>0.2454351913723174</v>
      </c>
      <c r="C170" s="11">
        <v>237.62945914844659</v>
      </c>
      <c r="D170" s="12">
        <v>170</v>
      </c>
      <c r="E170" s="1">
        <f t="shared" si="14"/>
        <v>8.0267940534619803E-2</v>
      </c>
      <c r="F170" s="1">
        <f t="shared" si="15"/>
        <v>4.7722562158140542E-5</v>
      </c>
      <c r="G170" s="1">
        <f t="shared" si="16"/>
        <v>157.07860619754925</v>
      </c>
      <c r="H170" s="13">
        <f t="shared" si="17"/>
        <v>81.625728230523663</v>
      </c>
      <c r="I170" s="14">
        <f t="shared" si="18"/>
        <v>238.70433442807249</v>
      </c>
      <c r="J170" s="14">
        <f t="shared" si="20"/>
        <v>237.62945914844659</v>
      </c>
      <c r="K170" s="15">
        <f t="shared" si="19"/>
        <v>1.1553568667508562</v>
      </c>
      <c r="R170" s="12"/>
      <c r="S170" s="12"/>
    </row>
    <row r="171" spans="1:19" x14ac:dyDescent="0.25">
      <c r="A171" s="1">
        <v>171</v>
      </c>
      <c r="B171">
        <v>0.24473590153999153</v>
      </c>
      <c r="C171" s="11">
        <v>238.78020713463764</v>
      </c>
      <c r="D171" s="12">
        <v>171</v>
      </c>
      <c r="E171" s="1">
        <f t="shared" si="14"/>
        <v>7.9715216597447486E-2</v>
      </c>
      <c r="F171" s="1">
        <f t="shared" si="15"/>
        <v>4.4688452023639381E-5</v>
      </c>
      <c r="G171" s="1">
        <f t="shared" si="16"/>
        <v>157.09460572376551</v>
      </c>
      <c r="H171" s="13">
        <f t="shared" si="17"/>
        <v>83.115512996431505</v>
      </c>
      <c r="I171" s="14">
        <f t="shared" si="18"/>
        <v>240.21011872019662</v>
      </c>
      <c r="J171" s="14">
        <f t="shared" si="20"/>
        <v>238.78020713463764</v>
      </c>
      <c r="K171" s="15">
        <f t="shared" si="19"/>
        <v>2.0446471425158053</v>
      </c>
      <c r="R171" s="12"/>
      <c r="S171" s="12"/>
    </row>
    <row r="172" spans="1:19" x14ac:dyDescent="0.25">
      <c r="A172" s="1">
        <v>172</v>
      </c>
      <c r="B172">
        <v>0.24403661170766588</v>
      </c>
      <c r="C172" s="11">
        <v>239.93095512082857</v>
      </c>
      <c r="D172" s="12">
        <v>172</v>
      </c>
      <c r="E172" s="1">
        <f t="shared" si="14"/>
        <v>7.9163724217464149E-2</v>
      </c>
      <c r="F172" s="1">
        <f t="shared" si="15"/>
        <v>4.1846865106894059E-5</v>
      </c>
      <c r="G172" s="1">
        <f t="shared" si="16"/>
        <v>157.10959157259018</v>
      </c>
      <c r="H172" s="13">
        <f t="shared" si="17"/>
        <v>84.622712265901924</v>
      </c>
      <c r="I172" s="14">
        <f t="shared" si="18"/>
        <v>241.73230383849173</v>
      </c>
      <c r="J172" s="14">
        <f t="shared" si="20"/>
        <v>239.93095512082857</v>
      </c>
      <c r="K172" s="15">
        <f t="shared" si="19"/>
        <v>3.2448572026267106</v>
      </c>
      <c r="R172" s="12"/>
      <c r="S172" s="12"/>
    </row>
    <row r="173" spans="1:19" x14ac:dyDescent="0.25">
      <c r="A173" s="1">
        <v>173</v>
      </c>
      <c r="B173">
        <v>0.2434150207455984</v>
      </c>
      <c r="C173" s="11">
        <v>242.23245109321067</v>
      </c>
      <c r="D173" s="12">
        <v>173</v>
      </c>
      <c r="E173" s="1">
        <f t="shared" si="14"/>
        <v>7.8674563323154895E-2</v>
      </c>
      <c r="F173" s="1">
        <f t="shared" si="15"/>
        <v>3.9472779163741615E-5</v>
      </c>
      <c r="G173" s="1">
        <f t="shared" si="16"/>
        <v>157.12211307525101</v>
      </c>
      <c r="H173" s="13">
        <f t="shared" si="17"/>
        <v>85.977245853761133</v>
      </c>
      <c r="I173" s="14">
        <f t="shared" si="18"/>
        <v>243.09935892901191</v>
      </c>
      <c r="J173" s="14">
        <f t="shared" si="20"/>
        <v>242.23245109321067</v>
      </c>
      <c r="K173" s="15">
        <f t="shared" si="19"/>
        <v>0.75152919577359445</v>
      </c>
      <c r="R173" s="12"/>
      <c r="S173" s="12"/>
    </row>
    <row r="174" spans="1:19" x14ac:dyDescent="0.25">
      <c r="A174" s="1">
        <v>174</v>
      </c>
      <c r="B174">
        <v>0.24271573091327253</v>
      </c>
      <c r="C174" s="11">
        <v>243.38319907940172</v>
      </c>
      <c r="D174" s="12">
        <v>174</v>
      </c>
      <c r="E174" s="1">
        <f t="shared" si="14"/>
        <v>7.8125466423636436E-2</v>
      </c>
      <c r="F174" s="1">
        <f t="shared" si="15"/>
        <v>3.6962262423142694E-5</v>
      </c>
      <c r="G174" s="1">
        <f t="shared" si="16"/>
        <v>157.13535527801523</v>
      </c>
      <c r="H174" s="13">
        <f t="shared" si="17"/>
        <v>87.517954904104215</v>
      </c>
      <c r="I174" s="14">
        <f t="shared" si="18"/>
        <v>244.65331018211904</v>
      </c>
      <c r="J174" s="14">
        <f t="shared" si="20"/>
        <v>243.38319907940172</v>
      </c>
      <c r="K174" s="15">
        <f t="shared" si="19"/>
        <v>1.6131822132458133</v>
      </c>
      <c r="R174" s="12"/>
      <c r="S174" s="12"/>
    </row>
    <row r="175" spans="1:19" x14ac:dyDescent="0.25">
      <c r="A175" s="1">
        <v>175</v>
      </c>
      <c r="B175">
        <v>0.24201644108094666</v>
      </c>
      <c r="C175" s="11">
        <v>245.10932105868824</v>
      </c>
      <c r="D175" s="12">
        <v>175</v>
      </c>
      <c r="E175" s="1">
        <f t="shared" si="14"/>
        <v>7.757767332847823E-2</v>
      </c>
      <c r="F175" s="1">
        <f t="shared" si="15"/>
        <v>3.4611157587239019E-5</v>
      </c>
      <c r="G175" s="1">
        <f t="shared" si="16"/>
        <v>157.14775768652075</v>
      </c>
      <c r="H175" s="13">
        <f t="shared" si="17"/>
        <v>89.076738356219238</v>
      </c>
      <c r="I175" s="14">
        <f t="shared" si="18"/>
        <v>246.22449604273956</v>
      </c>
      <c r="J175" s="14">
        <f t="shared" si="20"/>
        <v>245.10932105868824</v>
      </c>
      <c r="K175" s="15">
        <f t="shared" si="19"/>
        <v>1.243615245053866</v>
      </c>
      <c r="R175" s="12"/>
      <c r="S175" s="12"/>
    </row>
    <row r="176" spans="1:19" x14ac:dyDescent="0.25">
      <c r="A176" s="1">
        <v>176</v>
      </c>
      <c r="B176">
        <v>0.2413171512486208</v>
      </c>
      <c r="C176" s="11">
        <v>246.26006904487929</v>
      </c>
      <c r="D176" s="12">
        <v>176</v>
      </c>
      <c r="E176" s="1">
        <f t="shared" si="14"/>
        <v>7.7031208039445992E-2</v>
      </c>
      <c r="F176" s="1">
        <f t="shared" si="15"/>
        <v>3.2409374372520344E-5</v>
      </c>
      <c r="G176" s="1">
        <f t="shared" si="16"/>
        <v>157.15937332737187</v>
      </c>
      <c r="H176" s="13">
        <f t="shared" si="17"/>
        <v>90.653832897767302</v>
      </c>
      <c r="I176" s="14">
        <f t="shared" si="18"/>
        <v>247.81320622513883</v>
      </c>
      <c r="J176" s="14">
        <f t="shared" si="20"/>
        <v>246.26006904487929</v>
      </c>
      <c r="K176" s="15">
        <f t="shared" si="19"/>
        <v>2.4122351007045553</v>
      </c>
      <c r="R176" s="12"/>
      <c r="S176" s="12"/>
    </row>
    <row r="177" spans="1:19" x14ac:dyDescent="0.25">
      <c r="A177" s="1">
        <v>177</v>
      </c>
      <c r="B177">
        <v>0.24061786141629493</v>
      </c>
      <c r="C177" s="11">
        <v>248.56156501726127</v>
      </c>
      <c r="D177" s="12">
        <v>177</v>
      </c>
      <c r="E177" s="1">
        <f t="shared" si="14"/>
        <v>7.6486094100744167E-2</v>
      </c>
      <c r="F177" s="1">
        <f t="shared" si="15"/>
        <v>3.0347457242877979E-5</v>
      </c>
      <c r="G177" s="1">
        <f t="shared" si="16"/>
        <v>157.17025190742478</v>
      </c>
      <c r="H177" s="13">
        <f t="shared" si="17"/>
        <v>92.249479462171109</v>
      </c>
      <c r="I177" s="14">
        <f t="shared" si="18"/>
        <v>249.4197313695955</v>
      </c>
      <c r="J177" s="14">
        <f t="shared" si="20"/>
        <v>248.56156501726127</v>
      </c>
      <c r="K177" s="15">
        <f t="shared" si="19"/>
        <v>0.73644948827862555</v>
      </c>
      <c r="R177" s="12"/>
      <c r="S177" s="12"/>
    </row>
    <row r="178" spans="1:19" x14ac:dyDescent="0.25">
      <c r="A178" s="1">
        <v>178</v>
      </c>
      <c r="B178">
        <v>0.23991857158396929</v>
      </c>
      <c r="C178" s="11">
        <v>250.28768699654779</v>
      </c>
      <c r="D178" s="12">
        <v>178</v>
      </c>
      <c r="E178" s="1">
        <f t="shared" si="14"/>
        <v>7.5942354632317077E-2</v>
      </c>
      <c r="F178" s="1">
        <f t="shared" si="15"/>
        <v>2.8416545964176233E-5</v>
      </c>
      <c r="G178" s="1">
        <f t="shared" si="16"/>
        <v>157.18044001811458</v>
      </c>
      <c r="H178" s="13">
        <f t="shared" si="17"/>
        <v>93.863923229658241</v>
      </c>
      <c r="I178" s="14">
        <f t="shared" si="18"/>
        <v>251.04436324777234</v>
      </c>
      <c r="J178" s="14">
        <f t="shared" si="20"/>
        <v>250.28768699654779</v>
      </c>
      <c r="K178" s="15">
        <f t="shared" si="19"/>
        <v>0.57255894916723449</v>
      </c>
      <c r="R178" s="12"/>
      <c r="S178" s="12"/>
    </row>
    <row r="179" spans="1:19" x14ac:dyDescent="0.25">
      <c r="A179" s="1">
        <v>179</v>
      </c>
      <c r="B179">
        <v>0.23921928175164342</v>
      </c>
      <c r="C179" s="11">
        <v>251.43843498273884</v>
      </c>
      <c r="D179" s="12">
        <v>179</v>
      </c>
      <c r="E179" s="1">
        <f t="shared" si="14"/>
        <v>7.5400012360836988E-2</v>
      </c>
      <c r="F179" s="1">
        <f t="shared" si="15"/>
        <v>2.6608338550327309E-5</v>
      </c>
      <c r="G179" s="1">
        <f t="shared" si="16"/>
        <v>157.18998132763974</v>
      </c>
      <c r="H179" s="13">
        <f t="shared" si="17"/>
        <v>95.497413630082548</v>
      </c>
      <c r="I179" s="14">
        <f t="shared" si="18"/>
        <v>252.68739495772203</v>
      </c>
      <c r="J179" s="14">
        <f t="shared" si="20"/>
        <v>251.43843498273884</v>
      </c>
      <c r="K179" s="15">
        <f t="shared" si="19"/>
        <v>1.5599010191100202</v>
      </c>
      <c r="R179" s="12"/>
      <c r="S179" s="12"/>
    </row>
    <row r="180" spans="1:19" x14ac:dyDescent="0.25">
      <c r="A180" s="1">
        <v>180</v>
      </c>
      <c r="B180">
        <v>0.23844229304905898</v>
      </c>
      <c r="C180" s="11">
        <v>253.16455696202536</v>
      </c>
      <c r="D180" s="12">
        <v>180</v>
      </c>
      <c r="E180" s="1">
        <f t="shared" si="14"/>
        <v>7.4799075711839441E-2</v>
      </c>
      <c r="F180" s="1">
        <f t="shared" si="15"/>
        <v>2.4733687046039657E-5</v>
      </c>
      <c r="G180" s="1">
        <f t="shared" si="16"/>
        <v>157.19987387780654</v>
      </c>
      <c r="H180" s="13">
        <f t="shared" si="17"/>
        <v>97.33505030156698</v>
      </c>
      <c r="I180" s="14">
        <f t="shared" si="18"/>
        <v>254.53492417937306</v>
      </c>
      <c r="J180" s="14">
        <f t="shared" si="20"/>
        <v>253.16455696202536</v>
      </c>
      <c r="K180" s="15">
        <f t="shared" si="19"/>
        <v>1.8779063103812947</v>
      </c>
      <c r="R180" s="12"/>
      <c r="S180" s="12"/>
    </row>
    <row r="181" spans="1:19" x14ac:dyDescent="0.25">
      <c r="A181" s="1">
        <v>181</v>
      </c>
      <c r="B181">
        <v>0.23774300321673333</v>
      </c>
      <c r="C181" s="11">
        <v>254.89067894131199</v>
      </c>
      <c r="D181" s="12">
        <v>181</v>
      </c>
      <c r="E181" s="1">
        <f t="shared" si="14"/>
        <v>7.4259756104791602E-2</v>
      </c>
      <c r="F181" s="1">
        <f t="shared" si="15"/>
        <v>2.3159572656558864E-5</v>
      </c>
      <c r="G181" s="1">
        <f t="shared" si="16"/>
        <v>157.20818099247654</v>
      </c>
      <c r="H181" s="13">
        <f t="shared" si="17"/>
        <v>99.009588527784445</v>
      </c>
      <c r="I181" s="14">
        <f t="shared" si="18"/>
        <v>256.2177695202605</v>
      </c>
      <c r="J181" s="14">
        <f t="shared" si="20"/>
        <v>254.89067894131199</v>
      </c>
      <c r="K181" s="15">
        <f t="shared" si="19"/>
        <v>1.7611694047339024</v>
      </c>
      <c r="R181" s="12"/>
      <c r="S181" s="12"/>
    </row>
    <row r="182" spans="1:19" x14ac:dyDescent="0.25">
      <c r="A182" s="1">
        <v>182</v>
      </c>
      <c r="B182">
        <v>0.23704371338440747</v>
      </c>
      <c r="C182" s="11">
        <v>256.61680092059851</v>
      </c>
      <c r="D182" s="12">
        <v>182</v>
      </c>
      <c r="E182" s="1">
        <f t="shared" si="14"/>
        <v>7.3721902186939775E-2</v>
      </c>
      <c r="F182" s="1">
        <f t="shared" si="15"/>
        <v>2.1685536657502752E-5</v>
      </c>
      <c r="G182" s="1">
        <f t="shared" si="16"/>
        <v>157.21596037565732</v>
      </c>
      <c r="H182" s="13">
        <f t="shared" si="17"/>
        <v>100.70397662520801</v>
      </c>
      <c r="I182" s="14">
        <f t="shared" si="18"/>
        <v>257.91993700086493</v>
      </c>
      <c r="J182" s="14">
        <f t="shared" si="20"/>
        <v>256.61680092059851</v>
      </c>
      <c r="K182" s="15">
        <f t="shared" si="19"/>
        <v>1.6981636436921468</v>
      </c>
      <c r="R182" s="12"/>
      <c r="S182" s="12"/>
    </row>
    <row r="183" spans="1:19" x14ac:dyDescent="0.25">
      <c r="A183" s="1">
        <v>183</v>
      </c>
      <c r="B183">
        <v>0.2363444235520816</v>
      </c>
      <c r="C183" s="11">
        <v>258.91829689298049</v>
      </c>
      <c r="D183" s="12">
        <v>183</v>
      </c>
      <c r="E183" s="1">
        <f t="shared" si="14"/>
        <v>7.3185535348853664E-2</v>
      </c>
      <c r="F183" s="1">
        <f t="shared" si="15"/>
        <v>2.0305228898642451E-5</v>
      </c>
      <c r="G183" s="1">
        <f t="shared" si="16"/>
        <v>157.22324546174278</v>
      </c>
      <c r="H183" s="13">
        <f t="shared" si="17"/>
        <v>102.41848155783947</v>
      </c>
      <c r="I183" s="14">
        <f t="shared" si="18"/>
        <v>259.64172701958194</v>
      </c>
      <c r="J183" s="14">
        <f t="shared" si="20"/>
        <v>258.91829689298049</v>
      </c>
      <c r="K183" s="15">
        <f t="shared" si="19"/>
        <v>0.52335114807457939</v>
      </c>
      <c r="S183" s="12"/>
    </row>
    <row r="184" spans="1:19" x14ac:dyDescent="0.25">
      <c r="A184" s="1">
        <v>184</v>
      </c>
      <c r="B184">
        <v>0.23556743484949738</v>
      </c>
      <c r="C184" s="11">
        <v>260.64441887226701</v>
      </c>
      <c r="D184" s="12">
        <v>184</v>
      </c>
      <c r="E184" s="1">
        <f t="shared" si="14"/>
        <v>7.2591341985451141E-2</v>
      </c>
      <c r="F184" s="1">
        <f t="shared" si="15"/>
        <v>1.8874259287271679E-5</v>
      </c>
      <c r="G184" s="1">
        <f t="shared" si="16"/>
        <v>157.23079830598314</v>
      </c>
      <c r="H184" s="13">
        <f t="shared" si="17"/>
        <v>104.34741092035756</v>
      </c>
      <c r="I184" s="14">
        <f t="shared" si="18"/>
        <v>261.57820922634028</v>
      </c>
      <c r="J184" s="14">
        <f t="shared" si="20"/>
        <v>260.64441887226701</v>
      </c>
      <c r="K184" s="15">
        <f t="shared" si="19"/>
        <v>0.87196442536027707</v>
      </c>
      <c r="S184" s="12"/>
    </row>
    <row r="185" spans="1:19" x14ac:dyDescent="0.25">
      <c r="A185" s="1">
        <v>185</v>
      </c>
      <c r="B185">
        <v>0.23486814501717151</v>
      </c>
      <c r="C185" s="11">
        <v>262.37054085155364</v>
      </c>
      <c r="D185" s="12">
        <v>185</v>
      </c>
      <c r="E185" s="1">
        <f t="shared" si="14"/>
        <v>7.2058183607821624E-2</v>
      </c>
      <c r="F185" s="1">
        <f t="shared" si="15"/>
        <v>1.767274353652134E-5</v>
      </c>
      <c r="G185" s="1">
        <f t="shared" si="16"/>
        <v>157.23714035488703</v>
      </c>
      <c r="H185" s="13">
        <f t="shared" si="17"/>
        <v>106.10528073412789</v>
      </c>
      <c r="I185" s="14">
        <f t="shared" si="18"/>
        <v>263.34242108901458</v>
      </c>
      <c r="J185" s="14">
        <f t="shared" si="20"/>
        <v>262.37054085155364</v>
      </c>
      <c r="K185" s="15">
        <f t="shared" si="19"/>
        <v>0.94455119596712689</v>
      </c>
      <c r="S185" s="12"/>
    </row>
    <row r="186" spans="1:19" x14ac:dyDescent="0.25">
      <c r="A186" s="1">
        <v>186</v>
      </c>
      <c r="B186">
        <v>0.23416885518484565</v>
      </c>
      <c r="C186" s="11">
        <v>263.52128883774458</v>
      </c>
      <c r="D186" s="12">
        <v>186</v>
      </c>
      <c r="E186" s="1">
        <f t="shared" si="14"/>
        <v>7.1526577238397643E-2</v>
      </c>
      <c r="F186" s="1">
        <f t="shared" si="15"/>
        <v>1.6547655467635009E-5</v>
      </c>
      <c r="G186" s="1">
        <f t="shared" si="16"/>
        <v>157.24307923166569</v>
      </c>
      <c r="H186" s="13">
        <f t="shared" si="17"/>
        <v>107.88412541086134</v>
      </c>
      <c r="I186" s="14">
        <f t="shared" si="18"/>
        <v>265.12720464252675</v>
      </c>
      <c r="J186" s="14">
        <f t="shared" si="20"/>
        <v>263.52128883774458</v>
      </c>
      <c r="K186" s="15">
        <f t="shared" si="19"/>
        <v>2.5789655720491682</v>
      </c>
    </row>
    <row r="187" spans="1:19" x14ac:dyDescent="0.25">
      <c r="A187" s="1">
        <v>187</v>
      </c>
      <c r="B187">
        <v>0.23346956535251978</v>
      </c>
      <c r="C187" s="11">
        <v>265.82278481012668</v>
      </c>
      <c r="D187" s="12">
        <v>187</v>
      </c>
      <c r="E187" s="1">
        <f t="shared" si="14"/>
        <v>7.0996543288374125E-2</v>
      </c>
      <c r="F187" s="1">
        <f t="shared" si="15"/>
        <v>1.5494140901886985E-5</v>
      </c>
      <c r="G187" s="1">
        <f t="shared" si="16"/>
        <v>157.24864051334632</v>
      </c>
      <c r="H187" s="13">
        <f t="shared" si="17"/>
        <v>109.68422961945015</v>
      </c>
      <c r="I187" s="14">
        <f t="shared" si="18"/>
        <v>266.93287013279632</v>
      </c>
      <c r="J187" s="14">
        <f t="shared" si="20"/>
        <v>265.82278481012668</v>
      </c>
      <c r="K187" s="15">
        <f t="shared" si="19"/>
        <v>1.2322894236065747</v>
      </c>
    </row>
    <row r="188" spans="1:19" x14ac:dyDescent="0.25">
      <c r="A188" s="1">
        <v>188</v>
      </c>
      <c r="B188">
        <v>0.23269257664993556</v>
      </c>
      <c r="C188" s="11">
        <v>267.54890678941319</v>
      </c>
      <c r="D188" s="12">
        <v>188</v>
      </c>
      <c r="E188" s="1">
        <f t="shared" si="14"/>
        <v>7.0409485452968851E-2</v>
      </c>
      <c r="F188" s="1">
        <f t="shared" si="15"/>
        <v>1.4401993091417409E-5</v>
      </c>
      <c r="G188" s="1">
        <f t="shared" si="16"/>
        <v>157.25440594822035</v>
      </c>
      <c r="H188" s="13">
        <f t="shared" si="17"/>
        <v>111.70963108892647</v>
      </c>
      <c r="I188" s="14">
        <f t="shared" si="18"/>
        <v>268.96403703714634</v>
      </c>
      <c r="J188" s="14">
        <f t="shared" si="20"/>
        <v>267.54890678941319</v>
      </c>
      <c r="K188" s="15">
        <f t="shared" si="19"/>
        <v>2.002593618049274</v>
      </c>
    </row>
    <row r="189" spans="1:19" x14ac:dyDescent="0.25">
      <c r="A189" s="1">
        <v>189</v>
      </c>
      <c r="B189">
        <v>0.2319932868176097</v>
      </c>
      <c r="C189" s="11">
        <v>269.85040276179529</v>
      </c>
      <c r="D189" s="12">
        <v>189</v>
      </c>
      <c r="E189" s="1">
        <f t="shared" si="14"/>
        <v>6.98828372157968E-2</v>
      </c>
      <c r="F189" s="1">
        <f t="shared" si="15"/>
        <v>1.348499647309341E-5</v>
      </c>
      <c r="G189" s="1">
        <f t="shared" si="16"/>
        <v>157.25924693226651</v>
      </c>
      <c r="H189" s="13">
        <f t="shared" si="17"/>
        <v>113.55557092396151</v>
      </c>
      <c r="I189" s="14">
        <f t="shared" si="18"/>
        <v>270.81481785622759</v>
      </c>
      <c r="J189" s="14">
        <f t="shared" si="20"/>
        <v>269.85040276179529</v>
      </c>
      <c r="K189" s="15">
        <f t="shared" si="19"/>
        <v>0.93009647436885701</v>
      </c>
    </row>
    <row r="190" spans="1:19" x14ac:dyDescent="0.25">
      <c r="A190" s="1">
        <v>190</v>
      </c>
      <c r="B190">
        <v>0.23129399698528386</v>
      </c>
      <c r="C190" s="11">
        <v>272.72727272727286</v>
      </c>
      <c r="D190" s="12">
        <v>190</v>
      </c>
      <c r="E190" s="1">
        <f t="shared" si="14"/>
        <v>6.9357823700336205E-2</v>
      </c>
      <c r="F190" s="1">
        <f t="shared" si="15"/>
        <v>1.2626351717233513E-5</v>
      </c>
      <c r="G190" s="1">
        <f t="shared" si="16"/>
        <v>157.26378000754394</v>
      </c>
      <c r="H190" s="13">
        <f t="shared" si="17"/>
        <v>115.42368375673843</v>
      </c>
      <c r="I190" s="14">
        <f t="shared" si="18"/>
        <v>272.68746376428214</v>
      </c>
      <c r="J190" s="14">
        <f t="shared" si="20"/>
        <v>272.72727272727286</v>
      </c>
      <c r="K190" s="15">
        <f t="shared" si="19"/>
        <v>1.5847535343964359E-3</v>
      </c>
    </row>
    <row r="191" spans="1:19" x14ac:dyDescent="0.25">
      <c r="A191" s="1">
        <v>191</v>
      </c>
      <c r="B191">
        <v>0.23059470715295799</v>
      </c>
      <c r="C191" s="11">
        <v>273.8780207134638</v>
      </c>
      <c r="D191" s="12">
        <v>191</v>
      </c>
      <c r="E191" s="1">
        <f t="shared" si="14"/>
        <v>6.883446458942305E-2</v>
      </c>
      <c r="F191" s="1">
        <f t="shared" si="15"/>
        <v>1.1822349956828371E-5</v>
      </c>
      <c r="G191" s="1">
        <f t="shared" si="16"/>
        <v>157.26802472749492</v>
      </c>
      <c r="H191" s="13">
        <f t="shared" si="17"/>
        <v>117.31427220205833</v>
      </c>
      <c r="I191" s="14">
        <f t="shared" si="18"/>
        <v>274.58229692955308</v>
      </c>
      <c r="J191" s="14">
        <f t="shared" si="20"/>
        <v>273.8780207134638</v>
      </c>
      <c r="K191" s="15">
        <f t="shared" si="19"/>
        <v>0.49600498854903913</v>
      </c>
    </row>
    <row r="192" spans="1:19" x14ac:dyDescent="0.25">
      <c r="A192" s="1">
        <v>192</v>
      </c>
      <c r="B192">
        <v>0.22989541732063212</v>
      </c>
      <c r="C192" s="11">
        <v>276.1795166858459</v>
      </c>
      <c r="D192" s="12">
        <v>192</v>
      </c>
      <c r="E192" s="1">
        <f t="shared" si="14"/>
        <v>6.8312779416742311E-2</v>
      </c>
      <c r="F192" s="1">
        <f t="shared" si="15"/>
        <v>1.1069517534875488E-5</v>
      </c>
      <c r="G192" s="1">
        <f t="shared" si="16"/>
        <v>157.27199940765595</v>
      </c>
      <c r="H192" s="13">
        <f t="shared" si="17"/>
        <v>119.22764328213944</v>
      </c>
      <c r="I192" s="14">
        <f t="shared" si="18"/>
        <v>276.49964268979477</v>
      </c>
      <c r="J192" s="14">
        <f t="shared" si="20"/>
        <v>276.1795166858459</v>
      </c>
      <c r="K192" s="15">
        <f t="shared" si="19"/>
        <v>0.10248065840427295</v>
      </c>
    </row>
    <row r="193" spans="1:11" s="1" customFormat="1" x14ac:dyDescent="0.25">
      <c r="A193" s="1">
        <v>193</v>
      </c>
      <c r="B193">
        <v>0.22919612748830626</v>
      </c>
      <c r="C193" s="11">
        <v>278.48101265822788</v>
      </c>
      <c r="D193" s="12">
        <v>193</v>
      </c>
      <c r="E193" s="1">
        <f t="shared" si="14"/>
        <v>6.7792787575551114E-2</v>
      </c>
      <c r="F193" s="1">
        <f t="shared" si="15"/>
        <v>1.0364601152729231E-5</v>
      </c>
      <c r="G193" s="1">
        <f t="shared" si="16"/>
        <v>157.27572120355754</v>
      </c>
      <c r="H193" s="13">
        <f t="shared" si="17"/>
        <v>121.16410844423231</v>
      </c>
      <c r="I193" s="14">
        <f t="shared" si="18"/>
        <v>278.43982964778968</v>
      </c>
      <c r="J193" s="14">
        <f t="shared" si="20"/>
        <v>278.48101265822788</v>
      </c>
      <c r="K193" s="15">
        <f t="shared" si="19"/>
        <v>1.6960403487531687E-3</v>
      </c>
    </row>
    <row r="194" spans="1:11" s="1" customFormat="1" x14ac:dyDescent="0.25">
      <c r="A194" s="1">
        <v>194</v>
      </c>
      <c r="B194">
        <v>0.22841913878572204</v>
      </c>
      <c r="C194" s="11">
        <v>280.78250863060998</v>
      </c>
      <c r="D194" s="12">
        <v>194</v>
      </c>
      <c r="E194" s="1">
        <f t="shared" ref="E194:E257" si="21">IF(B194&gt;0,1/2*(B194-O$8*F194+N$32)+1/2*POWER((B194-O$8*F194+N$32)^2-4*O$32*(B194-O$8*F194),0.5),"")</f>
        <v>6.7217028291080089E-2</v>
      </c>
      <c r="F194" s="1">
        <f t="shared" ref="F194:F257" si="22">IF(B194="","",LN(1+EXP($Q$14*(B194-$Q$15)))/$Q$14)</f>
        <v>9.6338593297293474E-6</v>
      </c>
      <c r="G194" s="1">
        <f t="shared" ref="G194:G257" si="23">IF(B194="","",O$8*N$25*10/(Q$16+F194)-O$8*N$25*10/(Q$16+N$23-Q$15)+(1-O$8)*O$18)</f>
        <v>157.2795794487462</v>
      </c>
      <c r="H194" s="13">
        <f t="shared" ref="H194:H257" si="24">IF(B194&gt;0, IF(O$8=1,N$25*10/(E194)-N$25*10/(Q$15-O$23),N$25*10/(E194)-N$25*10/(N$23-O$23)),"")</f>
        <v>123.34320641492471</v>
      </c>
      <c r="I194" s="14">
        <f t="shared" ref="I194:I257" si="25">IF(B194&gt;0,(O$25*10/(B194-E194-O$8*F194)-O$25*10/(O$23))+G194,"")</f>
        <v>280.62278586367063</v>
      </c>
      <c r="J194" s="14">
        <f t="shared" si="20"/>
        <v>280.78250863060998</v>
      </c>
      <c r="K194" s="15">
        <f t="shared" ref="K194:K257" si="26">IF(OR(B194="",C194=0,C194=""),"",(I194-C194)*(I194-C194))</f>
        <v>2.5511362278762963E-2</v>
      </c>
    </row>
    <row r="195" spans="1:11" s="1" customFormat="1" x14ac:dyDescent="0.25">
      <c r="A195" s="1">
        <v>195</v>
      </c>
      <c r="B195">
        <v>0.22771984895339617</v>
      </c>
      <c r="C195" s="11">
        <v>281.93325661680103</v>
      </c>
      <c r="D195" s="12">
        <v>195</v>
      </c>
      <c r="E195" s="1">
        <f t="shared" si="21"/>
        <v>6.6700674358556325E-2</v>
      </c>
      <c r="F195" s="1">
        <f t="shared" si="22"/>
        <v>9.0203280811347947E-6</v>
      </c>
      <c r="G195" s="1">
        <f t="shared" si="23"/>
        <v>157.28281890978653</v>
      </c>
      <c r="H195" s="13">
        <f t="shared" si="24"/>
        <v>125.32946854537559</v>
      </c>
      <c r="I195" s="14">
        <f t="shared" si="25"/>
        <v>282.612287455162</v>
      </c>
      <c r="J195" s="14">
        <f t="shared" ref="J195:J258" si="27">IF(B195&gt;0,C195,"")</f>
        <v>281.93325661680103</v>
      </c>
      <c r="K195" s="15">
        <f t="shared" si="26"/>
        <v>0.46108287944520537</v>
      </c>
    </row>
    <row r="196" spans="1:11" s="1" customFormat="1" x14ac:dyDescent="0.25">
      <c r="A196" s="1">
        <v>196</v>
      </c>
      <c r="B196">
        <v>0.2270205591210703</v>
      </c>
      <c r="C196" s="11">
        <v>284.23475258918302</v>
      </c>
      <c r="D196" s="12">
        <v>196</v>
      </c>
      <c r="E196" s="1">
        <f t="shared" si="21"/>
        <v>6.6186073272817753E-2</v>
      </c>
      <c r="F196" s="1">
        <f t="shared" si="22"/>
        <v>8.4458539694894708E-6</v>
      </c>
      <c r="G196" s="1">
        <f t="shared" si="23"/>
        <v>157.28585221117439</v>
      </c>
      <c r="H196" s="13">
        <f t="shared" si="24"/>
        <v>127.33982220169938</v>
      </c>
      <c r="I196" s="14">
        <f t="shared" si="25"/>
        <v>284.6256744128732</v>
      </c>
      <c r="J196" s="14">
        <f t="shared" si="27"/>
        <v>284.23475258918302</v>
      </c>
      <c r="K196" s="15">
        <f t="shared" si="26"/>
        <v>0.15281987223725454</v>
      </c>
    </row>
    <row r="197" spans="1:11" s="1" customFormat="1" x14ac:dyDescent="0.25">
      <c r="A197" s="1">
        <v>197</v>
      </c>
      <c r="B197">
        <v>0.22632126928874466</v>
      </c>
      <c r="C197" s="11">
        <v>286.53624856156512</v>
      </c>
      <c r="D197" s="12">
        <v>197</v>
      </c>
      <c r="E197" s="1">
        <f t="shared" si="21"/>
        <v>6.5673243920898072E-2</v>
      </c>
      <c r="F197" s="1">
        <f t="shared" si="22"/>
        <v>7.9079525490584301E-6</v>
      </c>
      <c r="G197" s="1">
        <f t="shared" si="23"/>
        <v>157.2886924590633</v>
      </c>
      <c r="H197" s="13">
        <f t="shared" si="24"/>
        <v>129.37459721601803</v>
      </c>
      <c r="I197" s="14">
        <f t="shared" si="25"/>
        <v>286.66328967508105</v>
      </c>
      <c r="J197" s="14">
        <f t="shared" si="27"/>
        <v>286.53624856156512</v>
      </c>
      <c r="K197" s="15">
        <f t="shared" si="26"/>
        <v>1.6139444523367231E-2</v>
      </c>
    </row>
    <row r="198" spans="1:11" s="1" customFormat="1" x14ac:dyDescent="0.25">
      <c r="A198" s="1">
        <v>198</v>
      </c>
      <c r="B198">
        <v>0.22562197945641879</v>
      </c>
      <c r="C198" s="11">
        <v>288.26237054085163</v>
      </c>
      <c r="D198" s="12">
        <v>198</v>
      </c>
      <c r="E198" s="1">
        <f t="shared" si="21"/>
        <v>6.5162205079427646E-2</v>
      </c>
      <c r="F198" s="1">
        <f t="shared" si="22"/>
        <v>7.4042971749826799E-6</v>
      </c>
      <c r="G198" s="1">
        <f t="shared" si="23"/>
        <v>157.29135192812126</v>
      </c>
      <c r="H198" s="13">
        <f t="shared" si="24"/>
        <v>131.43412794082181</v>
      </c>
      <c r="I198" s="14">
        <f t="shared" si="25"/>
        <v>288.72547986894256</v>
      </c>
      <c r="J198" s="14">
        <f t="shared" si="27"/>
        <v>288.26237054085163</v>
      </c>
      <c r="K198" s="15">
        <f t="shared" si="26"/>
        <v>0.21447024976482584</v>
      </c>
    </row>
    <row r="199" spans="1:11" s="1" customFormat="1" x14ac:dyDescent="0.25">
      <c r="A199" s="1">
        <v>199</v>
      </c>
      <c r="B199">
        <v>0.22492268962409293</v>
      </c>
      <c r="C199" s="11">
        <v>290.56386651323373</v>
      </c>
      <c r="D199" s="12">
        <v>199</v>
      </c>
      <c r="E199" s="1">
        <f t="shared" si="21"/>
        <v>6.4652975417989395E-2</v>
      </c>
      <c r="F199" s="1">
        <f t="shared" si="22"/>
        <v>6.9327090095706627E-6</v>
      </c>
      <c r="G199" s="1">
        <f t="shared" si="23"/>
        <v>157.29384211407128</v>
      </c>
      <c r="H199" s="13">
        <f t="shared" si="24"/>
        <v>133.51875326824947</v>
      </c>
      <c r="I199" s="14">
        <f t="shared" si="25"/>
        <v>290.81259538232018</v>
      </c>
      <c r="J199" s="14">
        <f t="shared" si="27"/>
        <v>290.56386651323373</v>
      </c>
      <c r="K199" s="15">
        <f t="shared" si="26"/>
        <v>6.1866050317023816E-2</v>
      </c>
    </row>
    <row r="200" spans="1:11" s="1" customFormat="1" x14ac:dyDescent="0.25">
      <c r="A200" s="1">
        <v>200</v>
      </c>
      <c r="B200">
        <v>0.22422339979176706</v>
      </c>
      <c r="C200" s="11">
        <v>292.28998849252025</v>
      </c>
      <c r="D200" s="12">
        <v>200</v>
      </c>
      <c r="E200" s="1">
        <f t="shared" si="21"/>
        <v>6.4145573501744005E-2</v>
      </c>
      <c r="F200" s="1">
        <f t="shared" si="22"/>
        <v>6.4911476579318921E-6</v>
      </c>
      <c r="G200" s="1">
        <f t="shared" si="23"/>
        <v>157.2961737829381</v>
      </c>
      <c r="H200" s="13">
        <f t="shared" si="24"/>
        <v>135.62881664946659</v>
      </c>
      <c r="I200" s="14">
        <f t="shared" si="25"/>
        <v>292.92499043240457</v>
      </c>
      <c r="J200" s="14">
        <f t="shared" si="27"/>
        <v>292.28998849252025</v>
      </c>
      <c r="K200" s="15">
        <f t="shared" si="26"/>
        <v>0.40322746365684797</v>
      </c>
    </row>
    <row r="201" spans="1:11" s="1" customFormat="1" x14ac:dyDescent="0.25">
      <c r="A201" s="1">
        <v>201</v>
      </c>
      <c r="B201">
        <v>0.22352410995944119</v>
      </c>
      <c r="C201" s="11">
        <v>294.59148446490224</v>
      </c>
      <c r="D201" s="12">
        <v>201</v>
      </c>
      <c r="E201" s="1">
        <f t="shared" si="21"/>
        <v>6.3640017793363091E-2</v>
      </c>
      <c r="F201" s="1">
        <f t="shared" si="22"/>
        <v>6.0777023937252219E-6</v>
      </c>
      <c r="G201" s="1">
        <f t="shared" si="23"/>
        <v>157.29835701720404</v>
      </c>
      <c r="H201" s="13">
        <f t="shared" si="24"/>
        <v>137.76466611408634</v>
      </c>
      <c r="I201" s="14">
        <f t="shared" si="25"/>
        <v>295.06302313128992</v>
      </c>
      <c r="J201" s="14">
        <f t="shared" si="27"/>
        <v>294.59148446490224</v>
      </c>
      <c r="K201" s="15">
        <f t="shared" si="26"/>
        <v>0.22234871389867841</v>
      </c>
    </row>
    <row r="202" spans="1:11" s="1" customFormat="1" x14ac:dyDescent="0.25">
      <c r="A202" s="1">
        <v>202</v>
      </c>
      <c r="B202">
        <v>0.22282482012711533</v>
      </c>
      <c r="C202" s="11">
        <v>296.31760644418875</v>
      </c>
      <c r="D202" s="12">
        <v>202</v>
      </c>
      <c r="E202" s="1">
        <f t="shared" si="21"/>
        <v>6.3136326654302966E-2</v>
      </c>
      <c r="F202" s="1">
        <f t="shared" si="22"/>
        <v>5.6905839382560625E-6</v>
      </c>
      <c r="G202" s="1">
        <f t="shared" si="23"/>
        <v>157.30040125906558</v>
      </c>
      <c r="H202" s="13">
        <f t="shared" si="24"/>
        <v>139.92665428960046</v>
      </c>
      <c r="I202" s="14">
        <f t="shared" si="25"/>
        <v>297.22705554866559</v>
      </c>
      <c r="J202" s="14">
        <f t="shared" si="27"/>
        <v>296.31760644418875</v>
      </c>
      <c r="K202" s="15">
        <f t="shared" si="26"/>
        <v>0.82709767363371656</v>
      </c>
    </row>
    <row r="203" spans="1:11" s="1" customFormat="1" x14ac:dyDescent="0.25">
      <c r="A203" s="1">
        <v>203</v>
      </c>
      <c r="B203">
        <v>0.22212553029478946</v>
      </c>
      <c r="C203" s="11">
        <v>298.04372842347539</v>
      </c>
      <c r="D203" s="12">
        <v>203</v>
      </c>
      <c r="E203" s="1">
        <f t="shared" si="21"/>
        <v>6.2634518345451834E-2</v>
      </c>
      <c r="F203" s="1">
        <f t="shared" si="22"/>
        <v>5.3281167583451268E-6</v>
      </c>
      <c r="G203" s="1">
        <f t="shared" si="23"/>
        <v>157.30231535096985</v>
      </c>
      <c r="H203" s="13">
        <f t="shared" si="24"/>
        <v>142.11513842078026</v>
      </c>
      <c r="I203" s="14">
        <f t="shared" si="25"/>
        <v>299.41745377174971</v>
      </c>
      <c r="J203" s="14">
        <f t="shared" si="27"/>
        <v>298.04372842347539</v>
      </c>
      <c r="K203" s="15">
        <f t="shared" si="26"/>
        <v>1.8871213324914016</v>
      </c>
    </row>
    <row r="204" spans="1:11" s="1" customFormat="1" x14ac:dyDescent="0.25">
      <c r="A204" s="1">
        <v>204</v>
      </c>
      <c r="B204">
        <v>0.22142624046246359</v>
      </c>
      <c r="C204" s="11">
        <v>301.49597238204842</v>
      </c>
      <c r="D204" s="12">
        <v>204</v>
      </c>
      <c r="E204" s="1">
        <f t="shared" si="21"/>
        <v>6.2134611027180417E-2</v>
      </c>
      <c r="F204" s="1">
        <f t="shared" si="22"/>
        <v>4.9887318505503668E-6</v>
      </c>
      <c r="G204" s="1">
        <f t="shared" si="23"/>
        <v>157.30410757360019</v>
      </c>
      <c r="H204" s="13">
        <f t="shared" si="24"/>
        <v>144.33048038901822</v>
      </c>
      <c r="I204" s="14">
        <f t="shared" si="25"/>
        <v>301.63458796261773</v>
      </c>
      <c r="J204" s="14">
        <f t="shared" si="27"/>
        <v>301.49597238204842</v>
      </c>
      <c r="K204" s="15">
        <f t="shared" si="26"/>
        <v>1.9214279176566287E-2</v>
      </c>
    </row>
    <row r="205" spans="1:11" s="1" customFormat="1" x14ac:dyDescent="0.25">
      <c r="A205" s="1">
        <v>205</v>
      </c>
      <c r="B205">
        <v>0.22072695063013797</v>
      </c>
      <c r="C205" s="11">
        <v>303.79746835443041</v>
      </c>
      <c r="D205" s="12">
        <v>205</v>
      </c>
      <c r="E205" s="1">
        <f t="shared" si="21"/>
        <v>6.1636622758825747E-2</v>
      </c>
      <c r="F205" s="1">
        <f t="shared" si="22"/>
        <v>4.6709599812664404E-6</v>
      </c>
      <c r="G205" s="1">
        <f t="shared" si="23"/>
        <v>157.30578568146953</v>
      </c>
      <c r="H205" s="13">
        <f t="shared" si="24"/>
        <v>146.57304673157782</v>
      </c>
      <c r="I205" s="14">
        <f t="shared" si="25"/>
        <v>303.87883241304701</v>
      </c>
      <c r="J205" s="14">
        <f t="shared" si="27"/>
        <v>303.79746835443041</v>
      </c>
      <c r="K205" s="15">
        <f t="shared" si="26"/>
        <v>6.6201100345655581E-3</v>
      </c>
    </row>
    <row r="206" spans="1:11" s="1" customFormat="1" x14ac:dyDescent="0.25">
      <c r="A206" s="1">
        <v>206</v>
      </c>
      <c r="B206">
        <v>0.22002766079781211</v>
      </c>
      <c r="C206" s="11">
        <v>305.52359033371704</v>
      </c>
      <c r="D206" s="12">
        <v>206</v>
      </c>
      <c r="E206" s="1">
        <f t="shared" si="21"/>
        <v>6.114057149763432E-2</v>
      </c>
      <c r="F206" s="1">
        <f t="shared" si="22"/>
        <v>4.3734253541549323E-6</v>
      </c>
      <c r="G206" s="1">
        <f t="shared" si="23"/>
        <v>157.30735693627011</v>
      </c>
      <c r="H206" s="13">
        <f t="shared" si="24"/>
        <v>148.84320866073196</v>
      </c>
      <c r="I206" s="14">
        <f t="shared" si="25"/>
        <v>306.1505655970019</v>
      </c>
      <c r="J206" s="14">
        <f t="shared" si="27"/>
        <v>305.52359033371704</v>
      </c>
      <c r="K206" s="15">
        <f t="shared" si="26"/>
        <v>0.39309798077112229</v>
      </c>
    </row>
    <row r="207" spans="1:11" s="1" customFormat="1" x14ac:dyDescent="0.25">
      <c r="A207" s="1">
        <v>207</v>
      </c>
      <c r="B207">
        <v>0.21932837096548624</v>
      </c>
      <c r="C207" s="11">
        <v>308.40046029919461</v>
      </c>
      <c r="D207" s="12">
        <v>207</v>
      </c>
      <c r="E207" s="1">
        <f t="shared" si="21"/>
        <v>6.0646475097193772E-2</v>
      </c>
      <c r="F207" s="1">
        <f t="shared" si="22"/>
        <v>4.0948396780826343E-6</v>
      </c>
      <c r="G207" s="1">
        <f t="shared" si="23"/>
        <v>157.30882813812011</v>
      </c>
      <c r="H207" s="13">
        <f t="shared" si="24"/>
        <v>151.14134208275536</v>
      </c>
      <c r="I207" s="14">
        <f t="shared" si="25"/>
        <v>308.45017022087541</v>
      </c>
      <c r="J207" s="14">
        <f t="shared" si="27"/>
        <v>308.40046029919461</v>
      </c>
      <c r="K207" s="15">
        <f t="shared" si="26"/>
        <v>2.4710763135113709E-3</v>
      </c>
    </row>
    <row r="208" spans="1:11" s="1" customFormat="1" x14ac:dyDescent="0.25">
      <c r="A208" s="1">
        <v>208</v>
      </c>
      <c r="B208">
        <v>0.21870678000341873</v>
      </c>
      <c r="C208" s="11">
        <v>309.55120828538554</v>
      </c>
      <c r="D208" s="12">
        <v>208</v>
      </c>
      <c r="E208" s="1">
        <f t="shared" si="21"/>
        <v>6.0208933764501718E-2</v>
      </c>
      <c r="F208" s="1">
        <f t="shared" si="22"/>
        <v>3.8621387556606678E-6</v>
      </c>
      <c r="G208" s="1">
        <f t="shared" si="23"/>
        <v>157.31005703508052</v>
      </c>
      <c r="H208" s="13">
        <f t="shared" si="24"/>
        <v>153.20791717912451</v>
      </c>
      <c r="I208" s="14">
        <f t="shared" si="25"/>
        <v>310.51797421420474</v>
      </c>
      <c r="J208" s="14">
        <f t="shared" si="27"/>
        <v>309.55120828538554</v>
      </c>
      <c r="K208" s="15">
        <f t="shared" si="26"/>
        <v>0.93463636112565018</v>
      </c>
    </row>
    <row r="209" spans="1:11" s="1" customFormat="1" x14ac:dyDescent="0.25">
      <c r="A209" s="1">
        <v>209</v>
      </c>
      <c r="B209">
        <v>0.21800749017109286</v>
      </c>
      <c r="C209" s="11">
        <v>312.42807825086311</v>
      </c>
      <c r="D209" s="12">
        <v>209</v>
      </c>
      <c r="E209" s="1">
        <f t="shared" si="21"/>
        <v>5.9718578214578683E-2</v>
      </c>
      <c r="F209" s="1">
        <f t="shared" si="22"/>
        <v>3.6161163149466907E-6</v>
      </c>
      <c r="G209" s="1">
        <f t="shared" si="23"/>
        <v>157.31135629405705</v>
      </c>
      <c r="H209" s="13">
        <f t="shared" si="24"/>
        <v>155.55992794716647</v>
      </c>
      <c r="I209" s="14">
        <f t="shared" si="25"/>
        <v>312.87128424122307</v>
      </c>
      <c r="J209" s="14">
        <f t="shared" si="27"/>
        <v>312.42807825086311</v>
      </c>
      <c r="K209" s="15">
        <f t="shared" si="26"/>
        <v>0.19643154989094991</v>
      </c>
    </row>
    <row r="210" spans="1:11" s="1" customFormat="1" x14ac:dyDescent="0.25">
      <c r="A210" s="1">
        <v>210</v>
      </c>
      <c r="B210">
        <v>0.21730820033876699</v>
      </c>
      <c r="C210" s="11">
        <v>314.15420023014963</v>
      </c>
      <c r="D210" s="12">
        <v>210</v>
      </c>
      <c r="E210" s="1">
        <f t="shared" si="21"/>
        <v>5.9230228499330753E-2</v>
      </c>
      <c r="F210" s="1">
        <f t="shared" si="22"/>
        <v>3.3857632738576297E-6</v>
      </c>
      <c r="G210" s="1">
        <f t="shared" si="23"/>
        <v>157.31257281215372</v>
      </c>
      <c r="H210" s="13">
        <f t="shared" si="24"/>
        <v>157.94102269881759</v>
      </c>
      <c r="I210" s="14">
        <f t="shared" si="25"/>
        <v>315.25359551097119</v>
      </c>
      <c r="J210" s="14">
        <f t="shared" si="27"/>
        <v>314.15420023014963</v>
      </c>
      <c r="K210" s="15">
        <f t="shared" si="26"/>
        <v>1.2086699834927346</v>
      </c>
    </row>
    <row r="211" spans="1:11" s="1" customFormat="1" x14ac:dyDescent="0.25">
      <c r="A211" s="1">
        <v>211</v>
      </c>
      <c r="B211">
        <v>0.21660891050644135</v>
      </c>
      <c r="C211" s="11">
        <v>316.45569620253173</v>
      </c>
      <c r="D211" s="12">
        <v>211</v>
      </c>
      <c r="E211" s="1">
        <f t="shared" si="21"/>
        <v>5.8743902045518832E-2</v>
      </c>
      <c r="F211" s="1">
        <f t="shared" si="22"/>
        <v>3.1700819416915964E-6</v>
      </c>
      <c r="G211" s="1">
        <f t="shared" si="23"/>
        <v>157.31371185633728</v>
      </c>
      <c r="H211" s="13">
        <f t="shared" si="24"/>
        <v>160.35159577230783</v>
      </c>
      <c r="I211" s="14">
        <f t="shared" si="25"/>
        <v>317.66530762864477</v>
      </c>
      <c r="J211" s="14">
        <f t="shared" si="27"/>
        <v>316.45569620253173</v>
      </c>
      <c r="K211" s="15">
        <f t="shared" si="26"/>
        <v>1.4631598021832282</v>
      </c>
    </row>
    <row r="212" spans="1:11" s="1" customFormat="1" x14ac:dyDescent="0.25">
      <c r="A212" s="1">
        <v>212</v>
      </c>
      <c r="B212">
        <v>0.21590962067411548</v>
      </c>
      <c r="C212" s="11">
        <v>318.75719217491383</v>
      </c>
      <c r="D212" s="12">
        <v>212</v>
      </c>
      <c r="E212" s="1">
        <f t="shared" si="21"/>
        <v>5.8259616161982136E-2</v>
      </c>
      <c r="F212" s="1">
        <f t="shared" si="22"/>
        <v>2.9681381139934952E-6</v>
      </c>
      <c r="G212" s="1">
        <f t="shared" si="23"/>
        <v>157.31477835857496</v>
      </c>
      <c r="H212" s="13">
        <f t="shared" si="24"/>
        <v>162.79204629027518</v>
      </c>
      <c r="I212" s="14">
        <f t="shared" si="25"/>
        <v>320.10682464884974</v>
      </c>
      <c r="J212" s="14">
        <f t="shared" si="27"/>
        <v>318.75719217491383</v>
      </c>
      <c r="K212" s="15">
        <f t="shared" si="26"/>
        <v>1.8215078147023713</v>
      </c>
    </row>
    <row r="213" spans="1:11" s="1" customFormat="1" x14ac:dyDescent="0.25">
      <c r="A213" s="1">
        <v>213</v>
      </c>
      <c r="B213">
        <v>0.21536572858230632</v>
      </c>
      <c r="C213" s="11">
        <v>321.05868814729581</v>
      </c>
      <c r="D213" s="12">
        <v>213</v>
      </c>
      <c r="E213" s="1">
        <f t="shared" si="21"/>
        <v>5.7884371134838276E-2</v>
      </c>
      <c r="F213" s="1">
        <f t="shared" si="22"/>
        <v>2.8200062448579879E-6</v>
      </c>
      <c r="G213" s="1">
        <f t="shared" si="23"/>
        <v>157.3155606748235</v>
      </c>
      <c r="H213" s="13">
        <f t="shared" si="24"/>
        <v>164.71108888173475</v>
      </c>
      <c r="I213" s="14">
        <f t="shared" si="25"/>
        <v>322.02664955655769</v>
      </c>
      <c r="J213" s="14">
        <f t="shared" si="27"/>
        <v>321.05868814729581</v>
      </c>
      <c r="K213" s="15">
        <f t="shared" si="26"/>
        <v>0.93694928982023484</v>
      </c>
    </row>
    <row r="214" spans="1:11" s="1" customFormat="1" x14ac:dyDescent="0.25">
      <c r="A214" s="1">
        <v>214</v>
      </c>
      <c r="B214">
        <v>0.2145887398797221</v>
      </c>
      <c r="C214" s="11">
        <v>323.93555811277338</v>
      </c>
      <c r="D214" s="12">
        <v>214</v>
      </c>
      <c r="E214" s="1">
        <f t="shared" si="21"/>
        <v>5.7350482106472908E-2</v>
      </c>
      <c r="F214" s="1">
        <f t="shared" si="22"/>
        <v>2.6211199842996538E-6</v>
      </c>
      <c r="G214" s="1">
        <f t="shared" si="23"/>
        <v>157.31661104230355</v>
      </c>
      <c r="H214" s="13">
        <f t="shared" si="24"/>
        <v>167.48473602285762</v>
      </c>
      <c r="I214" s="14">
        <f t="shared" si="25"/>
        <v>324.80134706516105</v>
      </c>
      <c r="J214" s="14">
        <f t="shared" si="27"/>
        <v>323.93555811277338</v>
      </c>
      <c r="K214" s="15">
        <f t="shared" si="26"/>
        <v>0.74959051007654731</v>
      </c>
    </row>
    <row r="215" spans="1:11" s="1" customFormat="1" x14ac:dyDescent="0.25">
      <c r="A215" s="1">
        <v>215</v>
      </c>
      <c r="B215">
        <v>0.21388945004739626</v>
      </c>
      <c r="C215" s="11">
        <v>325.6616800920599</v>
      </c>
      <c r="D215" s="12">
        <v>215</v>
      </c>
      <c r="E215" s="1">
        <f t="shared" si="21"/>
        <v>5.6872187295679763E-2</v>
      </c>
      <c r="F215" s="1">
        <f t="shared" si="22"/>
        <v>2.4541426574806065E-6</v>
      </c>
      <c r="G215" s="1">
        <f t="shared" si="23"/>
        <v>157.3174928964668</v>
      </c>
      <c r="H215" s="13">
        <f t="shared" si="24"/>
        <v>170.01378518105824</v>
      </c>
      <c r="I215" s="14">
        <f t="shared" si="25"/>
        <v>327.33127807752453</v>
      </c>
      <c r="J215" s="14">
        <f t="shared" si="27"/>
        <v>325.6616800920599</v>
      </c>
      <c r="K215" s="15">
        <f t="shared" si="26"/>
        <v>2.7875574330675637</v>
      </c>
    </row>
    <row r="216" spans="1:11" s="1" customFormat="1" x14ac:dyDescent="0.25">
      <c r="A216" s="1">
        <v>216</v>
      </c>
      <c r="B216">
        <v>0.21326785908532897</v>
      </c>
      <c r="C216" s="11">
        <v>328.53855005753746</v>
      </c>
      <c r="D216" s="12">
        <v>216</v>
      </c>
      <c r="E216" s="1">
        <f t="shared" si="21"/>
        <v>5.6448804404107863E-2</v>
      </c>
      <c r="F216" s="1">
        <f t="shared" si="22"/>
        <v>2.3146688557868464E-6</v>
      </c>
      <c r="G216" s="1">
        <f t="shared" si="23"/>
        <v>157.31822950073891</v>
      </c>
      <c r="H216" s="13">
        <f t="shared" si="24"/>
        <v>172.28823956834381</v>
      </c>
      <c r="I216" s="14">
        <f t="shared" si="25"/>
        <v>329.60646906908255</v>
      </c>
      <c r="J216" s="14">
        <f t="shared" si="27"/>
        <v>328.53855005753746</v>
      </c>
      <c r="K216" s="15">
        <f t="shared" si="26"/>
        <v>1.1404510152194347</v>
      </c>
    </row>
    <row r="217" spans="1:11" s="1" customFormat="1" x14ac:dyDescent="0.25">
      <c r="A217" s="1">
        <v>217</v>
      </c>
      <c r="B217">
        <v>0.2125685692530031</v>
      </c>
      <c r="C217" s="11">
        <v>330.84004602991956</v>
      </c>
      <c r="D217" s="12">
        <v>217</v>
      </c>
      <c r="E217" s="1">
        <f t="shared" si="21"/>
        <v>5.5974502873953266E-2</v>
      </c>
      <c r="F217" s="1">
        <f t="shared" si="22"/>
        <v>2.1672118754941283E-6</v>
      </c>
      <c r="G217" s="1">
        <f t="shared" si="23"/>
        <v>157.31900827055588</v>
      </c>
      <c r="H217" s="13">
        <f t="shared" si="24"/>
        <v>174.87709702750581</v>
      </c>
      <c r="I217" s="14">
        <f t="shared" si="25"/>
        <v>332.19610529806152</v>
      </c>
      <c r="J217" s="14">
        <f t="shared" si="27"/>
        <v>330.84004602991956</v>
      </c>
      <c r="K217" s="15">
        <f t="shared" si="26"/>
        <v>1.8388967387137138</v>
      </c>
    </row>
    <row r="218" spans="1:11" s="1" customFormat="1" x14ac:dyDescent="0.25">
      <c r="A218" s="1">
        <v>218</v>
      </c>
      <c r="B218">
        <v>0.21194697829093559</v>
      </c>
      <c r="C218" s="11">
        <v>333.71691599539713</v>
      </c>
      <c r="D218" s="12">
        <v>218</v>
      </c>
      <c r="E218" s="1">
        <f t="shared" si="21"/>
        <v>5.555469589936296E-2</v>
      </c>
      <c r="F218" s="1">
        <f t="shared" si="22"/>
        <v>2.0440433511342408E-6</v>
      </c>
      <c r="G218" s="1">
        <f t="shared" si="23"/>
        <v>157.31965876796355</v>
      </c>
      <c r="H218" s="13">
        <f t="shared" si="24"/>
        <v>177.20538790333202</v>
      </c>
      <c r="I218" s="14">
        <f t="shared" si="25"/>
        <v>334.52504667129529</v>
      </c>
      <c r="J218" s="14">
        <f t="shared" si="27"/>
        <v>333.71691599539713</v>
      </c>
      <c r="K218" s="15">
        <f t="shared" si="26"/>
        <v>0.65307518932760955</v>
      </c>
    </row>
    <row r="219" spans="1:11" s="1" customFormat="1" x14ac:dyDescent="0.25">
      <c r="A219" s="1">
        <v>219</v>
      </c>
      <c r="B219">
        <v>0.21124768845860972</v>
      </c>
      <c r="C219" s="11">
        <v>335.44303797468365</v>
      </c>
      <c r="D219" s="12">
        <v>219</v>
      </c>
      <c r="E219" s="1">
        <f t="shared" si="21"/>
        <v>5.5084446645359858E-2</v>
      </c>
      <c r="F219" s="1">
        <f t="shared" si="22"/>
        <v>1.9138251325710229E-6</v>
      </c>
      <c r="G219" s="1">
        <f t="shared" si="23"/>
        <v>157.32034650039887</v>
      </c>
      <c r="H219" s="13">
        <f t="shared" si="24"/>
        <v>179.85557756837264</v>
      </c>
      <c r="I219" s="14">
        <f t="shared" si="25"/>
        <v>337.175924068771</v>
      </c>
      <c r="J219" s="14">
        <f t="shared" si="27"/>
        <v>335.44303797468365</v>
      </c>
      <c r="K219" s="15">
        <f t="shared" si="26"/>
        <v>3.0028942150813061</v>
      </c>
    </row>
    <row r="220" spans="1:11" s="1" customFormat="1" x14ac:dyDescent="0.25">
      <c r="A220" s="1">
        <v>220</v>
      </c>
      <c r="B220">
        <v>0.21054839862628408</v>
      </c>
      <c r="C220" s="11">
        <v>338.31990794016122</v>
      </c>
      <c r="D220" s="12">
        <v>220</v>
      </c>
      <c r="E220" s="1">
        <f t="shared" si="21"/>
        <v>5.4616366244588141E-2</v>
      </c>
      <c r="F220" s="1">
        <f t="shared" si="22"/>
        <v>1.7919019211731069E-6</v>
      </c>
      <c r="G220" s="1">
        <f t="shared" si="23"/>
        <v>157.32099042655605</v>
      </c>
      <c r="H220" s="13">
        <f t="shared" si="24"/>
        <v>182.53886545588264</v>
      </c>
      <c r="I220" s="14">
        <f t="shared" si="25"/>
        <v>339.85985588243796</v>
      </c>
      <c r="J220" s="14">
        <f t="shared" si="27"/>
        <v>338.31990794016122</v>
      </c>
      <c r="K220" s="15">
        <f t="shared" si="26"/>
        <v>2.3714396649223657</v>
      </c>
    </row>
    <row r="221" spans="1:11" s="1" customFormat="1" x14ac:dyDescent="0.25">
      <c r="A221" s="1">
        <v>221</v>
      </c>
      <c r="B221">
        <v>0.20984910879395821</v>
      </c>
      <c r="C221" s="11">
        <v>341.19677790563878</v>
      </c>
      <c r="D221" s="12">
        <v>221</v>
      </c>
      <c r="E221" s="1">
        <f t="shared" si="21"/>
        <v>5.4150470776553356E-2</v>
      </c>
      <c r="F221" s="1">
        <f t="shared" si="22"/>
        <v>1.6777454044949953E-6</v>
      </c>
      <c r="G221" s="1">
        <f t="shared" si="23"/>
        <v>157.32159333612461</v>
      </c>
      <c r="H221" s="13">
        <f t="shared" si="24"/>
        <v>185.25569288711412</v>
      </c>
      <c r="I221" s="14">
        <f t="shared" si="25"/>
        <v>342.57728622323839</v>
      </c>
      <c r="J221" s="14">
        <f t="shared" si="27"/>
        <v>341.19677790563878</v>
      </c>
      <c r="K221" s="15">
        <f t="shared" si="26"/>
        <v>1.9058032149616946</v>
      </c>
    </row>
    <row r="222" spans="1:11" s="1" customFormat="1" x14ac:dyDescent="0.25">
      <c r="A222" s="1">
        <v>222</v>
      </c>
      <c r="B222">
        <v>0.20914981896163234</v>
      </c>
      <c r="C222" s="11">
        <v>344.07364787111635</v>
      </c>
      <c r="D222" s="12">
        <v>222</v>
      </c>
      <c r="E222" s="1">
        <f t="shared" si="21"/>
        <v>5.3686776150051539E-2</v>
      </c>
      <c r="F222" s="1">
        <f t="shared" si="22"/>
        <v>1.5708609078900387E-6</v>
      </c>
      <c r="G222" s="1">
        <f t="shared" si="23"/>
        <v>157.32215784121709</v>
      </c>
      <c r="H222" s="13">
        <f t="shared" si="24"/>
        <v>188.00650613499087</v>
      </c>
      <c r="I222" s="14">
        <f t="shared" si="25"/>
        <v>345.32866397620785</v>
      </c>
      <c r="J222" s="14">
        <f t="shared" si="27"/>
        <v>344.07364787111635</v>
      </c>
      <c r="K222" s="15">
        <f t="shared" si="26"/>
        <v>1.5750654240390376</v>
      </c>
    </row>
    <row r="223" spans="1:11" s="1" customFormat="1" x14ac:dyDescent="0.25">
      <c r="A223" s="1">
        <v>223</v>
      </c>
      <c r="B223">
        <v>0.20845052912930648</v>
      </c>
      <c r="C223" s="11">
        <v>346.37514384349834</v>
      </c>
      <c r="D223" s="12">
        <v>223</v>
      </c>
      <c r="E223" s="1">
        <f t="shared" si="21"/>
        <v>5.3225298096358273E-2</v>
      </c>
      <c r="F223" s="1">
        <f t="shared" si="22"/>
        <v>1.4707852540841401E-6</v>
      </c>
      <c r="G223" s="1">
        <f t="shared" si="23"/>
        <v>157.32268638766303</v>
      </c>
      <c r="H223" s="13">
        <f t="shared" si="24"/>
        <v>190.79175644107701</v>
      </c>
      <c r="I223" s="14">
        <f t="shared" si="25"/>
        <v>348.11444282873936</v>
      </c>
      <c r="J223" s="14">
        <f t="shared" si="27"/>
        <v>346.37514384349834</v>
      </c>
      <c r="K223" s="15">
        <f t="shared" si="26"/>
        <v>3.0251609600604454</v>
      </c>
    </row>
    <row r="224" spans="1:11" s="1" customFormat="1" x14ac:dyDescent="0.25">
      <c r="A224" s="1">
        <v>224</v>
      </c>
      <c r="B224">
        <v>0.20775123929698061</v>
      </c>
      <c r="C224" s="11">
        <v>348.67663981588043</v>
      </c>
      <c r="D224" s="12">
        <v>224</v>
      </c>
      <c r="E224" s="1">
        <f t="shared" si="21"/>
        <v>5.2766052162232104E-2</v>
      </c>
      <c r="F224" s="1">
        <f t="shared" si="22"/>
        <v>1.377084758805589E-6</v>
      </c>
      <c r="G224" s="1">
        <f t="shared" si="23"/>
        <v>157.3231812655861</v>
      </c>
      <c r="H224" s="13">
        <f t="shared" si="24"/>
        <v>193.61190003262598</v>
      </c>
      <c r="I224" s="14">
        <f t="shared" si="25"/>
        <v>350.93508129821157</v>
      </c>
      <c r="J224" s="14">
        <f t="shared" si="27"/>
        <v>348.67663981588043</v>
      </c>
      <c r="K224" s="15">
        <f t="shared" si="26"/>
        <v>5.1005579291140606</v>
      </c>
    </row>
    <row r="225" spans="1:11" s="1" customFormat="1" x14ac:dyDescent="0.25">
      <c r="A225" s="1">
        <v>225</v>
      </c>
      <c r="B225">
        <v>0.20712964833491335</v>
      </c>
      <c r="C225" s="11">
        <v>351.553509781358</v>
      </c>
      <c r="D225" s="12">
        <v>225</v>
      </c>
      <c r="E225" s="1">
        <f t="shared" si="21"/>
        <v>5.2359719849954467E-2</v>
      </c>
      <c r="F225" s="1">
        <f t="shared" si="22"/>
        <v>1.2988185545416807E-6</v>
      </c>
      <c r="G225" s="1">
        <f t="shared" si="23"/>
        <v>157.32359462874987</v>
      </c>
      <c r="H225" s="13">
        <f t="shared" si="24"/>
        <v>196.1483602167099</v>
      </c>
      <c r="I225" s="14">
        <f t="shared" si="25"/>
        <v>353.47195484545944</v>
      </c>
      <c r="J225" s="14">
        <f t="shared" si="27"/>
        <v>351.553509781358</v>
      </c>
      <c r="K225" s="15">
        <f t="shared" si="26"/>
        <v>3.6804314639751539</v>
      </c>
    </row>
    <row r="226" spans="1:11" s="1" customFormat="1" x14ac:dyDescent="0.25">
      <c r="A226" s="1">
        <v>226</v>
      </c>
      <c r="B226">
        <v>0.20650805737284583</v>
      </c>
      <c r="C226" s="11">
        <v>354.43037974683557</v>
      </c>
      <c r="D226" s="12">
        <v>226</v>
      </c>
      <c r="E226" s="1">
        <f t="shared" si="21"/>
        <v>5.195517397549148E-2</v>
      </c>
      <c r="F226" s="1">
        <f t="shared" si="22"/>
        <v>1.2250003303186551E-6</v>
      </c>
      <c r="G226" s="1">
        <f t="shared" si="23"/>
        <v>157.32398450093294</v>
      </c>
      <c r="H226" s="13">
        <f t="shared" si="24"/>
        <v>198.7130820295146</v>
      </c>
      <c r="I226" s="14">
        <f t="shared" si="25"/>
        <v>356.03706653044719</v>
      </c>
      <c r="J226" s="14">
        <f t="shared" si="27"/>
        <v>354.43037974683557</v>
      </c>
      <c r="K226" s="15">
        <f t="shared" si="26"/>
        <v>2.5814424206322579</v>
      </c>
    </row>
    <row r="227" spans="1:11" s="1" customFormat="1" x14ac:dyDescent="0.25">
      <c r="A227" s="1">
        <v>227</v>
      </c>
      <c r="B227">
        <v>0.20573106867026161</v>
      </c>
      <c r="C227" s="11">
        <v>357.88262370540861</v>
      </c>
      <c r="D227" s="12">
        <v>227</v>
      </c>
      <c r="E227" s="1">
        <f t="shared" si="21"/>
        <v>5.1452019831085681E-2</v>
      </c>
      <c r="F227" s="1">
        <f t="shared" si="22"/>
        <v>1.138598842010949E-6</v>
      </c>
      <c r="G227" s="1">
        <f t="shared" si="23"/>
        <v>157.32444083311472</v>
      </c>
      <c r="H227" s="13">
        <f t="shared" si="24"/>
        <v>201.95923086991249</v>
      </c>
      <c r="I227" s="14">
        <f t="shared" si="25"/>
        <v>359.28367170302704</v>
      </c>
      <c r="J227" s="14">
        <f t="shared" si="27"/>
        <v>357.88262370540861</v>
      </c>
      <c r="K227" s="15">
        <f t="shared" si="26"/>
        <v>1.9629354916306241</v>
      </c>
    </row>
    <row r="228" spans="1:11" s="1" customFormat="1" x14ac:dyDescent="0.25">
      <c r="A228" s="1">
        <v>228</v>
      </c>
      <c r="B228">
        <v>0.2051094777081941</v>
      </c>
      <c r="C228" s="11">
        <v>360.75949367088617</v>
      </c>
      <c r="D228" s="12">
        <v>228</v>
      </c>
      <c r="E228" s="1">
        <f t="shared" si="21"/>
        <v>5.1051531718687301E-2</v>
      </c>
      <c r="F228" s="1">
        <f t="shared" si="22"/>
        <v>1.0738862290293568E-6</v>
      </c>
      <c r="G228" s="1">
        <f t="shared" si="23"/>
        <v>157.32478261572211</v>
      </c>
      <c r="H228" s="13">
        <f t="shared" si="24"/>
        <v>204.58875421422076</v>
      </c>
      <c r="I228" s="14">
        <f t="shared" si="25"/>
        <v>361.91353682994281</v>
      </c>
      <c r="J228" s="14">
        <f t="shared" si="27"/>
        <v>360.75949367088617</v>
      </c>
      <c r="K228" s="15">
        <f t="shared" si="26"/>
        <v>1.3318156129654324</v>
      </c>
    </row>
    <row r="229" spans="1:11" s="1" customFormat="1" x14ac:dyDescent="0.25">
      <c r="A229" s="1">
        <v>229</v>
      </c>
      <c r="B229">
        <v>0.20448788674612681</v>
      </c>
      <c r="C229" s="11">
        <v>363.06098964326816</v>
      </c>
      <c r="D229" s="12">
        <v>229</v>
      </c>
      <c r="E229" s="1">
        <f t="shared" si="21"/>
        <v>5.065286375679675E-2</v>
      </c>
      <c r="F229" s="1">
        <f t="shared" si="22"/>
        <v>1.0128514018259817E-6</v>
      </c>
      <c r="G229" s="1">
        <f t="shared" si="23"/>
        <v>157.32510497464617</v>
      </c>
      <c r="H229" s="13">
        <f t="shared" si="24"/>
        <v>207.24762456611668</v>
      </c>
      <c r="I229" s="14">
        <f t="shared" si="25"/>
        <v>364.57272954076257</v>
      </c>
      <c r="J229" s="14">
        <f t="shared" si="27"/>
        <v>363.06098964326816</v>
      </c>
      <c r="K229" s="15">
        <f t="shared" si="26"/>
        <v>2.2853575176764034</v>
      </c>
    </row>
    <row r="230" spans="1:11" s="1" customFormat="1" x14ac:dyDescent="0.25">
      <c r="A230" s="1">
        <v>230</v>
      </c>
      <c r="B230">
        <v>0.20378859691380094</v>
      </c>
      <c r="C230" s="11">
        <v>365.93785960874573</v>
      </c>
      <c r="D230" s="12">
        <v>230</v>
      </c>
      <c r="E230" s="1">
        <f t="shared" si="21"/>
        <v>5.0206550490728481E-2</v>
      </c>
      <c r="F230" s="1">
        <f t="shared" si="22"/>
        <v>9.4832356332195332E-7</v>
      </c>
      <c r="G230" s="1">
        <f t="shared" si="23"/>
        <v>157.32544578285766</v>
      </c>
      <c r="H230" s="13">
        <f t="shared" si="24"/>
        <v>210.27435688893254</v>
      </c>
      <c r="I230" s="14">
        <f t="shared" si="25"/>
        <v>367.59980267178969</v>
      </c>
      <c r="J230" s="14">
        <f t="shared" si="27"/>
        <v>365.93785960874573</v>
      </c>
      <c r="K230" s="15">
        <f t="shared" si="26"/>
        <v>2.7620547447999524</v>
      </c>
    </row>
    <row r="231" spans="1:11" s="1" customFormat="1" x14ac:dyDescent="0.25">
      <c r="A231" s="1">
        <v>231</v>
      </c>
      <c r="B231">
        <v>0.20308930708147507</v>
      </c>
      <c r="C231" s="11">
        <v>369.96547756041434</v>
      </c>
      <c r="D231" s="12">
        <v>231</v>
      </c>
      <c r="E231" s="1">
        <f t="shared" si="21"/>
        <v>4.9762567730300772E-2</v>
      </c>
      <c r="F231" s="1">
        <f t="shared" si="22"/>
        <v>8.8790656270937801E-7</v>
      </c>
      <c r="G231" s="1">
        <f t="shared" si="23"/>
        <v>157.32576488009411</v>
      </c>
      <c r="H231" s="13">
        <f t="shared" si="24"/>
        <v>213.33915272002847</v>
      </c>
      <c r="I231" s="14">
        <f t="shared" si="25"/>
        <v>370.66491760012218</v>
      </c>
      <c r="J231" s="14">
        <f t="shared" si="27"/>
        <v>369.96547756041434</v>
      </c>
      <c r="K231" s="15">
        <f t="shared" si="26"/>
        <v>0.48921636914650196</v>
      </c>
    </row>
    <row r="232" spans="1:11" s="1" customFormat="1" x14ac:dyDescent="0.25">
      <c r="A232" s="1">
        <v>232</v>
      </c>
      <c r="B232">
        <v>0.20239001724914921</v>
      </c>
      <c r="C232" s="11">
        <v>371.69159953970086</v>
      </c>
      <c r="D232" s="12">
        <v>232</v>
      </c>
      <c r="E232" s="1">
        <f t="shared" si="21"/>
        <v>4.9320929359923854E-2</v>
      </c>
      <c r="F232" s="1">
        <f t="shared" si="22"/>
        <v>8.3133853439543141E-7</v>
      </c>
      <c r="G232" s="1">
        <f t="shared" si="23"/>
        <v>157.32606364928623</v>
      </c>
      <c r="H232" s="13">
        <f t="shared" si="24"/>
        <v>216.44250710273749</v>
      </c>
      <c r="I232" s="14">
        <f t="shared" si="25"/>
        <v>373.76857075202338</v>
      </c>
      <c r="J232" s="14">
        <f t="shared" si="27"/>
        <v>371.69159953970086</v>
      </c>
      <c r="K232" s="15">
        <f t="shared" si="26"/>
        <v>4.3138094168164747</v>
      </c>
    </row>
    <row r="233" spans="1:11" s="1" customFormat="1" x14ac:dyDescent="0.25">
      <c r="A233" s="1">
        <v>233</v>
      </c>
      <c r="B233">
        <v>0.20176842628708169</v>
      </c>
      <c r="C233" s="11">
        <v>375.14384349827401</v>
      </c>
      <c r="D233" s="12">
        <v>233</v>
      </c>
      <c r="E233" s="1">
        <f t="shared" si="21"/>
        <v>4.8930341077085632E-2</v>
      </c>
      <c r="F233" s="1">
        <f t="shared" si="22"/>
        <v>7.8408851033010184E-7</v>
      </c>
      <c r="G233" s="1">
        <f t="shared" si="23"/>
        <v>157.32631320504387</v>
      </c>
      <c r="H233" s="13">
        <f t="shared" si="24"/>
        <v>219.23381871793967</v>
      </c>
      <c r="I233" s="14">
        <f t="shared" si="25"/>
        <v>376.56013192298326</v>
      </c>
      <c r="J233" s="14">
        <f t="shared" si="27"/>
        <v>375.14384349827401</v>
      </c>
      <c r="K233" s="15">
        <f t="shared" si="26"/>
        <v>2.0058729019654109</v>
      </c>
    </row>
    <row r="234" spans="1:11" s="1" customFormat="1" x14ac:dyDescent="0.25">
      <c r="A234" s="1">
        <v>234</v>
      </c>
      <c r="B234">
        <v>0.20106913645475608</v>
      </c>
      <c r="C234" s="11">
        <v>378.02071346375158</v>
      </c>
      <c r="D234" s="12">
        <v>234</v>
      </c>
      <c r="E234" s="1">
        <f t="shared" si="21"/>
        <v>4.8493167988860865E-2</v>
      </c>
      <c r="F234" s="1">
        <f t="shared" si="22"/>
        <v>7.341344432505499E-7</v>
      </c>
      <c r="G234" s="1">
        <f t="shared" si="23"/>
        <v>157.32657704292566</v>
      </c>
      <c r="H234" s="13">
        <f t="shared" si="24"/>
        <v>222.41137481232468</v>
      </c>
      <c r="I234" s="14">
        <f t="shared" si="25"/>
        <v>379.73795185524978</v>
      </c>
      <c r="J234" s="14">
        <f t="shared" si="27"/>
        <v>378.02071346375158</v>
      </c>
      <c r="K234" s="15">
        <f t="shared" si="26"/>
        <v>2.9489076932353226</v>
      </c>
    </row>
    <row r="235" spans="1:11" s="1" customFormat="1" x14ac:dyDescent="0.25">
      <c r="A235" s="1">
        <v>235</v>
      </c>
      <c r="B235">
        <v>0.20044754549268856</v>
      </c>
      <c r="C235" s="11">
        <v>380.89758342922903</v>
      </c>
      <c r="D235" s="12">
        <v>235</v>
      </c>
      <c r="E235" s="1">
        <f t="shared" si="21"/>
        <v>4.8106569883675669E-2</v>
      </c>
      <c r="F235" s="1">
        <f t="shared" si="22"/>
        <v>6.9240893870027809E-7</v>
      </c>
      <c r="G235" s="1">
        <f t="shared" si="23"/>
        <v>157.32679742110591</v>
      </c>
      <c r="H235" s="13">
        <f t="shared" si="24"/>
        <v>225.26944821869333</v>
      </c>
      <c r="I235" s="14">
        <f t="shared" si="25"/>
        <v>382.59624563979889</v>
      </c>
      <c r="J235" s="14">
        <f t="shared" si="27"/>
        <v>380.89758342922903</v>
      </c>
      <c r="K235" s="15">
        <f t="shared" si="26"/>
        <v>2.885453305618098</v>
      </c>
    </row>
    <row r="236" spans="1:11" s="1" customFormat="1" x14ac:dyDescent="0.25">
      <c r="A236" s="1">
        <v>236</v>
      </c>
      <c r="B236">
        <v>0.19974825566036269</v>
      </c>
      <c r="C236" s="11">
        <v>385.50057537399323</v>
      </c>
      <c r="D236" s="12">
        <v>236</v>
      </c>
      <c r="E236" s="1">
        <f t="shared" si="21"/>
        <v>4.7673908949947663E-2</v>
      </c>
      <c r="F236" s="1">
        <f t="shared" si="22"/>
        <v>6.4829557411424096E-7</v>
      </c>
      <c r="G236" s="1">
        <f t="shared" si="23"/>
        <v>157.3270304114009</v>
      </c>
      <c r="H236" s="13">
        <f t="shared" si="24"/>
        <v>228.52302556255475</v>
      </c>
      <c r="I236" s="14">
        <f t="shared" si="25"/>
        <v>385.85005597395536</v>
      </c>
      <c r="J236" s="14">
        <f t="shared" si="27"/>
        <v>385.50057537399323</v>
      </c>
      <c r="K236" s="15">
        <f t="shared" si="26"/>
        <v>0.12213668974989375</v>
      </c>
    </row>
    <row r="237" spans="1:11" s="1" customFormat="1" x14ac:dyDescent="0.25">
      <c r="A237" s="1">
        <v>237</v>
      </c>
      <c r="B237">
        <v>0.19904896582803683</v>
      </c>
      <c r="C237" s="11">
        <v>387.80207134637521</v>
      </c>
      <c r="D237" s="12">
        <v>237</v>
      </c>
      <c r="E237" s="1">
        <f t="shared" si="21"/>
        <v>4.7243655146566164E-2</v>
      </c>
      <c r="F237" s="1">
        <f t="shared" si="22"/>
        <v>6.0699259112272013E-7</v>
      </c>
      <c r="G237" s="1">
        <f t="shared" si="23"/>
        <v>157.32724855863742</v>
      </c>
      <c r="H237" s="13">
        <f t="shared" si="24"/>
        <v>231.8175980786655</v>
      </c>
      <c r="I237" s="14">
        <f t="shared" si="25"/>
        <v>389.14484663730263</v>
      </c>
      <c r="J237" s="14">
        <f t="shared" si="27"/>
        <v>387.80207134637521</v>
      </c>
      <c r="K237" s="15">
        <f t="shared" si="26"/>
        <v>1.8030454819252186</v>
      </c>
    </row>
    <row r="238" spans="1:11" s="1" customFormat="1" x14ac:dyDescent="0.25">
      <c r="A238" s="1">
        <v>238</v>
      </c>
      <c r="B238">
        <v>0.19842737486596954</v>
      </c>
      <c r="C238" s="11">
        <v>391.25431530494825</v>
      </c>
      <c r="D238" s="12">
        <v>238</v>
      </c>
      <c r="E238" s="1">
        <f t="shared" si="21"/>
        <v>4.6863238094063002E-2</v>
      </c>
      <c r="F238" s="1">
        <f t="shared" si="22"/>
        <v>5.7249316759691631E-7</v>
      </c>
      <c r="G238" s="1">
        <f t="shared" si="23"/>
        <v>157.32743077220508</v>
      </c>
      <c r="H238" s="13">
        <f t="shared" si="24"/>
        <v>234.78094705238428</v>
      </c>
      <c r="I238" s="14">
        <f t="shared" si="25"/>
        <v>392.10837782458896</v>
      </c>
      <c r="J238" s="14">
        <f t="shared" si="27"/>
        <v>391.25431530494825</v>
      </c>
      <c r="K238" s="15">
        <f t="shared" si="26"/>
        <v>0.72942278745503186</v>
      </c>
    </row>
    <row r="239" spans="1:11" s="1" customFormat="1" x14ac:dyDescent="0.25">
      <c r="A239" s="1">
        <v>239</v>
      </c>
      <c r="B239">
        <v>0.19780578390390202</v>
      </c>
      <c r="C239" s="11">
        <v>394.7065592635214</v>
      </c>
      <c r="D239" s="12">
        <v>239</v>
      </c>
      <c r="E239" s="1">
        <f t="shared" si="21"/>
        <v>4.6484741176987698E-2</v>
      </c>
      <c r="F239" s="1">
        <f t="shared" si="22"/>
        <v>5.3995452578545854E-7</v>
      </c>
      <c r="G239" s="1">
        <f t="shared" si="23"/>
        <v>157.32760262982939</v>
      </c>
      <c r="H239" s="13">
        <f t="shared" si="24"/>
        <v>237.77747437592618</v>
      </c>
      <c r="I239" s="14">
        <f t="shared" si="25"/>
        <v>395.10507700575511</v>
      </c>
      <c r="J239" s="14">
        <f t="shared" si="27"/>
        <v>394.7065592635214</v>
      </c>
      <c r="K239" s="15">
        <f t="shared" si="26"/>
        <v>0.15881639087505164</v>
      </c>
    </row>
    <row r="240" spans="1:11" s="1" customFormat="1" x14ac:dyDescent="0.25">
      <c r="A240" s="1">
        <v>240</v>
      </c>
      <c r="B240">
        <v>0.19710649407157615</v>
      </c>
      <c r="C240" s="11">
        <v>396.43268124280792</v>
      </c>
      <c r="D240" s="12">
        <v>240</v>
      </c>
      <c r="E240" s="1">
        <f t="shared" si="21"/>
        <v>4.6061237599151338E-2</v>
      </c>
      <c r="F240" s="1">
        <f t="shared" si="22"/>
        <v>5.0555379875524018E-7</v>
      </c>
      <c r="G240" s="1">
        <f t="shared" si="23"/>
        <v>157.32778432254364</v>
      </c>
      <c r="H240" s="13">
        <f t="shared" si="24"/>
        <v>241.18869391267785</v>
      </c>
      <c r="I240" s="14">
        <f t="shared" si="25"/>
        <v>398.51647823522114</v>
      </c>
      <c r="J240" s="14">
        <f t="shared" si="27"/>
        <v>396.43268124280792</v>
      </c>
      <c r="K240" s="15">
        <f t="shared" si="26"/>
        <v>4.3422099055904093</v>
      </c>
    </row>
    <row r="241" spans="1:11" s="1" customFormat="1" x14ac:dyDescent="0.25">
      <c r="A241" s="1">
        <v>241</v>
      </c>
      <c r="B241">
        <v>0.19648490310950886</v>
      </c>
      <c r="C241" s="11">
        <v>400.46029919447653</v>
      </c>
      <c r="D241" s="12">
        <v>241</v>
      </c>
      <c r="E241" s="1">
        <f t="shared" si="21"/>
        <v>4.5686848193843194E-2</v>
      </c>
      <c r="F241" s="1">
        <f t="shared" si="22"/>
        <v>4.7681968664493976E-7</v>
      </c>
      <c r="G241" s="1">
        <f t="shared" si="23"/>
        <v>157.32793608632997</v>
      </c>
      <c r="H241" s="13">
        <f t="shared" si="24"/>
        <v>244.2569765025693</v>
      </c>
      <c r="I241" s="14">
        <f t="shared" si="25"/>
        <v>401.58491258889887</v>
      </c>
      <c r="J241" s="14">
        <f t="shared" si="27"/>
        <v>400.46029919447653</v>
      </c>
      <c r="K241" s="15">
        <f t="shared" si="26"/>
        <v>1.2647552869141381</v>
      </c>
    </row>
    <row r="242" spans="1:11" s="1" customFormat="1" x14ac:dyDescent="0.25">
      <c r="A242" s="1">
        <v>242</v>
      </c>
      <c r="B242">
        <v>0.19586331214744138</v>
      </c>
      <c r="C242" s="11">
        <v>403.91254315304957</v>
      </c>
      <c r="D242" s="12">
        <v>242</v>
      </c>
      <c r="E242" s="1">
        <f t="shared" si="21"/>
        <v>4.5314404125212274E-2</v>
      </c>
      <c r="F242" s="1">
        <f t="shared" si="22"/>
        <v>4.4971869790059313E-7</v>
      </c>
      <c r="G242" s="1">
        <f t="shared" si="23"/>
        <v>157.32807922465523</v>
      </c>
      <c r="H242" s="13">
        <f t="shared" si="24"/>
        <v>247.35962228722551</v>
      </c>
      <c r="I242" s="14">
        <f t="shared" si="25"/>
        <v>404.68770151188062</v>
      </c>
      <c r="J242" s="14">
        <f t="shared" si="27"/>
        <v>403.91254315304957</v>
      </c>
      <c r="K242" s="15">
        <f t="shared" si="26"/>
        <v>0.60087048126564613</v>
      </c>
    </row>
    <row r="243" spans="1:11" s="1" customFormat="1" x14ac:dyDescent="0.25">
      <c r="A243" s="1">
        <v>243</v>
      </c>
      <c r="B243">
        <v>0.19516402231511551</v>
      </c>
      <c r="C243" s="11">
        <v>407.3647871116226</v>
      </c>
      <c r="D243" s="12">
        <v>243</v>
      </c>
      <c r="E243" s="1">
        <f t="shared" si="21"/>
        <v>4.48977393534657E-2</v>
      </c>
      <c r="F243" s="1">
        <f t="shared" si="22"/>
        <v>4.210668189874394E-7</v>
      </c>
      <c r="G243" s="1">
        <f t="shared" si="23"/>
        <v>157.32823055440943</v>
      </c>
      <c r="H243" s="13">
        <f t="shared" si="24"/>
        <v>250.89165438632395</v>
      </c>
      <c r="I243" s="14">
        <f t="shared" si="25"/>
        <v>408.21988494073275</v>
      </c>
      <c r="J243" s="14">
        <f t="shared" si="27"/>
        <v>407.3647871116226</v>
      </c>
      <c r="K243" s="15">
        <f t="shared" si="26"/>
        <v>0.73119229734889146</v>
      </c>
    </row>
    <row r="244" spans="1:11" s="1" customFormat="1" x14ac:dyDescent="0.25">
      <c r="A244" s="1">
        <v>244</v>
      </c>
      <c r="B244">
        <v>0.19446473248278964</v>
      </c>
      <c r="C244" s="11">
        <v>410.24165707710017</v>
      </c>
      <c r="D244" s="12">
        <v>244</v>
      </c>
      <c r="E244" s="1">
        <f t="shared" si="21"/>
        <v>4.4483556910329555E-2</v>
      </c>
      <c r="F244" s="1">
        <f t="shared" si="22"/>
        <v>3.9424033656084848E-7</v>
      </c>
      <c r="G244" s="1">
        <f t="shared" si="23"/>
        <v>157.32837224316026</v>
      </c>
      <c r="H244" s="13">
        <f t="shared" si="24"/>
        <v>254.46822094422086</v>
      </c>
      <c r="I244" s="14">
        <f t="shared" si="25"/>
        <v>411.79659318738061</v>
      </c>
      <c r="J244" s="14">
        <f t="shared" si="27"/>
        <v>410.24165707710017</v>
      </c>
      <c r="K244" s="15">
        <f t="shared" si="26"/>
        <v>2.4178263070540549</v>
      </c>
    </row>
    <row r="245" spans="1:11" s="1" customFormat="1" x14ac:dyDescent="0.25">
      <c r="A245" s="1">
        <v>245</v>
      </c>
      <c r="B245">
        <v>0.19376544265046378</v>
      </c>
      <c r="C245" s="11">
        <v>414.84464902186426</v>
      </c>
      <c r="D245" s="12">
        <v>245</v>
      </c>
      <c r="E245" s="1">
        <f t="shared" si="21"/>
        <v>4.4071867039621897E-2</v>
      </c>
      <c r="F245" s="1">
        <f t="shared" si="22"/>
        <v>3.6912295972637289E-7</v>
      </c>
      <c r="G245" s="1">
        <f t="shared" si="23"/>
        <v>157.3285049050921</v>
      </c>
      <c r="H245" s="13">
        <f t="shared" si="24"/>
        <v>258.08988224759548</v>
      </c>
      <c r="I245" s="14">
        <f t="shared" si="25"/>
        <v>415.41838715268727</v>
      </c>
      <c r="J245" s="14">
        <f t="shared" si="27"/>
        <v>414.84464902186426</v>
      </c>
      <c r="K245" s="15">
        <f t="shared" si="26"/>
        <v>0.32917544276028932</v>
      </c>
    </row>
    <row r="246" spans="1:11" s="1" customFormat="1" x14ac:dyDescent="0.25">
      <c r="A246" s="1">
        <v>246</v>
      </c>
      <c r="B246">
        <v>0.19314385168839648</v>
      </c>
      <c r="C246" s="11">
        <v>418.29689298043741</v>
      </c>
      <c r="D246" s="12">
        <v>246</v>
      </c>
      <c r="E246" s="1">
        <f t="shared" si="21"/>
        <v>4.3708021027333198E-2</v>
      </c>
      <c r="F246" s="1">
        <f t="shared" si="22"/>
        <v>3.4814302687893915E-7</v>
      </c>
      <c r="G246" s="1">
        <f t="shared" si="23"/>
        <v>157.3286157144606</v>
      </c>
      <c r="H246" s="13">
        <f t="shared" si="24"/>
        <v>261.34745132250794</v>
      </c>
      <c r="I246" s="14">
        <f t="shared" si="25"/>
        <v>418.67606703696822</v>
      </c>
      <c r="J246" s="14">
        <f t="shared" si="27"/>
        <v>418.29689298043741</v>
      </c>
      <c r="K246" s="15">
        <f t="shared" si="26"/>
        <v>0.14377296514603338</v>
      </c>
    </row>
    <row r="247" spans="1:11" s="1" customFormat="1" x14ac:dyDescent="0.25">
      <c r="A247" s="1">
        <v>247</v>
      </c>
      <c r="B247">
        <v>0.19244456185607062</v>
      </c>
      <c r="C247" s="11">
        <v>422.32451093210591</v>
      </c>
      <c r="D247" s="12">
        <v>247</v>
      </c>
      <c r="E247" s="1">
        <f t="shared" si="21"/>
        <v>4.3301066069302993E-2</v>
      </c>
      <c r="F247" s="1">
        <f t="shared" si="22"/>
        <v>3.2596250258517045E-7</v>
      </c>
      <c r="G247" s="1">
        <f t="shared" si="23"/>
        <v>157.32873286506188</v>
      </c>
      <c r="H247" s="13">
        <f t="shared" si="24"/>
        <v>265.05583976003368</v>
      </c>
      <c r="I247" s="14">
        <f t="shared" si="25"/>
        <v>422.3845726250953</v>
      </c>
      <c r="J247" s="14">
        <f t="shared" si="27"/>
        <v>422.32451093210591</v>
      </c>
      <c r="K247" s="15">
        <f t="shared" si="26"/>
        <v>3.6074069647521151E-3</v>
      </c>
    </row>
    <row r="248" spans="1:11" s="1" customFormat="1" x14ac:dyDescent="0.25">
      <c r="A248" s="1">
        <v>248</v>
      </c>
      <c r="B248">
        <v>0.1918229708940031</v>
      </c>
      <c r="C248" s="11">
        <v>425.77675489067906</v>
      </c>
      <c r="D248" s="12">
        <v>248</v>
      </c>
      <c r="E248" s="1">
        <f t="shared" si="21"/>
        <v>4.2941443771916561E-2</v>
      </c>
      <c r="F248" s="1">
        <f t="shared" si="22"/>
        <v>3.0743565580374789E-7</v>
      </c>
      <c r="G248" s="1">
        <f t="shared" si="23"/>
        <v>157.32883071814948</v>
      </c>
      <c r="H248" s="13">
        <f t="shared" si="24"/>
        <v>268.39140920331147</v>
      </c>
      <c r="I248" s="14">
        <f t="shared" si="25"/>
        <v>425.72023992146046</v>
      </c>
      <c r="J248" s="14">
        <f t="shared" si="27"/>
        <v>425.77675489067906</v>
      </c>
      <c r="K248" s="15">
        <f t="shared" si="26"/>
        <v>3.1939417457789538E-3</v>
      </c>
    </row>
    <row r="249" spans="1:11" s="1" customFormat="1" x14ac:dyDescent="0.25">
      <c r="A249" s="1">
        <v>249</v>
      </c>
      <c r="B249">
        <v>0.19112368106167746</v>
      </c>
      <c r="C249" s="11">
        <v>429.22899884925209</v>
      </c>
      <c r="D249" s="12">
        <v>249</v>
      </c>
      <c r="E249" s="1">
        <f t="shared" si="21"/>
        <v>4.2539256637180251E-2</v>
      </c>
      <c r="F249" s="1">
        <f t="shared" si="22"/>
        <v>2.8784860180634348E-7</v>
      </c>
      <c r="G249" s="1">
        <f t="shared" si="23"/>
        <v>157.32893417099334</v>
      </c>
      <c r="H249" s="13">
        <f t="shared" si="24"/>
        <v>272.18858096092697</v>
      </c>
      <c r="I249" s="14">
        <f t="shared" si="25"/>
        <v>429.51751513191994</v>
      </c>
      <c r="J249" s="14">
        <f t="shared" si="27"/>
        <v>429.22899884925209</v>
      </c>
      <c r="K249" s="15">
        <f t="shared" si="26"/>
        <v>8.3241645364470374E-2</v>
      </c>
    </row>
    <row r="250" spans="1:11" s="1" customFormat="1" x14ac:dyDescent="0.25">
      <c r="A250" s="1">
        <v>250</v>
      </c>
      <c r="B250">
        <v>0.19050209009960997</v>
      </c>
      <c r="C250" s="11">
        <v>432.68124280782513</v>
      </c>
      <c r="D250" s="12">
        <v>250</v>
      </c>
      <c r="E250" s="1">
        <f t="shared" si="21"/>
        <v>4.2183886213924673E-2</v>
      </c>
      <c r="F250" s="1">
        <f t="shared" si="22"/>
        <v>2.7148802068426442E-7</v>
      </c>
      <c r="G250" s="1">
        <f t="shared" si="23"/>
        <v>157.32902058264617</v>
      </c>
      <c r="H250" s="13">
        <f t="shared" si="24"/>
        <v>275.60399534163582</v>
      </c>
      <c r="I250" s="14">
        <f t="shared" si="25"/>
        <v>432.9330159242819</v>
      </c>
      <c r="J250" s="14">
        <f t="shared" si="27"/>
        <v>432.68124280782513</v>
      </c>
      <c r="K250" s="15">
        <f t="shared" si="26"/>
        <v>6.3389702170356749E-2</v>
      </c>
    </row>
    <row r="251" spans="1:11" s="1" customFormat="1" x14ac:dyDescent="0.25">
      <c r="A251" s="1">
        <v>251</v>
      </c>
      <c r="B251">
        <v>0.18980280026728411</v>
      </c>
      <c r="C251" s="11">
        <v>437.28423475258921</v>
      </c>
      <c r="D251" s="12">
        <v>251</v>
      </c>
      <c r="E251" s="1">
        <f t="shared" si="21"/>
        <v>4.1786497329003372E-2</v>
      </c>
      <c r="F251" s="1">
        <f t="shared" si="22"/>
        <v>2.5419120151346168E-7</v>
      </c>
      <c r="G251" s="1">
        <f t="shared" si="23"/>
        <v>157.32911193927973</v>
      </c>
      <c r="H251" s="13">
        <f t="shared" si="24"/>
        <v>279.49204467143045</v>
      </c>
      <c r="I251" s="14">
        <f t="shared" si="25"/>
        <v>436.8211566107102</v>
      </c>
      <c r="J251" s="14">
        <f t="shared" si="27"/>
        <v>437.28423475258921</v>
      </c>
      <c r="K251" s="15">
        <f t="shared" si="26"/>
        <v>0.21444136548611586</v>
      </c>
    </row>
    <row r="252" spans="1:11" s="1" customFormat="1" x14ac:dyDescent="0.25">
      <c r="A252" s="1">
        <v>252</v>
      </c>
      <c r="B252">
        <v>0.18918120930521681</v>
      </c>
      <c r="C252" s="11">
        <v>441.88722669735341</v>
      </c>
      <c r="D252" s="12">
        <v>252</v>
      </c>
      <c r="E252" s="1">
        <f t="shared" si="21"/>
        <v>4.1435404694743473E-2</v>
      </c>
      <c r="F252" s="1">
        <f t="shared" si="22"/>
        <v>2.3974359968037337E-7</v>
      </c>
      <c r="G252" s="1">
        <f t="shared" si="23"/>
        <v>157.32918824724047</v>
      </c>
      <c r="H252" s="13">
        <f t="shared" si="24"/>
        <v>282.98918267782869</v>
      </c>
      <c r="I252" s="14">
        <f t="shared" si="25"/>
        <v>440.31837092506873</v>
      </c>
      <c r="J252" s="14">
        <f t="shared" si="27"/>
        <v>441.88722669735341</v>
      </c>
      <c r="K252" s="15">
        <f t="shared" si="26"/>
        <v>2.4613084342309537</v>
      </c>
    </row>
    <row r="253" spans="1:11" s="1" customFormat="1" x14ac:dyDescent="0.25">
      <c r="A253" s="1">
        <v>253</v>
      </c>
      <c r="B253">
        <v>0.18848191947289095</v>
      </c>
      <c r="C253" s="11">
        <v>445.33947065592645</v>
      </c>
      <c r="D253" s="12">
        <v>253</v>
      </c>
      <c r="E253" s="1">
        <f t="shared" si="21"/>
        <v>4.1042841921775285E-2</v>
      </c>
      <c r="F253" s="1">
        <f t="shared" si="22"/>
        <v>2.2446923331220932E-7</v>
      </c>
      <c r="G253" s="1">
        <f t="shared" si="23"/>
        <v>157.32926892196903</v>
      </c>
      <c r="H253" s="13">
        <f t="shared" si="24"/>
        <v>286.97024255261647</v>
      </c>
      <c r="I253" s="14">
        <f t="shared" si="25"/>
        <v>444.29951147458542</v>
      </c>
      <c r="J253" s="14">
        <f t="shared" si="27"/>
        <v>445.33947065592645</v>
      </c>
      <c r="K253" s="15">
        <f t="shared" si="26"/>
        <v>1.0815150988555104</v>
      </c>
    </row>
    <row r="254" spans="1:11" s="1" customFormat="1" x14ac:dyDescent="0.25">
      <c r="A254" s="1">
        <v>254</v>
      </c>
      <c r="B254">
        <v>0.18786032851082343</v>
      </c>
      <c r="C254" s="11">
        <v>449.36708860759506</v>
      </c>
      <c r="D254" s="12">
        <v>254</v>
      </c>
      <c r="E254" s="1">
        <f t="shared" si="21"/>
        <v>4.0696050678044209E-2</v>
      </c>
      <c r="F254" s="1">
        <f t="shared" si="22"/>
        <v>2.1171093811447356E-7</v>
      </c>
      <c r="G254" s="1">
        <f t="shared" si="23"/>
        <v>157.32933630757978</v>
      </c>
      <c r="H254" s="13">
        <f t="shared" si="24"/>
        <v>290.55101760742753</v>
      </c>
      <c r="I254" s="14">
        <f t="shared" si="25"/>
        <v>447.88035391500694</v>
      </c>
      <c r="J254" s="14">
        <f t="shared" si="27"/>
        <v>449.36708860759506</v>
      </c>
      <c r="K254" s="15">
        <f t="shared" si="26"/>
        <v>2.2103800461451195</v>
      </c>
    </row>
    <row r="255" spans="1:11" s="1" customFormat="1" x14ac:dyDescent="0.25">
      <c r="A255" s="1">
        <v>255</v>
      </c>
      <c r="B255">
        <v>0.18716103867849757</v>
      </c>
      <c r="C255" s="11">
        <v>452.8193325661681</v>
      </c>
      <c r="D255" s="12">
        <v>255</v>
      </c>
      <c r="E255" s="1">
        <f t="shared" si="21"/>
        <v>4.0308339240040902E-2</v>
      </c>
      <c r="F255" s="1">
        <f t="shared" si="22"/>
        <v>1.9822255121925834E-7</v>
      </c>
      <c r="G255" s="1">
        <f t="shared" si="23"/>
        <v>157.32940754935564</v>
      </c>
      <c r="H255" s="13">
        <f t="shared" si="24"/>
        <v>294.62726045247859</v>
      </c>
      <c r="I255" s="14">
        <f t="shared" si="25"/>
        <v>451.9566680018338</v>
      </c>
      <c r="J255" s="14">
        <f t="shared" si="27"/>
        <v>452.8193325661681</v>
      </c>
      <c r="K255" s="15">
        <f t="shared" si="26"/>
        <v>0.74419015055807969</v>
      </c>
    </row>
    <row r="256" spans="1:11" s="1" customFormat="1" x14ac:dyDescent="0.25">
      <c r="A256" s="1">
        <v>256</v>
      </c>
      <c r="B256">
        <v>0.18653944771643027</v>
      </c>
      <c r="C256" s="11">
        <v>456.27157652474114</v>
      </c>
      <c r="D256" s="12">
        <v>256</v>
      </c>
      <c r="E256" s="1">
        <f t="shared" si="21"/>
        <v>3.9965870611253243E-2</v>
      </c>
      <c r="F256" s="1">
        <f t="shared" si="22"/>
        <v>1.8695604162698087E-7</v>
      </c>
      <c r="G256" s="1">
        <f t="shared" si="23"/>
        <v>157.32946705584109</v>
      </c>
      <c r="H256" s="13">
        <f t="shared" si="24"/>
        <v>298.29362140014939</v>
      </c>
      <c r="I256" s="14">
        <f t="shared" si="25"/>
        <v>455.62308845598989</v>
      </c>
      <c r="J256" s="14">
        <f t="shared" si="27"/>
        <v>456.27157652474114</v>
      </c>
      <c r="K256" s="15">
        <f t="shared" si="26"/>
        <v>0.42053677531272421</v>
      </c>
    </row>
    <row r="257" spans="1:11" s="1" customFormat="1" x14ac:dyDescent="0.25">
      <c r="A257" s="1">
        <v>257</v>
      </c>
      <c r="B257">
        <v>0.18584015788410441</v>
      </c>
      <c r="C257" s="11">
        <v>460.87456846950522</v>
      </c>
      <c r="D257" s="12">
        <v>257</v>
      </c>
      <c r="E257" s="1">
        <f t="shared" si="21"/>
        <v>3.9583033023457614E-2</v>
      </c>
      <c r="F257" s="1">
        <f t="shared" si="22"/>
        <v>1.7504480928650057E-7</v>
      </c>
      <c r="G257" s="1">
        <f t="shared" si="23"/>
        <v>157.32952996759346</v>
      </c>
      <c r="H257" s="13">
        <f t="shared" si="24"/>
        <v>302.4672599098102</v>
      </c>
      <c r="I257" s="14">
        <f t="shared" si="25"/>
        <v>459.79678987740328</v>
      </c>
      <c r="J257" s="14">
        <f t="shared" si="27"/>
        <v>460.87456846950522</v>
      </c>
      <c r="K257" s="15">
        <f t="shared" si="26"/>
        <v>1.161606693593231</v>
      </c>
    </row>
    <row r="258" spans="1:11" s="1" customFormat="1" x14ac:dyDescent="0.25">
      <c r="A258" s="1">
        <v>258</v>
      </c>
      <c r="B258">
        <v>0.18521856692203692</v>
      </c>
      <c r="C258" s="11">
        <v>464.90218642117384</v>
      </c>
      <c r="D258" s="12">
        <v>258</v>
      </c>
      <c r="E258" s="1">
        <f t="shared" ref="E258:E321" si="28">IF(B258&gt;0,1/2*(B258-O$8*F258+N$32)+1/2*POWER((B258-O$8*F258+N$32)^2-4*O$32*(B258-O$8*F258),0.5),"")</f>
        <v>3.9244905798776819E-2</v>
      </c>
      <c r="F258" s="1">
        <f t="shared" ref="F258:F321" si="29">IF(B258="","",LN(1+EXP($Q$14*(B258-$Q$15)))/$Q$14)</f>
        <v>1.6509565849622834E-7</v>
      </c>
      <c r="G258" s="1">
        <f t="shared" ref="G258:G321" si="30">IF(B258="","",O$8*N$25*10/(Q$16+F258)-O$8*N$25*10/(Q$16+N$23-Q$15)+(1-O$8)*O$18)</f>
        <v>157.32958251620741</v>
      </c>
      <c r="H258" s="13">
        <f t="shared" ref="H258:H321" si="31">IF(B258&gt;0, IF(O$8=1,N$25*10/(E258)-N$25*10/(Q$15-O$23),N$25*10/(E258)-N$25*10/(N$23-O$23)),"")</f>
        <v>306.22119178275477</v>
      </c>
      <c r="I258" s="14">
        <f t="shared" ref="I258:I321" si="32">IF(B258&gt;0,(O$25*10/(B258-E258-O$8*F258)-O$25*10/(O$23))+G258,"")</f>
        <v>463.55077429896187</v>
      </c>
      <c r="J258" s="14">
        <f t="shared" si="27"/>
        <v>464.90218642117384</v>
      </c>
      <c r="K258" s="15">
        <f t="shared" ref="K258:K321" si="33">IF(OR(B258="",C258=0,C258=""),"",(I258-C258)*(I258-C258))</f>
        <v>1.8263147240614561</v>
      </c>
    </row>
    <row r="259" spans="1:11" s="1" customFormat="1" x14ac:dyDescent="0.25">
      <c r="A259" s="1">
        <v>259</v>
      </c>
      <c r="B259">
        <v>0.18451927708971105</v>
      </c>
      <c r="C259" s="11">
        <v>468.35443037974687</v>
      </c>
      <c r="D259" s="12">
        <v>259</v>
      </c>
      <c r="E259" s="1">
        <f t="shared" si="28"/>
        <v>3.8866961806634973E-2</v>
      </c>
      <c r="F259" s="1">
        <f t="shared" si="29"/>
        <v>1.545771717731121E-7</v>
      </c>
      <c r="G259" s="1">
        <f t="shared" si="30"/>
        <v>157.32963807191348</v>
      </c>
      <c r="H259" s="13">
        <f t="shared" si="31"/>
        <v>310.49447982989568</v>
      </c>
      <c r="I259" s="14">
        <f t="shared" si="32"/>
        <v>467.82411790180868</v>
      </c>
      <c r="J259" s="14">
        <f t="shared" ref="J259:J322" si="34">IF(B259&gt;0,C259,"")</f>
        <v>468.35443037974687</v>
      </c>
      <c r="K259" s="15">
        <f t="shared" si="33"/>
        <v>0.28123132425694963</v>
      </c>
    </row>
    <row r="260" spans="1:11" s="1" customFormat="1" x14ac:dyDescent="0.25">
      <c r="A260" s="1">
        <v>260</v>
      </c>
      <c r="B260">
        <v>0.18389768612764376</v>
      </c>
      <c r="C260" s="11">
        <v>472.95742232451107</v>
      </c>
      <c r="D260" s="12">
        <v>260</v>
      </c>
      <c r="E260" s="1">
        <f t="shared" si="28"/>
        <v>3.8533192287936904E-2</v>
      </c>
      <c r="F260" s="1">
        <f t="shared" si="29"/>
        <v>1.4579134719368666E-7</v>
      </c>
      <c r="G260" s="1">
        <f t="shared" si="30"/>
        <v>157.32968447619814</v>
      </c>
      <c r="H260" s="13">
        <f t="shared" si="31"/>
        <v>314.33800470081007</v>
      </c>
      <c r="I260" s="14">
        <f t="shared" si="32"/>
        <v>471.66768917700813</v>
      </c>
      <c r="J260" s="14">
        <f t="shared" si="34"/>
        <v>472.95742232451107</v>
      </c>
      <c r="K260" s="15">
        <f t="shared" si="33"/>
        <v>1.6634115917678487</v>
      </c>
    </row>
    <row r="261" spans="1:11" s="1" customFormat="1" x14ac:dyDescent="0.25">
      <c r="A261" s="1">
        <v>261</v>
      </c>
      <c r="B261">
        <v>0.18319839629531789</v>
      </c>
      <c r="C261" s="11">
        <v>476.98504027617957</v>
      </c>
      <c r="D261" s="12">
        <v>261</v>
      </c>
      <c r="E261" s="1">
        <f t="shared" si="28"/>
        <v>3.8160158812155752E-2</v>
      </c>
      <c r="F261" s="1">
        <f t="shared" si="29"/>
        <v>1.3650275857477264E-7</v>
      </c>
      <c r="G261" s="1">
        <f t="shared" si="30"/>
        <v>157.32973353595835</v>
      </c>
      <c r="H261" s="13">
        <f t="shared" si="31"/>
        <v>318.71323834718748</v>
      </c>
      <c r="I261" s="14">
        <f t="shared" si="32"/>
        <v>476.0429718831457</v>
      </c>
      <c r="J261" s="14">
        <f t="shared" si="34"/>
        <v>476.98504027617957</v>
      </c>
      <c r="K261" s="15">
        <f t="shared" si="33"/>
        <v>0.88749285715343373</v>
      </c>
    </row>
    <row r="262" spans="1:11" s="1" customFormat="1" x14ac:dyDescent="0.25">
      <c r="A262" s="1">
        <v>262</v>
      </c>
      <c r="B262">
        <v>0.18265450420350895</v>
      </c>
      <c r="C262" s="11">
        <v>481.01265822784819</v>
      </c>
      <c r="D262" s="12">
        <v>262</v>
      </c>
      <c r="E262" s="1">
        <f t="shared" si="28"/>
        <v>3.7871822850466114E-2</v>
      </c>
      <c r="F262" s="1">
        <f t="shared" si="29"/>
        <v>1.2968940666845152E-7</v>
      </c>
      <c r="G262" s="1">
        <f t="shared" si="30"/>
        <v>157.32976952221188</v>
      </c>
      <c r="H262" s="13">
        <f t="shared" si="31"/>
        <v>322.15413029936781</v>
      </c>
      <c r="I262" s="14">
        <f t="shared" si="32"/>
        <v>479.48389982157926</v>
      </c>
      <c r="J262" s="14">
        <f t="shared" si="34"/>
        <v>481.01265822784819</v>
      </c>
      <c r="K262" s="15">
        <f t="shared" si="33"/>
        <v>2.3371022647379336</v>
      </c>
    </row>
    <row r="263" spans="1:11" s="1" customFormat="1" x14ac:dyDescent="0.25">
      <c r="A263" s="1">
        <v>263</v>
      </c>
      <c r="B263">
        <v>0.18187751550092474</v>
      </c>
      <c r="C263" s="11">
        <v>485.04027617951681</v>
      </c>
      <c r="D263" s="12">
        <v>263</v>
      </c>
      <c r="E263" s="1">
        <f t="shared" si="28"/>
        <v>3.746265185759319E-2</v>
      </c>
      <c r="F263" s="1">
        <f t="shared" si="29"/>
        <v>1.2054173996977292E-7</v>
      </c>
      <c r="G263" s="1">
        <f t="shared" si="30"/>
        <v>157.32981783768847</v>
      </c>
      <c r="H263" s="13">
        <f t="shared" si="31"/>
        <v>327.12793489046135</v>
      </c>
      <c r="I263" s="14">
        <f t="shared" si="32"/>
        <v>484.4577527281491</v>
      </c>
      <c r="J263" s="14">
        <f t="shared" si="34"/>
        <v>485.04027617951681</v>
      </c>
      <c r="K263" s="15">
        <f t="shared" si="33"/>
        <v>0.33933357139334414</v>
      </c>
    </row>
    <row r="264" spans="1:11" s="1" customFormat="1" x14ac:dyDescent="0.25">
      <c r="A264" s="1">
        <v>264</v>
      </c>
      <c r="B264">
        <v>0.18125592453885722</v>
      </c>
      <c r="C264" s="11">
        <v>489.64326812428089</v>
      </c>
      <c r="D264" s="12">
        <v>264</v>
      </c>
      <c r="E264" s="1">
        <f t="shared" si="28"/>
        <v>3.7137636486446482E-2</v>
      </c>
      <c r="F264" s="1">
        <f t="shared" si="29"/>
        <v>1.1369040370760492E-7</v>
      </c>
      <c r="G264" s="1">
        <f t="shared" si="30"/>
        <v>157.32985402458516</v>
      </c>
      <c r="H264" s="13">
        <f t="shared" si="31"/>
        <v>331.15686496555281</v>
      </c>
      <c r="I264" s="14">
        <f t="shared" si="32"/>
        <v>488.48671899013777</v>
      </c>
      <c r="J264" s="14">
        <f t="shared" si="34"/>
        <v>489.64326812428089</v>
      </c>
      <c r="K264" s="15">
        <f t="shared" si="33"/>
        <v>1.3376058996872</v>
      </c>
    </row>
    <row r="265" spans="1:11" s="1" customFormat="1" x14ac:dyDescent="0.25">
      <c r="A265" s="1">
        <v>265</v>
      </c>
      <c r="B265">
        <v>0.18063433357678974</v>
      </c>
      <c r="C265" s="11">
        <v>493.6708860759494</v>
      </c>
      <c r="D265" s="12">
        <v>265</v>
      </c>
      <c r="E265" s="1">
        <f t="shared" si="28"/>
        <v>3.6814686683223512E-2</v>
      </c>
      <c r="F265" s="1">
        <f t="shared" si="29"/>
        <v>1.0722848086952623E-7</v>
      </c>
      <c r="G265" s="1">
        <f t="shared" si="30"/>
        <v>157.32988815471387</v>
      </c>
      <c r="H265" s="13">
        <f t="shared" si="31"/>
        <v>335.23065143238466</v>
      </c>
      <c r="I265" s="14">
        <f t="shared" si="32"/>
        <v>492.56053958709845</v>
      </c>
      <c r="J265" s="14">
        <f t="shared" si="34"/>
        <v>493.6708860759494</v>
      </c>
      <c r="K265" s="15">
        <f t="shared" si="33"/>
        <v>1.2328693253036342</v>
      </c>
    </row>
    <row r="266" spans="1:11" s="1" customFormat="1" x14ac:dyDescent="0.25">
      <c r="A266" s="1">
        <v>266</v>
      </c>
      <c r="B266">
        <v>0.17993504374446409</v>
      </c>
      <c r="C266" s="11">
        <v>498.2738780207136</v>
      </c>
      <c r="D266" s="12">
        <v>266</v>
      </c>
      <c r="E266" s="1">
        <f t="shared" si="28"/>
        <v>3.6453839173036906E-2</v>
      </c>
      <c r="F266" s="1">
        <f t="shared" si="29"/>
        <v>1.0039677954627141E-7</v>
      </c>
      <c r="G266" s="1">
        <f t="shared" si="30"/>
        <v>157.32992423792095</v>
      </c>
      <c r="H266" s="13">
        <f t="shared" si="31"/>
        <v>339.86787396635577</v>
      </c>
      <c r="I266" s="14">
        <f t="shared" si="32"/>
        <v>497.19779820427652</v>
      </c>
      <c r="J266" s="14">
        <f t="shared" si="34"/>
        <v>498.2738780207136</v>
      </c>
      <c r="K266" s="15">
        <f t="shared" si="33"/>
        <v>1.157947771343244</v>
      </c>
    </row>
    <row r="267" spans="1:11" s="1" customFormat="1" x14ac:dyDescent="0.25">
      <c r="A267" s="1">
        <v>267</v>
      </c>
      <c r="B267">
        <v>0.17931345278239658</v>
      </c>
      <c r="C267" s="11">
        <v>502.3014959723821</v>
      </c>
      <c r="D267" s="12">
        <v>267</v>
      </c>
      <c r="E267" s="1">
        <f t="shared" si="28"/>
        <v>3.6135283773282824E-2</v>
      </c>
      <c r="F267" s="1">
        <f t="shared" si="29"/>
        <v>9.4690434908598871E-8</v>
      </c>
      <c r="G267" s="1">
        <f t="shared" si="30"/>
        <v>157.32995437730361</v>
      </c>
      <c r="H267" s="13">
        <f t="shared" si="31"/>
        <v>344.03857284006062</v>
      </c>
      <c r="I267" s="14">
        <f t="shared" si="32"/>
        <v>501.36852721736375</v>
      </c>
      <c r="J267" s="14">
        <f t="shared" si="34"/>
        <v>502.3014959723821</v>
      </c>
      <c r="K267" s="15">
        <f t="shared" si="33"/>
        <v>0.87043069784049143</v>
      </c>
    </row>
    <row r="268" spans="1:11" s="1" customFormat="1" x14ac:dyDescent="0.25">
      <c r="A268" s="1">
        <v>268</v>
      </c>
      <c r="B268">
        <v>0.17861416295007071</v>
      </c>
      <c r="C268" s="11">
        <v>506.90448791714618</v>
      </c>
      <c r="D268" s="12">
        <v>268</v>
      </c>
      <c r="E268" s="1">
        <f t="shared" si="28"/>
        <v>3.5779382989095158E-2</v>
      </c>
      <c r="F268" s="1">
        <f t="shared" si="29"/>
        <v>8.8657549598417042E-8</v>
      </c>
      <c r="G268" s="1">
        <f t="shared" si="30"/>
        <v>157.32998624139313</v>
      </c>
      <c r="H268" s="13">
        <f t="shared" si="31"/>
        <v>348.78605383482113</v>
      </c>
      <c r="I268" s="14">
        <f t="shared" si="32"/>
        <v>506.11604007621406</v>
      </c>
      <c r="J268" s="14">
        <f t="shared" si="34"/>
        <v>506.90448791714618</v>
      </c>
      <c r="K268" s="15">
        <f t="shared" si="33"/>
        <v>0.62164999787052455</v>
      </c>
    </row>
    <row r="269" spans="1:11" s="1" customFormat="1" x14ac:dyDescent="0.25">
      <c r="A269" s="1">
        <v>269</v>
      </c>
      <c r="B269">
        <v>0.17799257198800342</v>
      </c>
      <c r="C269" s="11">
        <v>510.9321058688148</v>
      </c>
      <c r="D269" s="12">
        <v>269</v>
      </c>
      <c r="E269" s="1">
        <f t="shared" si="28"/>
        <v>3.5465226717405832E-2</v>
      </c>
      <c r="F269" s="1">
        <f t="shared" si="29"/>
        <v>8.3618435808167771E-8</v>
      </c>
      <c r="G269" s="1">
        <f t="shared" si="30"/>
        <v>157.33001285665196</v>
      </c>
      <c r="H269" s="13">
        <f t="shared" si="31"/>
        <v>353.05586583294507</v>
      </c>
      <c r="I269" s="14">
        <f t="shared" si="32"/>
        <v>510.38587868959678</v>
      </c>
      <c r="J269" s="14">
        <f t="shared" si="34"/>
        <v>510.9321058688148</v>
      </c>
      <c r="K269" s="15">
        <f t="shared" si="33"/>
        <v>0.29836413131647688</v>
      </c>
    </row>
    <row r="270" spans="1:11" s="1" customFormat="1" x14ac:dyDescent="0.25">
      <c r="A270" s="1">
        <v>270</v>
      </c>
      <c r="B270">
        <v>0.17729328215567755</v>
      </c>
      <c r="C270" s="11">
        <v>515.53509781357889</v>
      </c>
      <c r="D270" s="12">
        <v>270</v>
      </c>
      <c r="E270" s="1">
        <f t="shared" si="28"/>
        <v>3.51142764856055E-2</v>
      </c>
      <c r="F270" s="1">
        <f t="shared" si="29"/>
        <v>7.82909634018599E-8</v>
      </c>
      <c r="G270" s="1">
        <f t="shared" si="30"/>
        <v>157.33004099494937</v>
      </c>
      <c r="H270" s="13">
        <f t="shared" si="31"/>
        <v>357.91610538309362</v>
      </c>
      <c r="I270" s="14">
        <f t="shared" si="32"/>
        <v>515.24614637804268</v>
      </c>
      <c r="J270" s="14">
        <f t="shared" si="34"/>
        <v>515.53509781357889</v>
      </c>
      <c r="K270" s="15">
        <f t="shared" si="33"/>
        <v>8.3492932098433795E-2</v>
      </c>
    </row>
    <row r="271" spans="1:11" s="1" customFormat="1" x14ac:dyDescent="0.25">
      <c r="A271" s="1">
        <v>271</v>
      </c>
      <c r="B271">
        <v>0.17659399232335168</v>
      </c>
      <c r="C271" s="11">
        <v>520.13808975834297</v>
      </c>
      <c r="D271" s="12">
        <v>271</v>
      </c>
      <c r="E271" s="1">
        <f t="shared" si="28"/>
        <v>3.4765947665162292E-2</v>
      </c>
      <c r="F271" s="1">
        <f t="shared" si="29"/>
        <v>7.3302912128911641E-8</v>
      </c>
      <c r="G271" s="1">
        <f t="shared" si="30"/>
        <v>157.33006734051909</v>
      </c>
      <c r="H271" s="13">
        <f t="shared" si="31"/>
        <v>362.83706973681979</v>
      </c>
      <c r="I271" s="14">
        <f t="shared" si="32"/>
        <v>520.16713707733891</v>
      </c>
      <c r="J271" s="14">
        <f t="shared" si="34"/>
        <v>520.13808975834297</v>
      </c>
      <c r="K271" s="15">
        <f t="shared" si="33"/>
        <v>8.4374674085164764E-4</v>
      </c>
    </row>
    <row r="272" spans="1:11" s="1" customFormat="1" x14ac:dyDescent="0.25">
      <c r="A272" s="1">
        <v>272</v>
      </c>
      <c r="B272">
        <v>0.17589470249102582</v>
      </c>
      <c r="C272" s="11">
        <v>524.74108170310706</v>
      </c>
      <c r="D272" s="12">
        <v>272</v>
      </c>
      <c r="E272" s="1">
        <f t="shared" si="28"/>
        <v>3.4420240049019481E-2</v>
      </c>
      <c r="F272" s="1">
        <f t="shared" si="29"/>
        <v>6.8632657113368031E-8</v>
      </c>
      <c r="G272" s="1">
        <f t="shared" si="30"/>
        <v>157.33009200757706</v>
      </c>
      <c r="H272" s="13">
        <f t="shared" si="31"/>
        <v>367.81948116475655</v>
      </c>
      <c r="I272" s="14">
        <f t="shared" si="32"/>
        <v>525.14957317233313</v>
      </c>
      <c r="J272" s="14">
        <f t="shared" si="34"/>
        <v>524.74108170310706</v>
      </c>
      <c r="K272" s="15">
        <f t="shared" si="33"/>
        <v>0.16686528043047996</v>
      </c>
    </row>
    <row r="273" spans="1:11" s="1" customFormat="1" x14ac:dyDescent="0.25">
      <c r="A273" s="1">
        <v>273</v>
      </c>
      <c r="B273">
        <v>0.17519541265869995</v>
      </c>
      <c r="C273" s="11">
        <v>529.91944764096672</v>
      </c>
      <c r="D273" s="12">
        <v>273</v>
      </c>
      <c r="E273" s="1">
        <f t="shared" si="28"/>
        <v>3.4077152987207648E-2</v>
      </c>
      <c r="F273" s="1">
        <f t="shared" si="29"/>
        <v>6.4259951203889131E-8</v>
      </c>
      <c r="G273" s="1">
        <f t="shared" si="30"/>
        <v>157.33011510306258</v>
      </c>
      <c r="H273" s="13">
        <f t="shared" si="31"/>
        <v>372.8640696973182</v>
      </c>
      <c r="I273" s="14">
        <f t="shared" si="32"/>
        <v>530.1941848003803</v>
      </c>
      <c r="J273" s="14">
        <f t="shared" si="34"/>
        <v>529.91944764096672</v>
      </c>
      <c r="K273" s="15">
        <f t="shared" si="33"/>
        <v>7.5480506762640495E-2</v>
      </c>
    </row>
    <row r="274" spans="1:11" s="1" customFormat="1" x14ac:dyDescent="0.25">
      <c r="A274" s="1">
        <v>274</v>
      </c>
      <c r="B274">
        <v>0.17449612282637408</v>
      </c>
      <c r="C274" s="11">
        <v>533.37169159953976</v>
      </c>
      <c r="D274" s="12">
        <v>274</v>
      </c>
      <c r="E274" s="1">
        <f t="shared" si="28"/>
        <v>3.3736685387470294E-2</v>
      </c>
      <c r="F274" s="1">
        <f t="shared" si="29"/>
        <v>6.0165837199659074E-8</v>
      </c>
      <c r="G274" s="1">
        <f t="shared" si="30"/>
        <v>157.33013672710197</v>
      </c>
      <c r="H274" s="13">
        <f t="shared" si="31"/>
        <v>377.97157328468393</v>
      </c>
      <c r="I274" s="14">
        <f t="shared" si="32"/>
        <v>535.30171001178542</v>
      </c>
      <c r="J274" s="14">
        <f t="shared" si="34"/>
        <v>533.37169159953976</v>
      </c>
      <c r="K274" s="15">
        <f t="shared" si="33"/>
        <v>3.7249710716072526</v>
      </c>
    </row>
    <row r="275" spans="1:11" s="1" customFormat="1" x14ac:dyDescent="0.25">
      <c r="A275" s="1">
        <v>275</v>
      </c>
      <c r="B275">
        <v>0.17371913412378986</v>
      </c>
      <c r="C275" s="11">
        <v>539.12543153049489</v>
      </c>
      <c r="D275" s="12">
        <v>275</v>
      </c>
      <c r="E275" s="1">
        <f t="shared" si="28"/>
        <v>3.336145838293722E-2</v>
      </c>
      <c r="F275" s="1">
        <f t="shared" si="29"/>
        <v>5.5922015645200233E-8</v>
      </c>
      <c r="G275" s="1">
        <f t="shared" si="30"/>
        <v>157.33015914186078</v>
      </c>
      <c r="H275" s="13">
        <f t="shared" si="31"/>
        <v>383.72127419888</v>
      </c>
      <c r="I275" s="14">
        <f t="shared" si="32"/>
        <v>541.05143334074046</v>
      </c>
      <c r="J275" s="14">
        <f t="shared" si="34"/>
        <v>539.12543153049489</v>
      </c>
      <c r="K275" s="15">
        <f t="shared" si="33"/>
        <v>3.7094829730691976</v>
      </c>
    </row>
    <row r="276" spans="1:11" s="1" customFormat="1" x14ac:dyDescent="0.25">
      <c r="A276" s="1">
        <v>276</v>
      </c>
      <c r="B276">
        <v>0.173019844291464</v>
      </c>
      <c r="C276" s="11">
        <v>544.30379746835456</v>
      </c>
      <c r="D276" s="12">
        <v>276</v>
      </c>
      <c r="E276" s="1">
        <f t="shared" si="28"/>
        <v>3.3026515187555228E-2</v>
      </c>
      <c r="F276" s="1">
        <f t="shared" si="29"/>
        <v>5.235912480549541E-8</v>
      </c>
      <c r="G276" s="1">
        <f t="shared" si="30"/>
        <v>157.33017796012362</v>
      </c>
      <c r="H276" s="13">
        <f t="shared" si="31"/>
        <v>388.96405846011862</v>
      </c>
      <c r="I276" s="14">
        <f t="shared" si="32"/>
        <v>546.29423642024176</v>
      </c>
      <c r="J276" s="14">
        <f t="shared" si="34"/>
        <v>544.30379746835456</v>
      </c>
      <c r="K276" s="15">
        <f t="shared" si="33"/>
        <v>3.9618472211898133</v>
      </c>
    </row>
    <row r="277" spans="1:11" s="1" customFormat="1" x14ac:dyDescent="0.25">
      <c r="A277" s="1">
        <v>277</v>
      </c>
      <c r="B277">
        <v>0.17224285558887978</v>
      </c>
      <c r="C277" s="11">
        <v>548.33141542002306</v>
      </c>
      <c r="D277" s="12">
        <v>277</v>
      </c>
      <c r="E277" s="1">
        <f t="shared" si="28"/>
        <v>3.265742088092858E-2</v>
      </c>
      <c r="F277" s="1">
        <f t="shared" si="29"/>
        <v>4.8665951593308967E-8</v>
      </c>
      <c r="G277" s="1">
        <f t="shared" si="30"/>
        <v>157.33019746650663</v>
      </c>
      <c r="H277" s="13">
        <f t="shared" si="31"/>
        <v>394.86595127549606</v>
      </c>
      <c r="I277" s="14">
        <f t="shared" si="32"/>
        <v>552.19614874200238</v>
      </c>
      <c r="J277" s="14">
        <f t="shared" si="34"/>
        <v>548.33141542002306</v>
      </c>
      <c r="K277" s="15">
        <f t="shared" si="33"/>
        <v>14.936163650017274</v>
      </c>
    </row>
    <row r="278" spans="1:11" s="1" customFormat="1" x14ac:dyDescent="0.25">
      <c r="A278" s="1">
        <v>278</v>
      </c>
      <c r="B278">
        <v>0.17154356575655391</v>
      </c>
      <c r="C278" s="11">
        <v>554.0851553509782</v>
      </c>
      <c r="D278" s="12">
        <v>278</v>
      </c>
      <c r="E278" s="1">
        <f t="shared" si="28"/>
        <v>3.2327991127705694E-2</v>
      </c>
      <c r="F278" s="1">
        <f t="shared" si="29"/>
        <v>4.5565356476821593E-8</v>
      </c>
      <c r="G278" s="1">
        <f t="shared" si="30"/>
        <v>157.33021384304774</v>
      </c>
      <c r="H278" s="13">
        <f t="shared" si="31"/>
        <v>400.24742006407234</v>
      </c>
      <c r="I278" s="14">
        <f t="shared" si="32"/>
        <v>557.57763390712</v>
      </c>
      <c r="J278" s="14">
        <f t="shared" si="34"/>
        <v>554.0851553509782</v>
      </c>
      <c r="K278" s="15">
        <f t="shared" si="33"/>
        <v>12.197406465110346</v>
      </c>
    </row>
    <row r="279" spans="1:11" s="1" customFormat="1" x14ac:dyDescent="0.25">
      <c r="A279" s="1">
        <v>279</v>
      </c>
      <c r="B279">
        <v>0.17076657705396969</v>
      </c>
      <c r="C279" s="11">
        <v>558.68814729574228</v>
      </c>
      <c r="D279" s="12">
        <v>279</v>
      </c>
      <c r="E279" s="1">
        <f t="shared" si="28"/>
        <v>3.1965015061368299E-2</v>
      </c>
      <c r="F279" s="1">
        <f t="shared" si="29"/>
        <v>4.2351383656374559E-8</v>
      </c>
      <c r="G279" s="1">
        <f t="shared" si="30"/>
        <v>157.33023081842245</v>
      </c>
      <c r="H279" s="13">
        <f t="shared" si="31"/>
        <v>406.30533212424723</v>
      </c>
      <c r="I279" s="14">
        <f t="shared" si="32"/>
        <v>563.63556294266914</v>
      </c>
      <c r="J279" s="14">
        <f t="shared" si="34"/>
        <v>558.68814729574228</v>
      </c>
      <c r="K279" s="15">
        <f t="shared" si="33"/>
        <v>24.476921583456686</v>
      </c>
    </row>
    <row r="280" spans="1:11" s="1" customFormat="1" x14ac:dyDescent="0.25">
      <c r="A280" s="1">
        <v>280</v>
      </c>
      <c r="B280">
        <v>0.17006728722164385</v>
      </c>
      <c r="C280" s="11">
        <v>563.86651323360195</v>
      </c>
      <c r="D280" s="12">
        <v>280</v>
      </c>
      <c r="E280" s="1">
        <f t="shared" si="28"/>
        <v>3.1641083700960054E-2</v>
      </c>
      <c r="F280" s="1">
        <f t="shared" si="29"/>
        <v>3.9653100246399333E-8</v>
      </c>
      <c r="G280" s="1">
        <f t="shared" si="30"/>
        <v>157.33024507006027</v>
      </c>
      <c r="H280" s="13">
        <f t="shared" si="31"/>
        <v>411.82897177398729</v>
      </c>
      <c r="I280" s="14">
        <f t="shared" si="32"/>
        <v>569.15921684404702</v>
      </c>
      <c r="J280" s="14">
        <f t="shared" si="34"/>
        <v>563.86651323360195</v>
      </c>
      <c r="K280" s="15">
        <f t="shared" si="33"/>
        <v>28.012711508018317</v>
      </c>
    </row>
    <row r="281" spans="1:11" s="1" customFormat="1" x14ac:dyDescent="0.25">
      <c r="A281" s="1">
        <v>281</v>
      </c>
      <c r="B281">
        <v>0.16929029851905961</v>
      </c>
      <c r="C281" s="11">
        <v>567.31875719217498</v>
      </c>
      <c r="D281" s="12">
        <v>281</v>
      </c>
      <c r="E281" s="1">
        <f t="shared" si="28"/>
        <v>3.1284206905624848E-2</v>
      </c>
      <c r="F281" s="1">
        <f t="shared" si="29"/>
        <v>3.6856150341246728E-8</v>
      </c>
      <c r="G281" s="1">
        <f t="shared" si="30"/>
        <v>157.33025984283054</v>
      </c>
      <c r="H281" s="13">
        <f t="shared" si="31"/>
        <v>418.0468243062993</v>
      </c>
      <c r="I281" s="14">
        <f t="shared" si="32"/>
        <v>575.3770841491297</v>
      </c>
      <c r="J281" s="14">
        <f t="shared" si="34"/>
        <v>567.31875719217498</v>
      </c>
      <c r="K281" s="15">
        <f t="shared" si="33"/>
        <v>64.93663334518304</v>
      </c>
    </row>
    <row r="282" spans="1:11" s="1" customFormat="1" x14ac:dyDescent="0.25">
      <c r="A282" s="1">
        <v>282</v>
      </c>
      <c r="B282">
        <v>0.16859100868673377</v>
      </c>
      <c r="C282" s="11">
        <v>569.0448791714615</v>
      </c>
      <c r="D282" s="12">
        <v>282</v>
      </c>
      <c r="E282" s="1">
        <f t="shared" si="28"/>
        <v>3.0965754858412582E-2</v>
      </c>
      <c r="F282" s="1">
        <f t="shared" si="29"/>
        <v>3.4507977635659253E-8</v>
      </c>
      <c r="G282" s="1">
        <f t="shared" si="30"/>
        <v>157.33027224527612</v>
      </c>
      <c r="H282" s="13">
        <f t="shared" si="31"/>
        <v>423.71620774505391</v>
      </c>
      <c r="I282" s="14">
        <f t="shared" si="32"/>
        <v>581.04647999032954</v>
      </c>
      <c r="J282" s="14">
        <f t="shared" si="34"/>
        <v>569.0448791714615</v>
      </c>
      <c r="K282" s="15">
        <f t="shared" si="33"/>
        <v>144.03842221545403</v>
      </c>
    </row>
    <row r="283" spans="1:11" s="1" customFormat="1" x14ac:dyDescent="0.25">
      <c r="A283" s="1">
        <v>283</v>
      </c>
      <c r="B283">
        <v>0.1678917188544079</v>
      </c>
      <c r="C283" s="11">
        <v>571.92174913693907</v>
      </c>
      <c r="D283" s="12">
        <v>283</v>
      </c>
      <c r="E283" s="1">
        <f t="shared" si="28"/>
        <v>3.0649890473507233E-2</v>
      </c>
      <c r="F283" s="1">
        <f t="shared" si="29"/>
        <v>3.2309411078105554E-8</v>
      </c>
      <c r="G283" s="1">
        <f t="shared" si="30"/>
        <v>157.33028385754139</v>
      </c>
      <c r="H283" s="13">
        <f t="shared" si="31"/>
        <v>429.45590080345414</v>
      </c>
      <c r="I283" s="14">
        <f t="shared" si="32"/>
        <v>586.78618466099533</v>
      </c>
      <c r="J283" s="14">
        <f t="shared" si="34"/>
        <v>571.92174913693907</v>
      </c>
      <c r="K283" s="15">
        <f t="shared" si="33"/>
        <v>220.95144344882576</v>
      </c>
    </row>
    <row r="284" spans="1:11" s="1" customFormat="1" x14ac:dyDescent="0.25">
      <c r="A284" s="1">
        <v>284</v>
      </c>
      <c r="B284">
        <v>0.16711473015182368</v>
      </c>
      <c r="C284" s="11">
        <v>575.37399309551222</v>
      </c>
      <c r="D284" s="12">
        <v>284</v>
      </c>
      <c r="E284" s="1">
        <f t="shared" si="28"/>
        <v>3.0301958151649773E-2</v>
      </c>
      <c r="F284" s="1">
        <f t="shared" si="29"/>
        <v>3.0030450980877761E-8</v>
      </c>
      <c r="G284" s="1">
        <f t="shared" si="30"/>
        <v>157.33029589442563</v>
      </c>
      <c r="H284" s="13">
        <f t="shared" si="31"/>
        <v>435.91681183502544</v>
      </c>
      <c r="I284" s="14">
        <f t="shared" si="32"/>
        <v>593.24710772945048</v>
      </c>
      <c r="J284" s="14">
        <f t="shared" si="34"/>
        <v>575.37399309551222</v>
      </c>
      <c r="K284" s="15">
        <f t="shared" si="33"/>
        <v>319.44822671789791</v>
      </c>
    </row>
    <row r="285" spans="1:11" s="1" customFormat="1" x14ac:dyDescent="0.25">
      <c r="A285" s="1">
        <v>285</v>
      </c>
      <c r="B285">
        <v>0.16649313918975617</v>
      </c>
      <c r="C285" s="11">
        <v>578.82623705408525</v>
      </c>
      <c r="D285" s="12">
        <v>285</v>
      </c>
      <c r="E285" s="1">
        <f t="shared" si="28"/>
        <v>3.0025901940875836E-2</v>
      </c>
      <c r="F285" s="1">
        <f t="shared" si="29"/>
        <v>2.8323577124713406E-8</v>
      </c>
      <c r="G285" s="1">
        <f t="shared" si="30"/>
        <v>157.33030490969739</v>
      </c>
      <c r="H285" s="13">
        <f t="shared" si="31"/>
        <v>441.14955444329996</v>
      </c>
      <c r="I285" s="14">
        <f t="shared" si="32"/>
        <v>598.47985935299698</v>
      </c>
      <c r="J285" s="14">
        <f t="shared" si="34"/>
        <v>578.82623705408525</v>
      </c>
      <c r="K285" s="15">
        <f t="shared" si="33"/>
        <v>386.26486946828032</v>
      </c>
    </row>
    <row r="286" spans="1:11" s="1" customFormat="1" x14ac:dyDescent="0.25">
      <c r="A286" s="1">
        <v>286</v>
      </c>
      <c r="B286">
        <v>0.16571615048717195</v>
      </c>
      <c r="C286" s="11">
        <v>583.42922899884934</v>
      </c>
      <c r="D286" s="12">
        <v>286</v>
      </c>
      <c r="E286" s="1">
        <f t="shared" si="28"/>
        <v>2.9683686335955764E-2</v>
      </c>
      <c r="F286" s="1">
        <f t="shared" si="29"/>
        <v>2.6325759423829015E-8</v>
      </c>
      <c r="G286" s="1">
        <f t="shared" si="30"/>
        <v>157.33031546166083</v>
      </c>
      <c r="H286" s="13">
        <f t="shared" si="31"/>
        <v>447.77148344504997</v>
      </c>
      <c r="I286" s="14">
        <f t="shared" si="32"/>
        <v>605.10179890671066</v>
      </c>
      <c r="J286" s="14">
        <f t="shared" si="34"/>
        <v>583.42922899884934</v>
      </c>
      <c r="K286" s="15">
        <f t="shared" si="33"/>
        <v>469.70028641113583</v>
      </c>
    </row>
    <row r="287" spans="1:11" s="1" customFormat="1" x14ac:dyDescent="0.25">
      <c r="A287" s="1">
        <v>287</v>
      </c>
      <c r="B287">
        <v>0.16501686065484608</v>
      </c>
      <c r="C287" s="11">
        <v>584.57997698504039</v>
      </c>
      <c r="D287" s="12">
        <v>287</v>
      </c>
      <c r="E287" s="1">
        <f t="shared" si="28"/>
        <v>2.9378397005131313E-2</v>
      </c>
      <c r="F287" s="1">
        <f t="shared" si="29"/>
        <v>2.4648496393549139E-8</v>
      </c>
      <c r="G287" s="1">
        <f t="shared" si="30"/>
        <v>157.33032432053685</v>
      </c>
      <c r="H287" s="13">
        <f t="shared" si="31"/>
        <v>453.80908298985753</v>
      </c>
      <c r="I287" s="14">
        <f t="shared" si="32"/>
        <v>611.13940731039384</v>
      </c>
      <c r="J287" s="14">
        <f t="shared" si="34"/>
        <v>584.57997698504039</v>
      </c>
      <c r="K287" s="15">
        <f t="shared" si="33"/>
        <v>705.40333920730427</v>
      </c>
    </row>
    <row r="288" spans="1:11" s="1" customFormat="1" x14ac:dyDescent="0.25">
      <c r="A288" s="1">
        <v>288</v>
      </c>
      <c r="B288">
        <v>0.16431757082252021</v>
      </c>
      <c r="C288" s="11">
        <v>579.9769850402763</v>
      </c>
      <c r="D288" s="12">
        <v>288</v>
      </c>
      <c r="E288" s="1">
        <f t="shared" si="28"/>
        <v>2.9075662540791997E-2</v>
      </c>
      <c r="F288" s="1">
        <f t="shared" si="29"/>
        <v>2.3078094789548305E-8</v>
      </c>
      <c r="G288" s="1">
        <f t="shared" si="30"/>
        <v>157.33033261499853</v>
      </c>
      <c r="H288" s="13">
        <f t="shared" si="31"/>
        <v>459.92135617751558</v>
      </c>
      <c r="I288" s="14">
        <f t="shared" si="32"/>
        <v>617.25168879251351</v>
      </c>
      <c r="J288" s="14">
        <f t="shared" si="34"/>
        <v>579.9769850402763</v>
      </c>
      <c r="K288" s="15">
        <f t="shared" si="33"/>
        <v>1389.4035398170461</v>
      </c>
    </row>
    <row r="289" spans="1:11" s="1" customFormat="1" x14ac:dyDescent="0.25">
      <c r="A289" s="1">
        <v>289</v>
      </c>
      <c r="B289">
        <v>0.16361828099019435</v>
      </c>
      <c r="C289" s="11">
        <v>575.37399309551222</v>
      </c>
      <c r="D289" s="12">
        <v>289</v>
      </c>
      <c r="E289" s="1">
        <f t="shared" si="28"/>
        <v>2.8775475318125625E-2</v>
      </c>
      <c r="F289" s="1">
        <f t="shared" si="29"/>
        <v>2.1607746293913814E-8</v>
      </c>
      <c r="G289" s="1">
        <f t="shared" si="30"/>
        <v>157.33034038100558</v>
      </c>
      <c r="H289" s="13">
        <f t="shared" si="31"/>
        <v>466.10919059051571</v>
      </c>
      <c r="I289" s="14">
        <f t="shared" si="32"/>
        <v>623.43953097152109</v>
      </c>
      <c r="J289" s="14">
        <f t="shared" si="34"/>
        <v>575.37399309551222</v>
      </c>
      <c r="K289" s="15">
        <f t="shared" si="33"/>
        <v>2310.2959313100437</v>
      </c>
    </row>
    <row r="290" spans="1:11" s="1" customFormat="1" x14ac:dyDescent="0.25">
      <c r="A290" s="1">
        <v>290</v>
      </c>
      <c r="B290">
        <v>0.16291899115786848</v>
      </c>
      <c r="C290" s="11">
        <v>571.3463751438436</v>
      </c>
      <c r="D290" s="12">
        <v>290</v>
      </c>
      <c r="E290" s="1">
        <f t="shared" si="28"/>
        <v>2.8477827330620688E-2</v>
      </c>
      <c r="F290" s="1">
        <f t="shared" si="29"/>
        <v>2.023107635683696E-8</v>
      </c>
      <c r="G290" s="1">
        <f t="shared" si="30"/>
        <v>157.33034765222666</v>
      </c>
      <c r="H290" s="13">
        <f t="shared" si="31"/>
        <v>472.37348554662162</v>
      </c>
      <c r="I290" s="14">
        <f t="shared" si="32"/>
        <v>629.70383319884809</v>
      </c>
      <c r="J290" s="14">
        <f t="shared" si="34"/>
        <v>571.3463751438436</v>
      </c>
      <c r="K290" s="15">
        <f t="shared" si="33"/>
        <v>3405.5929106416079</v>
      </c>
    </row>
    <row r="291" spans="1:11" s="1" customFormat="1" x14ac:dyDescent="0.25">
      <c r="A291" s="1">
        <v>291</v>
      </c>
      <c r="B291">
        <v>0.16221970132554284</v>
      </c>
      <c r="C291" s="11">
        <v>567.89413118527045</v>
      </c>
      <c r="D291" s="12">
        <v>291</v>
      </c>
      <c r="E291" s="1">
        <f t="shared" si="28"/>
        <v>2.8182710196395483E-2</v>
      </c>
      <c r="F291" s="1">
        <f t="shared" si="29"/>
        <v>1.8942116559117739E-8</v>
      </c>
      <c r="G291" s="1">
        <f t="shared" si="30"/>
        <v>157.33035446018536</v>
      </c>
      <c r="H291" s="13">
        <f t="shared" si="31"/>
        <v>478.71515240992665</v>
      </c>
      <c r="I291" s="14">
        <f t="shared" si="32"/>
        <v>636.04550687011169</v>
      </c>
      <c r="J291" s="14">
        <f t="shared" si="34"/>
        <v>567.89413118527045</v>
      </c>
      <c r="K291" s="15">
        <f t="shared" si="33"/>
        <v>4644.6100077363699</v>
      </c>
    </row>
    <row r="292" spans="1:11" s="1" customFormat="1" x14ac:dyDescent="0.25">
      <c r="A292" s="1">
        <v>292</v>
      </c>
      <c r="B292">
        <v>0.16152041149321697</v>
      </c>
      <c r="C292" s="11">
        <v>563.86651323360195</v>
      </c>
      <c r="D292" s="12">
        <v>292</v>
      </c>
      <c r="E292" s="1">
        <f t="shared" si="28"/>
        <v>2.7890115164772529E-2</v>
      </c>
      <c r="F292" s="1">
        <f t="shared" si="29"/>
        <v>1.7735278738809896E-8</v>
      </c>
      <c r="G292" s="1">
        <f t="shared" si="30"/>
        <v>157.33036083439683</v>
      </c>
      <c r="H292" s="13">
        <f t="shared" si="31"/>
        <v>485.13511491230565</v>
      </c>
      <c r="I292" s="14">
        <f t="shared" si="32"/>
        <v>642.46547574670205</v>
      </c>
      <c r="J292" s="14">
        <f t="shared" si="34"/>
        <v>563.86651323360195</v>
      </c>
      <c r="K292" s="15">
        <f t="shared" si="33"/>
        <v>6177.796908135716</v>
      </c>
    </row>
    <row r="293" spans="1:11" s="1" customFormat="1" x14ac:dyDescent="0.25">
      <c r="A293" s="1">
        <v>293</v>
      </c>
      <c r="B293">
        <v>0.16089882053114946</v>
      </c>
      <c r="C293" s="11">
        <v>560.98964326812438</v>
      </c>
      <c r="D293" s="12">
        <v>293</v>
      </c>
      <c r="E293" s="1">
        <f t="shared" si="28"/>
        <v>2.7632140654129785E-2</v>
      </c>
      <c r="F293" s="1">
        <f t="shared" si="29"/>
        <v>1.6727238593153811E-8</v>
      </c>
      <c r="G293" s="1">
        <f t="shared" si="30"/>
        <v>157.33036615860962</v>
      </c>
      <c r="H293" s="13">
        <f t="shared" si="31"/>
        <v>490.90823465279209</v>
      </c>
      <c r="I293" s="14">
        <f t="shared" si="32"/>
        <v>648.23860081140128</v>
      </c>
      <c r="J293" s="14">
        <f t="shared" si="34"/>
        <v>560.98964326812438</v>
      </c>
      <c r="K293" s="15">
        <f t="shared" si="33"/>
        <v>7612.3805923885357</v>
      </c>
    </row>
    <row r="294" spans="1:11" s="1" customFormat="1" x14ac:dyDescent="0.25">
      <c r="A294" s="1">
        <v>294</v>
      </c>
      <c r="B294">
        <v>0.16012183182856524</v>
      </c>
      <c r="C294" s="11">
        <v>556.96202531645577</v>
      </c>
      <c r="D294" s="12">
        <v>294</v>
      </c>
      <c r="E294" s="1">
        <f t="shared" si="28"/>
        <v>2.7312454603725791E-2</v>
      </c>
      <c r="F294" s="1">
        <f t="shared" si="29"/>
        <v>1.5547373841500095E-8</v>
      </c>
      <c r="G294" s="1">
        <f t="shared" si="30"/>
        <v>157.3303723903567</v>
      </c>
      <c r="H294" s="13">
        <f t="shared" si="31"/>
        <v>498.21368560360963</v>
      </c>
      <c r="I294" s="14">
        <f t="shared" si="32"/>
        <v>655.54405799396625</v>
      </c>
      <c r="J294" s="14">
        <f t="shared" si="34"/>
        <v>556.96202531645577</v>
      </c>
      <c r="K294" s="15">
        <f t="shared" si="33"/>
        <v>9718.417166829744</v>
      </c>
    </row>
    <row r="295" spans="1:11" s="1" customFormat="1" x14ac:dyDescent="0.25">
      <c r="A295" s="1">
        <v>295</v>
      </c>
      <c r="B295">
        <v>0.15942254199623937</v>
      </c>
      <c r="C295" s="11">
        <v>552.93440736478715</v>
      </c>
      <c r="D295" s="12">
        <v>295</v>
      </c>
      <c r="E295" s="1">
        <f t="shared" si="28"/>
        <v>2.7027369791355359E-2</v>
      </c>
      <c r="F295" s="1">
        <f t="shared" si="29"/>
        <v>1.4556821305348181E-8</v>
      </c>
      <c r="G295" s="1">
        <f t="shared" si="30"/>
        <v>157.33037762220479</v>
      </c>
      <c r="H295" s="13">
        <f t="shared" si="31"/>
        <v>504.87420613762708</v>
      </c>
      <c r="I295" s="14">
        <f t="shared" si="32"/>
        <v>662.20458375983128</v>
      </c>
      <c r="J295" s="14">
        <f t="shared" si="34"/>
        <v>552.93440736478715</v>
      </c>
      <c r="K295" s="15">
        <f t="shared" si="33"/>
        <v>11939.97144940406</v>
      </c>
    </row>
    <row r="296" spans="1:11" s="1" customFormat="1" x14ac:dyDescent="0.25">
      <c r="A296" s="1">
        <v>296</v>
      </c>
      <c r="B296">
        <v>0.15880095103417188</v>
      </c>
      <c r="C296" s="11">
        <v>548.90678941311864</v>
      </c>
      <c r="D296" s="12">
        <v>296</v>
      </c>
      <c r="E296" s="1">
        <f t="shared" si="28"/>
        <v>2.677604634924783E-2</v>
      </c>
      <c r="F296" s="1">
        <f t="shared" si="29"/>
        <v>1.372943863353565E-8</v>
      </c>
      <c r="G296" s="1">
        <f t="shared" si="30"/>
        <v>157.330381992231</v>
      </c>
      <c r="H296" s="13">
        <f t="shared" si="31"/>
        <v>510.86357927958375</v>
      </c>
      <c r="I296" s="14">
        <f t="shared" si="32"/>
        <v>668.19396127181403</v>
      </c>
      <c r="J296" s="14">
        <f t="shared" si="34"/>
        <v>548.90678941311864</v>
      </c>
      <c r="K296" s="15">
        <f t="shared" si="33"/>
        <v>14229.429370045929</v>
      </c>
    </row>
    <row r="297" spans="1:11" s="1" customFormat="1" x14ac:dyDescent="0.25">
      <c r="A297" s="1">
        <v>297</v>
      </c>
      <c r="B297">
        <v>0.15810166120184624</v>
      </c>
      <c r="C297" s="11">
        <v>545.4545454545455</v>
      </c>
      <c r="D297" s="12">
        <v>297</v>
      </c>
      <c r="E297" s="1">
        <f t="shared" si="28"/>
        <v>2.6495643894732392E-2</v>
      </c>
      <c r="F297" s="1">
        <f t="shared" si="29"/>
        <v>1.2854710111519537E-8</v>
      </c>
      <c r="G297" s="1">
        <f t="shared" si="30"/>
        <v>157.33038661232618</v>
      </c>
      <c r="H297" s="13">
        <f t="shared" si="31"/>
        <v>517.68004865874093</v>
      </c>
      <c r="I297" s="14">
        <f t="shared" si="32"/>
        <v>675.01043527106651</v>
      </c>
      <c r="J297" s="14">
        <f t="shared" si="34"/>
        <v>545.4545454545455</v>
      </c>
      <c r="K297" s="15">
        <f t="shared" si="33"/>
        <v>16784.728586150533</v>
      </c>
    </row>
    <row r="298" spans="1:11" s="1" customFormat="1" x14ac:dyDescent="0.25">
      <c r="A298" s="1">
        <v>298</v>
      </c>
      <c r="B298">
        <v>0.15740237136952037</v>
      </c>
      <c r="C298" s="11">
        <v>542.57767548906793</v>
      </c>
      <c r="D298" s="12">
        <v>298</v>
      </c>
      <c r="E298" s="1">
        <f t="shared" si="28"/>
        <v>2.6217704907530844E-2</v>
      </c>
      <c r="F298" s="1">
        <f t="shared" si="29"/>
        <v>1.2035712168631303E-8</v>
      </c>
      <c r="G298" s="1">
        <f t="shared" si="30"/>
        <v>157.33039093806664</v>
      </c>
      <c r="H298" s="13">
        <f t="shared" si="31"/>
        <v>524.58052272407815</v>
      </c>
      <c r="I298" s="14">
        <f t="shared" si="32"/>
        <v>681.91091366214425</v>
      </c>
      <c r="J298" s="14">
        <f t="shared" si="34"/>
        <v>542.57767548906793</v>
      </c>
      <c r="K298" s="15">
        <f t="shared" si="33"/>
        <v>19413.751259795212</v>
      </c>
    </row>
    <row r="299" spans="1:11" s="1" customFormat="1" x14ac:dyDescent="0.25">
      <c r="A299" s="1">
        <v>299</v>
      </c>
      <c r="B299">
        <v>0.15678078040745286</v>
      </c>
      <c r="C299" s="11">
        <v>539.12543153049489</v>
      </c>
      <c r="D299" s="12">
        <v>299</v>
      </c>
      <c r="E299" s="1">
        <f t="shared" si="28"/>
        <v>2.5972707163558033E-2</v>
      </c>
      <c r="F299" s="1">
        <f t="shared" si="29"/>
        <v>1.1351624577640424E-8</v>
      </c>
      <c r="G299" s="1">
        <f t="shared" si="30"/>
        <v>157.33039455124478</v>
      </c>
      <c r="H299" s="13">
        <f t="shared" si="31"/>
        <v>530.78562296531925</v>
      </c>
      <c r="I299" s="14">
        <f t="shared" si="32"/>
        <v>688.11601751656372</v>
      </c>
      <c r="J299" s="14">
        <f t="shared" si="34"/>
        <v>539.12543153049489</v>
      </c>
      <c r="K299" s="15">
        <f t="shared" si="33"/>
        <v>22198.194712472166</v>
      </c>
    </row>
    <row r="300" spans="1:11" s="1" customFormat="1" x14ac:dyDescent="0.25">
      <c r="A300" s="1">
        <v>300</v>
      </c>
      <c r="B300">
        <v>0.15608149057512699</v>
      </c>
      <c r="C300" s="11">
        <v>535.67318757192186</v>
      </c>
      <c r="D300" s="12">
        <v>300</v>
      </c>
      <c r="E300" s="1">
        <f t="shared" si="28"/>
        <v>2.5699390869892501E-2</v>
      </c>
      <c r="F300" s="1">
        <f t="shared" si="29"/>
        <v>1.0628391012882759E-8</v>
      </c>
      <c r="G300" s="1">
        <f t="shared" si="30"/>
        <v>157.33039837118216</v>
      </c>
      <c r="H300" s="13">
        <f t="shared" si="31"/>
        <v>537.84756389489223</v>
      </c>
      <c r="I300" s="14">
        <f t="shared" si="32"/>
        <v>695.17796226607425</v>
      </c>
      <c r="J300" s="14">
        <f t="shared" si="34"/>
        <v>535.67318757192186</v>
      </c>
      <c r="K300" s="15">
        <f t="shared" si="33"/>
        <v>25441.773150232315</v>
      </c>
    </row>
    <row r="301" spans="1:11" s="1" customFormat="1" x14ac:dyDescent="0.25">
      <c r="A301" s="1">
        <v>301</v>
      </c>
      <c r="B301">
        <v>0.15538220074280112</v>
      </c>
      <c r="C301" s="11">
        <v>418.87226697353287</v>
      </c>
      <c r="D301" s="12">
        <v>301</v>
      </c>
      <c r="E301" s="1">
        <f t="shared" si="28"/>
        <v>2.5428505152590326E-2</v>
      </c>
      <c r="F301" s="1">
        <f t="shared" si="29"/>
        <v>9.951236013166348E-9</v>
      </c>
      <c r="G301" s="1">
        <f t="shared" si="30"/>
        <v>157.33040194774426</v>
      </c>
      <c r="H301" s="13">
        <f t="shared" si="31"/>
        <v>544.99649403968795</v>
      </c>
      <c r="I301" s="14">
        <f t="shared" si="32"/>
        <v>702.32689598743184</v>
      </c>
      <c r="J301" s="14">
        <f t="shared" si="34"/>
        <v>418.87226697353287</v>
      </c>
      <c r="K301" s="15">
        <f t="shared" si="33"/>
        <v>80346.526709407088</v>
      </c>
    </row>
    <row r="302" spans="1:11" s="1" customFormat="1" x14ac:dyDescent="0.25">
      <c r="A302" s="1">
        <v>302</v>
      </c>
      <c r="B302">
        <v>0.15476060978073383</v>
      </c>
      <c r="C302" s="11">
        <v>155.92635212888388</v>
      </c>
      <c r="D302" s="12">
        <v>302</v>
      </c>
      <c r="E302" s="1">
        <f t="shared" si="28"/>
        <v>2.5189748664168614E-2</v>
      </c>
      <c r="F302" s="1">
        <f t="shared" si="29"/>
        <v>9.3856261334188532E-9</v>
      </c>
      <c r="G302" s="1">
        <f t="shared" si="30"/>
        <v>157.33040493515321</v>
      </c>
      <c r="H302" s="13">
        <f t="shared" si="31"/>
        <v>551.42498628872727</v>
      </c>
      <c r="I302" s="14">
        <f t="shared" si="32"/>
        <v>708.75539122388</v>
      </c>
      <c r="J302" s="14">
        <f t="shared" si="34"/>
        <v>155.92635212888388</v>
      </c>
      <c r="K302" s="15">
        <f t="shared" si="33"/>
        <v>305619.94646669674</v>
      </c>
    </row>
    <row r="303" spans="1:11" s="1" customFormat="1" x14ac:dyDescent="0.25">
      <c r="A303" s="1">
        <v>303</v>
      </c>
      <c r="B303">
        <v>0.15406131994840797</v>
      </c>
      <c r="C303" s="11">
        <v>51.783659378596212</v>
      </c>
      <c r="D303" s="12">
        <v>303</v>
      </c>
      <c r="E303" s="1">
        <f t="shared" si="28"/>
        <v>2.4923421153164427E-2</v>
      </c>
      <c r="F303" s="1">
        <f t="shared" si="29"/>
        <v>8.7876500126665339E-9</v>
      </c>
      <c r="G303" s="1">
        <f t="shared" si="30"/>
        <v>157.3304080935126</v>
      </c>
      <c r="H303" s="13">
        <f t="shared" si="31"/>
        <v>558.74114547494355</v>
      </c>
      <c r="I303" s="14">
        <f t="shared" si="32"/>
        <v>716.07155356845567</v>
      </c>
      <c r="J303" s="14">
        <f t="shared" si="34"/>
        <v>51.783659378596212</v>
      </c>
      <c r="K303" s="15">
        <f t="shared" si="33"/>
        <v>441278.40636719792</v>
      </c>
    </row>
    <row r="304" spans="1:11" s="1" customFormat="1" x14ac:dyDescent="0.25">
      <c r="A304" s="1">
        <v>304</v>
      </c>
      <c r="B304">
        <v>0.15328433124582375</v>
      </c>
      <c r="C304" s="11">
        <v>20.138089758343085</v>
      </c>
      <c r="D304" s="12">
        <v>304</v>
      </c>
      <c r="E304" s="1">
        <f t="shared" si="28"/>
        <v>2.4630310367230339E-2</v>
      </c>
      <c r="F304" s="1">
        <f t="shared" si="29"/>
        <v>8.1678081877715135E-9</v>
      </c>
      <c r="G304" s="1">
        <f t="shared" si="30"/>
        <v>157.33041136736111</v>
      </c>
      <c r="H304" s="13">
        <f t="shared" si="31"/>
        <v>566.97594187135076</v>
      </c>
      <c r="I304" s="14">
        <f t="shared" si="32"/>
        <v>724.30635323871172</v>
      </c>
      <c r="J304" s="14">
        <f t="shared" si="34"/>
        <v>20.138089758343085</v>
      </c>
      <c r="K304" s="15">
        <f t="shared" si="33"/>
        <v>495852.94329295785</v>
      </c>
    </row>
    <row r="305" spans="1:11" s="1" customFormat="1" x14ac:dyDescent="0.25">
      <c r="A305" s="1">
        <v>305</v>
      </c>
      <c r="B305">
        <v>0.15266274028375626</v>
      </c>
      <c r="C305" s="11" t="s">
        <v>130</v>
      </c>
      <c r="D305" s="12">
        <v>305</v>
      </c>
      <c r="E305" s="1">
        <f t="shared" si="28"/>
        <v>2.43979390586734E-2</v>
      </c>
      <c r="F305" s="1">
        <f t="shared" si="29"/>
        <v>7.7035650160273185E-9</v>
      </c>
      <c r="G305" s="1">
        <f t="shared" si="30"/>
        <v>157.33041381937679</v>
      </c>
      <c r="H305" s="13">
        <f t="shared" si="31"/>
        <v>573.6449014251142</v>
      </c>
      <c r="I305" s="14">
        <f t="shared" si="32"/>
        <v>730.97531524449107</v>
      </c>
      <c r="J305" s="14" t="str">
        <f t="shared" si="34"/>
        <v/>
      </c>
      <c r="K305" s="15" t="str">
        <f t="shared" si="33"/>
        <v/>
      </c>
    </row>
    <row r="306" spans="1:11" s="1" customFormat="1" x14ac:dyDescent="0.25">
      <c r="A306" s="1">
        <v>306</v>
      </c>
      <c r="B306">
        <v>0.15196345045143039</v>
      </c>
      <c r="C306" s="11" t="s">
        <v>130</v>
      </c>
      <c r="D306" s="12">
        <v>306</v>
      </c>
      <c r="E306" s="1">
        <f t="shared" si="28"/>
        <v>2.413875867690974E-2</v>
      </c>
      <c r="F306" s="1">
        <f t="shared" si="29"/>
        <v>7.2127561786130408E-9</v>
      </c>
      <c r="G306" s="1">
        <f t="shared" si="30"/>
        <v>157.33041641170567</v>
      </c>
      <c r="H306" s="13">
        <f t="shared" si="31"/>
        <v>581.23474205129924</v>
      </c>
      <c r="I306" s="14">
        <f t="shared" si="32"/>
        <v>738.56515846300442</v>
      </c>
      <c r="J306" s="14" t="str">
        <f t="shared" si="34"/>
        <v/>
      </c>
      <c r="K306" s="15" t="str">
        <f t="shared" si="33"/>
        <v/>
      </c>
    </row>
    <row r="307" spans="1:11" s="1" customFormat="1" x14ac:dyDescent="0.25">
      <c r="A307" s="1">
        <v>307</v>
      </c>
      <c r="B307">
        <v>0.15126416061910453</v>
      </c>
      <c r="C307" s="11" t="s">
        <v>130</v>
      </c>
      <c r="D307" s="12">
        <v>307</v>
      </c>
      <c r="E307" s="1">
        <f t="shared" si="28"/>
        <v>2.3881934447658189E-2</v>
      </c>
      <c r="F307" s="1">
        <f t="shared" si="29"/>
        <v>6.7532176979909405E-9</v>
      </c>
      <c r="G307" s="1">
        <f t="shared" si="30"/>
        <v>157.33041883887242</v>
      </c>
      <c r="H307" s="13">
        <f t="shared" si="31"/>
        <v>588.91808405346228</v>
      </c>
      <c r="I307" s="14">
        <f t="shared" si="32"/>
        <v>746.24850289233427</v>
      </c>
      <c r="J307" s="14" t="str">
        <f t="shared" si="34"/>
        <v/>
      </c>
      <c r="K307" s="15" t="str">
        <f t="shared" si="33"/>
        <v/>
      </c>
    </row>
    <row r="308" spans="1:11" s="1" customFormat="1" x14ac:dyDescent="0.25">
      <c r="A308" s="1">
        <v>308</v>
      </c>
      <c r="B308">
        <v>0.15056487078677888</v>
      </c>
      <c r="C308" s="11" t="s">
        <v>130</v>
      </c>
      <c r="D308" s="12">
        <v>308</v>
      </c>
      <c r="E308" s="1">
        <f t="shared" si="28"/>
        <v>2.3627452846552488E-2</v>
      </c>
      <c r="F308" s="1">
        <f t="shared" si="29"/>
        <v>6.3229572846660933E-9</v>
      </c>
      <c r="G308" s="1">
        <f t="shared" si="30"/>
        <v>157.33042111139983</v>
      </c>
      <c r="H308" s="13">
        <f t="shared" si="31"/>
        <v>596.69609567923101</v>
      </c>
      <c r="I308" s="14">
        <f t="shared" si="32"/>
        <v>754.02651679063024</v>
      </c>
      <c r="J308" s="14" t="str">
        <f t="shared" si="34"/>
        <v/>
      </c>
      <c r="K308" s="15" t="str">
        <f t="shared" si="33"/>
        <v/>
      </c>
    </row>
    <row r="309" spans="1:11" s="1" customFormat="1" x14ac:dyDescent="0.25">
      <c r="A309" s="1">
        <v>309</v>
      </c>
      <c r="B309">
        <v>0.14986558095445301</v>
      </c>
      <c r="C309" s="11" t="s">
        <v>130</v>
      </c>
      <c r="D309" s="12">
        <v>309</v>
      </c>
      <c r="E309" s="1">
        <f t="shared" si="28"/>
        <v>2.3375300115045898E-2</v>
      </c>
      <c r="F309" s="1">
        <f t="shared" si="29"/>
        <v>5.9201095758161965E-9</v>
      </c>
      <c r="G309" s="1">
        <f t="shared" si="30"/>
        <v>157.33042323914023</v>
      </c>
      <c r="H309" s="13">
        <f t="shared" si="31"/>
        <v>604.56996464252279</v>
      </c>
      <c r="I309" s="14">
        <f t="shared" si="32"/>
        <v>761.9003878816626</v>
      </c>
      <c r="J309" s="14" t="str">
        <f t="shared" si="34"/>
        <v/>
      </c>
      <c r="K309" s="15" t="str">
        <f t="shared" si="33"/>
        <v/>
      </c>
    </row>
    <row r="310" spans="1:11" s="1" customFormat="1" x14ac:dyDescent="0.25">
      <c r="A310" s="1">
        <v>310</v>
      </c>
      <c r="B310">
        <v>0.14908859225186857</v>
      </c>
      <c r="C310" s="11" t="s">
        <v>130</v>
      </c>
      <c r="D310" s="12">
        <v>310</v>
      </c>
      <c r="E310" s="1">
        <f t="shared" si="28"/>
        <v>2.3097844788045788E-2</v>
      </c>
      <c r="F310" s="1">
        <f t="shared" si="29"/>
        <v>5.5025312733302967E-9</v>
      </c>
      <c r="G310" s="1">
        <f t="shared" si="30"/>
        <v>157.33042544468398</v>
      </c>
      <c r="H310" s="13">
        <f t="shared" si="31"/>
        <v>613.43260282922859</v>
      </c>
      <c r="I310" s="14">
        <f t="shared" si="32"/>
        <v>770.76302827391203</v>
      </c>
      <c r="J310" s="14" t="str">
        <f t="shared" si="34"/>
        <v/>
      </c>
      <c r="K310" s="15" t="str">
        <f t="shared" si="33"/>
        <v/>
      </c>
    </row>
    <row r="311" spans="1:11" s="1" customFormat="1" x14ac:dyDescent="0.25">
      <c r="A311" s="1">
        <v>311</v>
      </c>
      <c r="B311">
        <v>0.14846700128980128</v>
      </c>
      <c r="C311" s="11" t="s">
        <v>130</v>
      </c>
      <c r="D311" s="12">
        <v>311</v>
      </c>
      <c r="E311" s="1">
        <f t="shared" si="28"/>
        <v>2.2877925109101867E-2</v>
      </c>
      <c r="F311" s="1">
        <f t="shared" si="29"/>
        <v>5.1897774936999533E-9</v>
      </c>
      <c r="G311" s="1">
        <f t="shared" si="30"/>
        <v>157.33042709657096</v>
      </c>
      <c r="H311" s="13">
        <f t="shared" si="31"/>
        <v>620.61012605697215</v>
      </c>
      <c r="I311" s="14">
        <f t="shared" si="32"/>
        <v>777.94055315354262</v>
      </c>
      <c r="J311" s="14" t="str">
        <f t="shared" si="34"/>
        <v/>
      </c>
      <c r="K311" s="15" t="str">
        <f t="shared" si="33"/>
        <v/>
      </c>
    </row>
    <row r="312" spans="1:11" s="1" customFormat="1" x14ac:dyDescent="0.25">
      <c r="A312" s="1">
        <v>312</v>
      </c>
      <c r="B312">
        <v>0.14769001258721706</v>
      </c>
      <c r="C312" s="11" t="s">
        <v>130</v>
      </c>
      <c r="D312" s="12">
        <v>312</v>
      </c>
      <c r="E312" s="1">
        <f t="shared" si="28"/>
        <v>2.2605564624367455E-2</v>
      </c>
      <c r="F312" s="1">
        <f t="shared" si="29"/>
        <v>4.8237135686069642E-9</v>
      </c>
      <c r="G312" s="1">
        <f t="shared" si="30"/>
        <v>157.33042903002874</v>
      </c>
      <c r="H312" s="13">
        <f t="shared" si="31"/>
        <v>629.69273701076008</v>
      </c>
      <c r="I312" s="14">
        <f t="shared" si="32"/>
        <v>787.0231660407884</v>
      </c>
      <c r="J312" s="14" t="str">
        <f t="shared" si="34"/>
        <v/>
      </c>
      <c r="K312" s="15" t="str">
        <f t="shared" si="33"/>
        <v/>
      </c>
    </row>
    <row r="313" spans="1:11" s="1" customFormat="1" x14ac:dyDescent="0.25">
      <c r="A313" s="1">
        <v>313</v>
      </c>
      <c r="B313">
        <v>0.1469907227548912</v>
      </c>
      <c r="C313" s="11" t="s">
        <v>130</v>
      </c>
      <c r="D313" s="12">
        <v>313</v>
      </c>
      <c r="E313" s="1">
        <f t="shared" si="28"/>
        <v>2.2362836911624752E-2</v>
      </c>
      <c r="F313" s="1">
        <f t="shared" si="29"/>
        <v>4.5163855263204704E-9</v>
      </c>
      <c r="G313" s="1">
        <f t="shared" si="30"/>
        <v>157.33043065325833</v>
      </c>
      <c r="H313" s="13">
        <f t="shared" si="31"/>
        <v>637.97360219878203</v>
      </c>
      <c r="I313" s="14">
        <f t="shared" si="32"/>
        <v>795.30403285204022</v>
      </c>
      <c r="J313" s="14" t="str">
        <f t="shared" si="34"/>
        <v/>
      </c>
      <c r="K313" s="15" t="str">
        <f t="shared" si="33"/>
        <v/>
      </c>
    </row>
    <row r="314" spans="1:11" s="1" customFormat="1" x14ac:dyDescent="0.25">
      <c r="A314" s="1">
        <v>314</v>
      </c>
      <c r="B314">
        <v>0.14629143292256533</v>
      </c>
      <c r="C314" s="11" t="s">
        <v>130</v>
      </c>
      <c r="D314" s="12">
        <v>314</v>
      </c>
      <c r="E314" s="1">
        <f t="shared" si="28"/>
        <v>2.2122364419227707E-2</v>
      </c>
      <c r="F314" s="1">
        <f t="shared" si="29"/>
        <v>4.2286379393124317E-9</v>
      </c>
      <c r="G314" s="1">
        <f t="shared" si="30"/>
        <v>157.33043217306889</v>
      </c>
      <c r="H314" s="13">
        <f t="shared" si="31"/>
        <v>646.35672006675827</v>
      </c>
      <c r="I314" s="14">
        <f t="shared" si="32"/>
        <v>803.6871522398269</v>
      </c>
      <c r="J314" s="14" t="str">
        <f t="shared" si="34"/>
        <v/>
      </c>
      <c r="K314" s="15" t="str">
        <f t="shared" si="33"/>
        <v/>
      </c>
    </row>
    <row r="315" spans="1:11" s="1" customFormat="1" x14ac:dyDescent="0.25">
      <c r="A315" s="1">
        <v>315</v>
      </c>
      <c r="B315">
        <v>0.14559214309023946</v>
      </c>
      <c r="C315" s="11" t="s">
        <v>130</v>
      </c>
      <c r="D315" s="12">
        <v>315</v>
      </c>
      <c r="E315" s="1">
        <f t="shared" si="28"/>
        <v>2.188413215088135E-2</v>
      </c>
      <c r="F315" s="1">
        <f t="shared" si="29"/>
        <v>3.9592232995228931E-9</v>
      </c>
      <c r="G315" s="1">
        <f t="shared" si="30"/>
        <v>157.33043359604946</v>
      </c>
      <c r="H315" s="13">
        <f t="shared" si="31"/>
        <v>654.84340973343012</v>
      </c>
      <c r="I315" s="14">
        <f t="shared" si="32"/>
        <v>812.17384332947927</v>
      </c>
      <c r="J315" s="14" t="str">
        <f t="shared" si="34"/>
        <v/>
      </c>
      <c r="K315" s="15" t="str">
        <f t="shared" si="33"/>
        <v/>
      </c>
    </row>
    <row r="316" spans="1:11" s="1" customFormat="1" x14ac:dyDescent="0.25">
      <c r="A316" s="1">
        <v>316</v>
      </c>
      <c r="B316">
        <v>0.14481515438765524</v>
      </c>
      <c r="C316" s="11" t="s">
        <v>130</v>
      </c>
      <c r="D316" s="12">
        <v>316</v>
      </c>
      <c r="E316" s="1">
        <f t="shared" si="28"/>
        <v>2.1622038600568043E-2</v>
      </c>
      <c r="F316" s="1">
        <f t="shared" si="29"/>
        <v>3.6799572032795541E-9</v>
      </c>
      <c r="G316" s="1">
        <f t="shared" si="30"/>
        <v>157.33043507106296</v>
      </c>
      <c r="H316" s="13">
        <f t="shared" si="31"/>
        <v>664.39617207486594</v>
      </c>
      <c r="I316" s="14">
        <f t="shared" si="32"/>
        <v>821.72660714592871</v>
      </c>
      <c r="J316" s="14" t="str">
        <f t="shared" si="34"/>
        <v/>
      </c>
      <c r="K316" s="15" t="str">
        <f t="shared" si="33"/>
        <v/>
      </c>
    </row>
    <row r="317" spans="1:11" s="1" customFormat="1" x14ac:dyDescent="0.25">
      <c r="A317" s="1">
        <v>317</v>
      </c>
      <c r="B317">
        <v>0.14411586455532938</v>
      </c>
      <c r="C317" s="11" t="s">
        <v>130</v>
      </c>
      <c r="D317" s="12">
        <v>317</v>
      </c>
      <c r="E317" s="1">
        <f t="shared" si="28"/>
        <v>2.1388485688377173E-2</v>
      </c>
      <c r="F317" s="1">
        <f t="shared" si="29"/>
        <v>3.4455000590075938E-9</v>
      </c>
      <c r="G317" s="1">
        <f t="shared" si="30"/>
        <v>157.33043630940685</v>
      </c>
      <c r="H317" s="13">
        <f t="shared" si="31"/>
        <v>673.10595272178568</v>
      </c>
      <c r="I317" s="14">
        <f t="shared" si="32"/>
        <v>830.43638903119268</v>
      </c>
      <c r="J317" s="14" t="str">
        <f t="shared" si="34"/>
        <v/>
      </c>
      <c r="K317" s="15" t="str">
        <f t="shared" si="33"/>
        <v/>
      </c>
    </row>
    <row r="318" spans="1:11" s="1" customFormat="1" x14ac:dyDescent="0.25">
      <c r="A318" s="1">
        <v>318</v>
      </c>
      <c r="B318">
        <v>0.14341657472300351</v>
      </c>
      <c r="C318" s="11" t="s">
        <v>130</v>
      </c>
      <c r="D318" s="12">
        <v>318</v>
      </c>
      <c r="E318" s="1">
        <f t="shared" si="28"/>
        <v>2.1157125290856317E-2</v>
      </c>
      <c r="F318" s="1">
        <f t="shared" si="29"/>
        <v>3.225980630645328E-9</v>
      </c>
      <c r="G318" s="1">
        <f t="shared" si="30"/>
        <v>157.33043746885343</v>
      </c>
      <c r="H318" s="13">
        <f t="shared" si="31"/>
        <v>681.92356366949218</v>
      </c>
      <c r="I318" s="14">
        <f t="shared" si="32"/>
        <v>839.25400113834507</v>
      </c>
      <c r="J318" s="14" t="str">
        <f t="shared" si="34"/>
        <v/>
      </c>
      <c r="K318" s="15" t="str">
        <f t="shared" si="33"/>
        <v/>
      </c>
    </row>
    <row r="319" spans="1:11" s="1" customFormat="1" x14ac:dyDescent="0.25">
      <c r="A319" s="1">
        <v>319</v>
      </c>
      <c r="B319">
        <v>0.14271728489067764</v>
      </c>
      <c r="C319" s="11" t="s">
        <v>130</v>
      </c>
      <c r="D319" s="12">
        <v>319</v>
      </c>
      <c r="E319" s="1">
        <f t="shared" si="28"/>
        <v>2.092794176448011E-2</v>
      </c>
      <c r="F319" s="1">
        <f t="shared" si="29"/>
        <v>3.0204472027141005E-9</v>
      </c>
      <c r="G319" s="1">
        <f t="shared" si="30"/>
        <v>157.33043855442943</v>
      </c>
      <c r="H319" s="13">
        <f t="shared" si="31"/>
        <v>690.85042580947811</v>
      </c>
      <c r="I319" s="14">
        <f t="shared" si="32"/>
        <v>848.18086436390706</v>
      </c>
      <c r="J319" s="14" t="str">
        <f t="shared" si="34"/>
        <v/>
      </c>
      <c r="K319" s="15" t="str">
        <f t="shared" si="33"/>
        <v/>
      </c>
    </row>
    <row r="320" spans="1:11" s="1" customFormat="1" x14ac:dyDescent="0.25">
      <c r="A320" s="1">
        <v>320</v>
      </c>
      <c r="B320">
        <v>0.14194029618809342</v>
      </c>
      <c r="C320" s="11" t="s">
        <v>130</v>
      </c>
      <c r="D320" s="12">
        <v>320</v>
      </c>
      <c r="E320" s="1">
        <f t="shared" si="28"/>
        <v>2.0675827326471122E-2</v>
      </c>
      <c r="F320" s="1">
        <f t="shared" si="29"/>
        <v>2.8073982102931261E-9</v>
      </c>
      <c r="G320" s="1">
        <f t="shared" si="30"/>
        <v>157.33043967970085</v>
      </c>
      <c r="H320" s="13">
        <f t="shared" si="31"/>
        <v>700.89905705531396</v>
      </c>
      <c r="I320" s="14">
        <f t="shared" si="32"/>
        <v>858.22949673501455</v>
      </c>
      <c r="J320" s="14" t="str">
        <f t="shared" si="34"/>
        <v/>
      </c>
      <c r="K320" s="15" t="str">
        <f t="shared" si="33"/>
        <v/>
      </c>
    </row>
    <row r="321" spans="1:11" s="1" customFormat="1" x14ac:dyDescent="0.25">
      <c r="A321" s="1">
        <v>321</v>
      </c>
      <c r="B321">
        <v>0.14124100635576756</v>
      </c>
      <c r="C321" s="11" t="s">
        <v>130</v>
      </c>
      <c r="D321" s="12">
        <v>321</v>
      </c>
      <c r="E321" s="1">
        <f t="shared" si="28"/>
        <v>2.0451187445844017E-2</v>
      </c>
      <c r="F321" s="1">
        <f t="shared" si="29"/>
        <v>2.6285334702633095E-9</v>
      </c>
      <c r="G321" s="1">
        <f t="shared" si="30"/>
        <v>157.33044062441965</v>
      </c>
      <c r="H321" s="13">
        <f t="shared" si="31"/>
        <v>710.06134719519673</v>
      </c>
      <c r="I321" s="14">
        <f t="shared" si="32"/>
        <v>867.39178781961618</v>
      </c>
      <c r="J321" s="14" t="str">
        <f t="shared" si="34"/>
        <v/>
      </c>
      <c r="K321" s="15" t="str">
        <f t="shared" si="33"/>
        <v/>
      </c>
    </row>
    <row r="322" spans="1:11" s="1" customFormat="1" x14ac:dyDescent="0.25">
      <c r="A322" s="1">
        <v>322</v>
      </c>
      <c r="B322">
        <v>0.14054171652344169</v>
      </c>
      <c r="C322" s="11" t="s">
        <v>130</v>
      </c>
      <c r="D322" s="12">
        <v>322</v>
      </c>
      <c r="E322" s="1">
        <f t="shared" ref="E322:E385" si="35">IF(B322&gt;0,1/2*(B322-O$8*F322+N$32)+1/2*POWER((B322-O$8*F322+N$32)^2-4*O$32*(B322-O$8*F322),0.5),"")</f>
        <v>2.0228674940037765E-2</v>
      </c>
      <c r="F322" s="1">
        <f t="shared" ref="F322:F385" si="36">IF(B322="","",LN(1+EXP($Q$14*(B322-$Q$15)))/$Q$14)</f>
        <v>2.4610645472834718E-9</v>
      </c>
      <c r="G322" s="1">
        <f t="shared" ref="G322:G385" si="37">IF(B322="","",O$8*N$25*10/(Q$16+F322)-O$8*N$25*10/(Q$16+N$23-Q$15)+(1-O$8)*O$18)</f>
        <v>157.3304415089485</v>
      </c>
      <c r="H322" s="13">
        <f t="shared" ref="H322:H385" si="38">IF(B322&gt;0, IF(O$8=1,N$25*10/(E322)-N$25*10/(Q$15-O$23),N$25*10/(E322)-N$25*10/(N$23-O$23)),"")</f>
        <v>719.33748231399795</v>
      </c>
      <c r="I322" s="14">
        <f t="shared" ref="I322:I385" si="39">IF(B322&gt;0,(O$25*10/(B322-E322-O$8*F322)-O$25*10/(O$23))+G322,"")</f>
        <v>876.66792382294648</v>
      </c>
      <c r="J322" s="14" t="str">
        <f t="shared" si="34"/>
        <v/>
      </c>
      <c r="K322" s="15" t="str">
        <f t="shared" ref="K322:K385" si="40">IF(OR(B322="",C322=0,C322=""),"",(I322-C322)*(I322-C322))</f>
        <v/>
      </c>
    </row>
    <row r="323" spans="1:11" s="1" customFormat="1" x14ac:dyDescent="0.25">
      <c r="A323" s="1">
        <v>323</v>
      </c>
      <c r="B323">
        <v>0.13976472782085747</v>
      </c>
      <c r="C323" s="11" t="s">
        <v>130</v>
      </c>
      <c r="D323" s="12">
        <v>323</v>
      </c>
      <c r="E323" s="1">
        <f t="shared" si="35"/>
        <v>1.9983914249991762E-2</v>
      </c>
      <c r="F323" s="1">
        <f t="shared" si="36"/>
        <v>2.2874719281942476E-9</v>
      </c>
      <c r="G323" s="1">
        <f t="shared" si="37"/>
        <v>157.33044242582125</v>
      </c>
      <c r="H323" s="13">
        <f t="shared" si="38"/>
        <v>729.77968893122352</v>
      </c>
      <c r="I323" s="14">
        <f t="shared" si="39"/>
        <v>887.11013135704434</v>
      </c>
      <c r="J323" s="14" t="str">
        <f t="shared" ref="J323:J386" si="41">IF(B323&gt;0,C323,"")</f>
        <v/>
      </c>
      <c r="K323" s="15" t="str">
        <f t="shared" si="40"/>
        <v/>
      </c>
    </row>
    <row r="324" spans="1:11" s="1" customFormat="1" x14ac:dyDescent="0.25">
      <c r="A324" s="1">
        <v>324</v>
      </c>
      <c r="B324">
        <v>0.13906543798853163</v>
      </c>
      <c r="C324" s="11" t="s">
        <v>130</v>
      </c>
      <c r="D324" s="12">
        <v>324</v>
      </c>
      <c r="E324" s="1">
        <f t="shared" si="35"/>
        <v>1.976583972281646E-2</v>
      </c>
      <c r="F324" s="1">
        <f t="shared" si="36"/>
        <v>2.1417326889003258E-9</v>
      </c>
      <c r="G324" s="1">
        <f t="shared" si="37"/>
        <v>157.33044319557942</v>
      </c>
      <c r="H324" s="13">
        <f t="shared" si="38"/>
        <v>739.30124039389648</v>
      </c>
      <c r="I324" s="14">
        <f t="shared" si="39"/>
        <v>896.63168358947541</v>
      </c>
      <c r="J324" s="14" t="str">
        <f t="shared" si="41"/>
        <v/>
      </c>
      <c r="K324" s="15" t="str">
        <f t="shared" si="40"/>
        <v/>
      </c>
    </row>
    <row r="325" spans="1:11" s="1" customFormat="1" x14ac:dyDescent="0.25">
      <c r="A325" s="1">
        <v>325</v>
      </c>
      <c r="B325">
        <v>0.13836614815620576</v>
      </c>
      <c r="C325" s="11" t="s">
        <v>130</v>
      </c>
      <c r="D325" s="12">
        <v>325</v>
      </c>
      <c r="E325" s="1">
        <f t="shared" si="35"/>
        <v>1.9549842015628566E-2</v>
      </c>
      <c r="F325" s="1">
        <f t="shared" si="36"/>
        <v>2.0052787757848996E-9</v>
      </c>
      <c r="G325" s="1">
        <f t="shared" si="37"/>
        <v>157.3304439162948</v>
      </c>
      <c r="H325" s="13">
        <f t="shared" si="38"/>
        <v>748.94151102498108</v>
      </c>
      <c r="I325" s="14">
        <f t="shared" si="39"/>
        <v>906.27195494127545</v>
      </c>
      <c r="J325" s="14" t="str">
        <f t="shared" si="41"/>
        <v/>
      </c>
      <c r="K325" s="15" t="str">
        <f t="shared" si="40"/>
        <v/>
      </c>
    </row>
    <row r="326" spans="1:11" s="1" customFormat="1" x14ac:dyDescent="0.25">
      <c r="A326" s="1">
        <v>326</v>
      </c>
      <c r="B326">
        <v>0.1376668583238799</v>
      </c>
      <c r="C326" s="11" t="s">
        <v>130</v>
      </c>
      <c r="D326" s="12">
        <v>326</v>
      </c>
      <c r="E326" s="1">
        <f t="shared" si="35"/>
        <v>1.9335904693989714E-2</v>
      </c>
      <c r="F326" s="1">
        <f t="shared" si="36"/>
        <v>1.8775186047873602E-9</v>
      </c>
      <c r="G326" s="1">
        <f t="shared" si="37"/>
        <v>157.330444591092</v>
      </c>
      <c r="H326" s="13">
        <f t="shared" si="38"/>
        <v>758.70213117688752</v>
      </c>
      <c r="I326" s="14">
        <f t="shared" si="39"/>
        <v>916.03257576797921</v>
      </c>
      <c r="J326" s="14" t="str">
        <f t="shared" si="41"/>
        <v/>
      </c>
      <c r="K326" s="15" t="str">
        <f t="shared" si="40"/>
        <v/>
      </c>
    </row>
    <row r="327" spans="1:11" s="1" customFormat="1" x14ac:dyDescent="0.25">
      <c r="A327" s="1">
        <v>327</v>
      </c>
      <c r="B327">
        <v>0.13696756849155425</v>
      </c>
      <c r="C327" s="11" t="s">
        <v>130</v>
      </c>
      <c r="D327" s="12">
        <v>327</v>
      </c>
      <c r="E327" s="1">
        <f t="shared" si="35"/>
        <v>1.9124011247023946E-2</v>
      </c>
      <c r="F327" s="1">
        <f t="shared" si="36"/>
        <v>1.7578982779816151E-9</v>
      </c>
      <c r="G327" s="1">
        <f t="shared" si="37"/>
        <v>157.33044522289666</v>
      </c>
      <c r="H327" s="13">
        <f t="shared" si="38"/>
        <v>768.58476366199045</v>
      </c>
      <c r="I327" s="14">
        <f t="shared" si="39"/>
        <v>925.91520888488674</v>
      </c>
      <c r="J327" s="14" t="str">
        <f t="shared" si="41"/>
        <v/>
      </c>
      <c r="K327" s="15" t="str">
        <f t="shared" si="40"/>
        <v/>
      </c>
    </row>
    <row r="328" spans="1:11" s="1" customFormat="1" x14ac:dyDescent="0.25">
      <c r="A328" s="1">
        <v>328</v>
      </c>
      <c r="B328">
        <v>0.13619057978896981</v>
      </c>
      <c r="C328" s="11" t="s">
        <v>130</v>
      </c>
      <c r="D328" s="12">
        <v>328</v>
      </c>
      <c r="E328" s="1">
        <f t="shared" si="35"/>
        <v>1.8890951053121503E-2</v>
      </c>
      <c r="F328" s="1">
        <f t="shared" si="36"/>
        <v>1.6339038969474383E-9</v>
      </c>
      <c r="G328" s="1">
        <f t="shared" si="37"/>
        <v>157.33044587780395</v>
      </c>
      <c r="H328" s="13">
        <f t="shared" si="38"/>
        <v>779.71063149956808</v>
      </c>
      <c r="I328" s="14">
        <f t="shared" si="39"/>
        <v>937.04107737737161</v>
      </c>
      <c r="J328" s="14" t="str">
        <f t="shared" si="41"/>
        <v/>
      </c>
      <c r="K328" s="15" t="str">
        <f t="shared" si="40"/>
        <v/>
      </c>
    </row>
    <row r="329" spans="1:11" s="1" customFormat="1" x14ac:dyDescent="0.25">
      <c r="A329" s="1">
        <v>329</v>
      </c>
      <c r="B329">
        <v>0.13549128995664395</v>
      </c>
      <c r="C329" s="11" t="s">
        <v>130</v>
      </c>
      <c r="D329" s="12">
        <v>329</v>
      </c>
      <c r="E329" s="1">
        <f t="shared" si="35"/>
        <v>1.8683317931731599E-2</v>
      </c>
      <c r="F329" s="1">
        <f t="shared" si="36"/>
        <v>1.5298047333169821E-9</v>
      </c>
      <c r="G329" s="1">
        <f t="shared" si="37"/>
        <v>157.33044642762965</v>
      </c>
      <c r="H329" s="13">
        <f t="shared" si="38"/>
        <v>789.85645755615906</v>
      </c>
      <c r="I329" s="14">
        <f t="shared" si="39"/>
        <v>947.18690398378828</v>
      </c>
      <c r="J329" s="14" t="str">
        <f t="shared" si="41"/>
        <v/>
      </c>
      <c r="K329" s="15" t="str">
        <f t="shared" si="40"/>
        <v/>
      </c>
    </row>
    <row r="330" spans="1:11" s="1" customFormat="1" x14ac:dyDescent="0.25">
      <c r="A330" s="1">
        <v>330</v>
      </c>
      <c r="B330">
        <v>0.1347920001243183</v>
      </c>
      <c r="C330" s="11" t="s">
        <v>130</v>
      </c>
      <c r="D330" s="12">
        <v>330</v>
      </c>
      <c r="E330" s="1">
        <f t="shared" si="35"/>
        <v>1.8477676911805005E-2</v>
      </c>
      <c r="F330" s="1">
        <f t="shared" si="36"/>
        <v>1.4323379247286767E-9</v>
      </c>
      <c r="G330" s="1">
        <f t="shared" si="37"/>
        <v>157.33044694242497</v>
      </c>
      <c r="H330" s="13">
        <f t="shared" si="38"/>
        <v>800.12968687174521</v>
      </c>
      <c r="I330" s="14">
        <f t="shared" si="39"/>
        <v>957.46013381416992</v>
      </c>
      <c r="J330" s="14" t="str">
        <f t="shared" si="41"/>
        <v/>
      </c>
      <c r="K330" s="15" t="str">
        <f t="shared" si="40"/>
        <v/>
      </c>
    </row>
    <row r="331" spans="1:11" s="1" customFormat="1" x14ac:dyDescent="0.25">
      <c r="A331" s="1">
        <v>331</v>
      </c>
      <c r="B331">
        <v>0.13401501142173386</v>
      </c>
      <c r="C331" s="11" t="s">
        <v>130</v>
      </c>
      <c r="D331" s="12">
        <v>331</v>
      </c>
      <c r="E331" s="1">
        <f t="shared" si="35"/>
        <v>1.8251502935773684E-2</v>
      </c>
      <c r="F331" s="1">
        <f t="shared" si="36"/>
        <v>1.3313071336423135E-9</v>
      </c>
      <c r="G331" s="1">
        <f t="shared" si="37"/>
        <v>157.33044747604427</v>
      </c>
      <c r="H331" s="13">
        <f t="shared" si="38"/>
        <v>811.69600777786775</v>
      </c>
      <c r="I331" s="14">
        <f t="shared" si="39"/>
        <v>969.02645525391233</v>
      </c>
      <c r="J331" s="14" t="str">
        <f t="shared" si="41"/>
        <v/>
      </c>
      <c r="K331" s="15" t="str">
        <f t="shared" si="40"/>
        <v/>
      </c>
    </row>
    <row r="332" spans="1:11" s="1" customFormat="1" x14ac:dyDescent="0.25">
      <c r="A332" s="1">
        <v>332</v>
      </c>
      <c r="B332">
        <v>0.13339342045966657</v>
      </c>
      <c r="C332" s="11" t="s">
        <v>130</v>
      </c>
      <c r="D332" s="12">
        <v>332</v>
      </c>
      <c r="E332" s="1">
        <f t="shared" si="35"/>
        <v>1.8072304153485465E-2</v>
      </c>
      <c r="F332" s="1">
        <f t="shared" si="36"/>
        <v>1.2556380652957419E-9</v>
      </c>
      <c r="G332" s="1">
        <f t="shared" si="37"/>
        <v>157.33044787570938</v>
      </c>
      <c r="H332" s="13">
        <f t="shared" si="38"/>
        <v>821.06561749157925</v>
      </c>
      <c r="I332" s="14">
        <f t="shared" si="39"/>
        <v>978.39606536728832</v>
      </c>
      <c r="J332" s="14" t="str">
        <f t="shared" si="41"/>
        <v/>
      </c>
      <c r="K332" s="15" t="str">
        <f t="shared" si="40"/>
        <v/>
      </c>
    </row>
    <row r="333" spans="1:11" s="1" customFormat="1" x14ac:dyDescent="0.25">
      <c r="A333" s="1">
        <v>333</v>
      </c>
      <c r="B333">
        <v>0.13261643175708235</v>
      </c>
      <c r="C333" s="11" t="s">
        <v>130</v>
      </c>
      <c r="D333" s="12">
        <v>333</v>
      </c>
      <c r="E333" s="1">
        <f t="shared" si="35"/>
        <v>1.7850461794986117E-2</v>
      </c>
      <c r="F333" s="1">
        <f t="shared" si="36"/>
        <v>1.1670708999524295E-9</v>
      </c>
      <c r="G333" s="1">
        <f t="shared" si="37"/>
        <v>157.330448343499</v>
      </c>
      <c r="H333" s="13">
        <f t="shared" si="38"/>
        <v>832.92549209786739</v>
      </c>
      <c r="I333" s="14">
        <f t="shared" si="39"/>
        <v>990.25594044136551</v>
      </c>
      <c r="J333" s="14" t="str">
        <f t="shared" si="41"/>
        <v/>
      </c>
      <c r="K333" s="15" t="str">
        <f t="shared" si="40"/>
        <v/>
      </c>
    </row>
    <row r="334" spans="1:11" s="1" customFormat="1" x14ac:dyDescent="0.25">
      <c r="A334" s="1">
        <v>334</v>
      </c>
      <c r="B334">
        <v>0.13191714192475648</v>
      </c>
      <c r="C334" s="11" t="s">
        <v>130</v>
      </c>
      <c r="D334" s="12">
        <v>334</v>
      </c>
      <c r="E334" s="1">
        <f t="shared" si="35"/>
        <v>1.7652834206726795E-2</v>
      </c>
      <c r="F334" s="1">
        <f t="shared" si="36"/>
        <v>1.0927145636150465E-9</v>
      </c>
      <c r="G334" s="1">
        <f t="shared" si="37"/>
        <v>157.33044873623052</v>
      </c>
      <c r="H334" s="13">
        <f t="shared" si="38"/>
        <v>843.74188062870849</v>
      </c>
      <c r="I334" s="14">
        <f t="shared" si="39"/>
        <v>1001.0723293649384</v>
      </c>
      <c r="J334" s="14" t="str">
        <f t="shared" si="41"/>
        <v/>
      </c>
      <c r="K334" s="15" t="str">
        <f t="shared" si="40"/>
        <v/>
      </c>
    </row>
    <row r="335" spans="1:11" s="1" customFormat="1" x14ac:dyDescent="0.25">
      <c r="A335" s="1">
        <v>335</v>
      </c>
      <c r="B335">
        <v>0.13121785209243061</v>
      </c>
      <c r="C335" s="11" t="s">
        <v>130</v>
      </c>
      <c r="D335" s="12">
        <v>335</v>
      </c>
      <c r="E335" s="1">
        <f t="shared" si="35"/>
        <v>1.7457112797090155E-2</v>
      </c>
      <c r="F335" s="1">
        <f t="shared" si="36"/>
        <v>1.0230956103118061E-9</v>
      </c>
      <c r="G335" s="1">
        <f t="shared" si="37"/>
        <v>157.33044910394042</v>
      </c>
      <c r="H335" s="13">
        <f t="shared" si="38"/>
        <v>854.69530921296382</v>
      </c>
      <c r="I335" s="14">
        <f t="shared" si="39"/>
        <v>1012.0257583169038</v>
      </c>
      <c r="J335" s="14" t="str">
        <f t="shared" si="41"/>
        <v/>
      </c>
      <c r="K335" s="15" t="str">
        <f t="shared" si="40"/>
        <v/>
      </c>
    </row>
    <row r="336" spans="1:11" s="1" customFormat="1" x14ac:dyDescent="0.25">
      <c r="A336" s="1">
        <v>336</v>
      </c>
      <c r="B336">
        <v>0.13051856226010475</v>
      </c>
      <c r="C336" s="11" t="s">
        <v>130</v>
      </c>
      <c r="D336" s="12">
        <v>336</v>
      </c>
      <c r="E336" s="1">
        <f t="shared" si="35"/>
        <v>1.7263280693370249E-2</v>
      </c>
      <c r="F336" s="1">
        <f t="shared" si="36"/>
        <v>9.5791221570511202E-10</v>
      </c>
      <c r="G336" s="1">
        <f t="shared" si="37"/>
        <v>157.33044944822282</v>
      </c>
      <c r="H336" s="13">
        <f t="shared" si="38"/>
        <v>865.78778694860512</v>
      </c>
      <c r="I336" s="14">
        <f t="shared" si="39"/>
        <v>1023.1182363968275</v>
      </c>
      <c r="J336" s="14" t="str">
        <f t="shared" si="41"/>
        <v/>
      </c>
      <c r="K336" s="15" t="str">
        <f t="shared" si="40"/>
        <v/>
      </c>
    </row>
    <row r="337" spans="1:11" s="1" customFormat="1" x14ac:dyDescent="0.25">
      <c r="A337" s="1">
        <v>337</v>
      </c>
      <c r="B337">
        <v>0.12981927242777888</v>
      </c>
      <c r="C337" s="11" t="s">
        <v>130</v>
      </c>
      <c r="D337" s="12">
        <v>337</v>
      </c>
      <c r="E337" s="1">
        <f t="shared" si="35"/>
        <v>1.7071321017950405E-2</v>
      </c>
      <c r="F337" s="1">
        <f t="shared" si="36"/>
        <v>8.9688178299500415E-10</v>
      </c>
      <c r="G337" s="1">
        <f t="shared" si="37"/>
        <v>157.33044977057025</v>
      </c>
      <c r="H337" s="13">
        <f t="shared" si="38"/>
        <v>877.0213661664103</v>
      </c>
      <c r="I337" s="14">
        <f t="shared" si="39"/>
        <v>1034.3518159369801</v>
      </c>
      <c r="J337" s="14" t="str">
        <f t="shared" si="41"/>
        <v/>
      </c>
      <c r="K337" s="15" t="str">
        <f t="shared" si="40"/>
        <v/>
      </c>
    </row>
    <row r="338" spans="1:11" s="1" customFormat="1" x14ac:dyDescent="0.25">
      <c r="A338" s="1">
        <v>338</v>
      </c>
      <c r="B338">
        <v>0.12904228372519466</v>
      </c>
      <c r="C338" s="11" t="s">
        <v>130</v>
      </c>
      <c r="D338" s="12">
        <v>338</v>
      </c>
      <c r="E338" s="1">
        <f t="shared" si="35"/>
        <v>1.6860208021395054E-2</v>
      </c>
      <c r="F338" s="1">
        <f t="shared" si="36"/>
        <v>8.3361969923011412E-10</v>
      </c>
      <c r="G338" s="1">
        <f t="shared" si="37"/>
        <v>157.33045010470474</v>
      </c>
      <c r="H338" s="13">
        <f t="shared" si="38"/>
        <v>889.67116208164907</v>
      </c>
      <c r="I338" s="14">
        <f t="shared" si="39"/>
        <v>1047.0016121863539</v>
      </c>
      <c r="J338" s="14" t="str">
        <f t="shared" si="41"/>
        <v/>
      </c>
      <c r="K338" s="15" t="str">
        <f t="shared" si="40"/>
        <v/>
      </c>
    </row>
    <row r="339" spans="1:11" s="1" customFormat="1" x14ac:dyDescent="0.25">
      <c r="A339" s="1">
        <v>339</v>
      </c>
      <c r="B339">
        <v>0.1283429938928688</v>
      </c>
      <c r="C339" s="11" t="s">
        <v>130</v>
      </c>
      <c r="D339" s="12">
        <v>339</v>
      </c>
      <c r="E339" s="1">
        <f t="shared" si="35"/>
        <v>1.6672145837797359E-2</v>
      </c>
      <c r="F339" s="1">
        <f t="shared" si="36"/>
        <v>7.805081817775495E-10</v>
      </c>
      <c r="G339" s="1">
        <f t="shared" si="37"/>
        <v>157.33045038522656</v>
      </c>
      <c r="H339" s="13">
        <f t="shared" si="38"/>
        <v>901.20956370616273</v>
      </c>
      <c r="I339" s="14">
        <f t="shared" si="39"/>
        <v>1058.5400140913887</v>
      </c>
      <c r="J339" s="14" t="str">
        <f t="shared" si="41"/>
        <v/>
      </c>
      <c r="K339" s="15" t="str">
        <f t="shared" si="40"/>
        <v/>
      </c>
    </row>
    <row r="340" spans="1:11" s="1" customFormat="1" x14ac:dyDescent="0.25">
      <c r="A340" s="1">
        <v>340</v>
      </c>
      <c r="B340">
        <v>0.12764370406054293</v>
      </c>
      <c r="C340" s="11" t="s">
        <v>130</v>
      </c>
      <c r="D340" s="12">
        <v>340</v>
      </c>
      <c r="E340" s="1">
        <f t="shared" si="35"/>
        <v>1.6485903608708025E-2</v>
      </c>
      <c r="F340" s="1">
        <f t="shared" si="36"/>
        <v>7.3078049842924615E-10</v>
      </c>
      <c r="G340" s="1">
        <f t="shared" si="37"/>
        <v>157.33045064787572</v>
      </c>
      <c r="H340" s="13">
        <f t="shared" si="38"/>
        <v>912.89574207106739</v>
      </c>
      <c r="I340" s="14">
        <f t="shared" si="39"/>
        <v>1070.2261927189429</v>
      </c>
      <c r="J340" s="14" t="str">
        <f t="shared" si="41"/>
        <v/>
      </c>
      <c r="K340" s="15" t="str">
        <f t="shared" si="40"/>
        <v/>
      </c>
    </row>
    <row r="341" spans="1:11" s="1" customFormat="1" x14ac:dyDescent="0.25">
      <c r="A341" s="1">
        <v>341</v>
      </c>
      <c r="B341">
        <v>0.12694441422821709</v>
      </c>
      <c r="C341" s="11" t="s">
        <v>130</v>
      </c>
      <c r="D341" s="12">
        <v>341</v>
      </c>
      <c r="E341" s="1">
        <f t="shared" si="35"/>
        <v>1.6301464498844856E-2</v>
      </c>
      <c r="F341" s="1">
        <f t="shared" si="36"/>
        <v>6.8422106338059411E-10</v>
      </c>
      <c r="G341" s="1">
        <f t="shared" si="37"/>
        <v>157.33045089379098</v>
      </c>
      <c r="H341" s="13">
        <f t="shared" si="38"/>
        <v>924.73194071707144</v>
      </c>
      <c r="I341" s="14">
        <f t="shared" si="39"/>
        <v>1082.0623916108618</v>
      </c>
      <c r="J341" s="14" t="str">
        <f t="shared" si="41"/>
        <v/>
      </c>
      <c r="K341" s="15" t="str">
        <f t="shared" si="40"/>
        <v/>
      </c>
    </row>
    <row r="342" spans="1:11" s="1" customFormat="1" x14ac:dyDescent="0.25">
      <c r="A342" s="1">
        <v>342</v>
      </c>
      <c r="B342">
        <v>0.12624512439589122</v>
      </c>
      <c r="C342" s="11" t="s">
        <v>130</v>
      </c>
      <c r="D342" s="12">
        <v>342</v>
      </c>
      <c r="E342" s="1">
        <f t="shared" si="35"/>
        <v>1.6118811697570998E-2</v>
      </c>
      <c r="F342" s="1">
        <f t="shared" si="36"/>
        <v>6.4062802040515581E-10</v>
      </c>
      <c r="G342" s="1">
        <f t="shared" si="37"/>
        <v>157.33045112403855</v>
      </c>
      <c r="H342" s="13">
        <f t="shared" si="38"/>
        <v>936.72045318661208</v>
      </c>
      <c r="I342" s="14">
        <f t="shared" si="39"/>
        <v>1094.0509043106508</v>
      </c>
      <c r="J342" s="14" t="str">
        <f t="shared" si="41"/>
        <v/>
      </c>
      <c r="K342" s="15" t="str">
        <f t="shared" si="40"/>
        <v/>
      </c>
    </row>
    <row r="343" spans="1:11" s="1" customFormat="1" x14ac:dyDescent="0.25">
      <c r="A343" s="1">
        <v>343</v>
      </c>
      <c r="B343">
        <v>0.12554583456356558</v>
      </c>
      <c r="C343" s="11" t="s">
        <v>130</v>
      </c>
      <c r="D343" s="12">
        <v>343</v>
      </c>
      <c r="E343" s="1">
        <f t="shared" si="35"/>
        <v>1.5937928424171029E-2</v>
      </c>
      <c r="F343" s="1">
        <f t="shared" si="36"/>
        <v>5.9981237252109651E-10</v>
      </c>
      <c r="G343" s="1">
        <f t="shared" si="37"/>
        <v>157.33045133961659</v>
      </c>
      <c r="H343" s="13">
        <f t="shared" si="38"/>
        <v>948.8636244793247</v>
      </c>
      <c r="I343" s="14">
        <f t="shared" si="39"/>
        <v>1106.1940758189403</v>
      </c>
      <c r="J343" s="14" t="str">
        <f t="shared" si="41"/>
        <v/>
      </c>
      <c r="K343" s="15" t="str">
        <f t="shared" si="40"/>
        <v/>
      </c>
    </row>
    <row r="344" spans="1:11" s="1" customFormat="1" x14ac:dyDescent="0.25">
      <c r="A344" s="1">
        <v>344</v>
      </c>
      <c r="B344">
        <v>0.1248465447312397</v>
      </c>
      <c r="C344" s="11" t="s">
        <v>130</v>
      </c>
      <c r="D344" s="12">
        <v>344</v>
      </c>
      <c r="E344" s="1">
        <f t="shared" si="35"/>
        <v>1.575879793296088E-2</v>
      </c>
      <c r="F344" s="1">
        <f t="shared" si="36"/>
        <v>5.6159716826462441E-10</v>
      </c>
      <c r="G344" s="1">
        <f t="shared" si="37"/>
        <v>157.33045154145972</v>
      </c>
      <c r="H344" s="13">
        <f t="shared" si="38"/>
        <v>961.16385255444175</v>
      </c>
      <c r="I344" s="14">
        <f t="shared" si="39"/>
        <v>1118.4943040959015</v>
      </c>
      <c r="J344" s="14" t="str">
        <f t="shared" si="41"/>
        <v/>
      </c>
      <c r="K344" s="15" t="str">
        <f t="shared" si="40"/>
        <v/>
      </c>
    </row>
    <row r="345" spans="1:11" s="1" customFormat="1" x14ac:dyDescent="0.25">
      <c r="A345" s="1">
        <v>345</v>
      </c>
      <c r="B345">
        <v>0.12414725489891384</v>
      </c>
      <c r="C345" s="11" t="s">
        <v>130</v>
      </c>
      <c r="D345" s="12">
        <v>345</v>
      </c>
      <c r="E345" s="1">
        <f t="shared" si="35"/>
        <v>1.5581403518232617E-2</v>
      </c>
      <c r="F345" s="1">
        <f t="shared" si="36"/>
        <v>5.2581673041866833E-10</v>
      </c>
      <c r="G345" s="1">
        <f t="shared" si="37"/>
        <v>157.33045173044306</v>
      </c>
      <c r="H345" s="13">
        <f t="shared" si="38"/>
        <v>973.62358988194478</v>
      </c>
      <c r="I345" s="14">
        <f t="shared" si="39"/>
        <v>1130.9540416123871</v>
      </c>
      <c r="J345" s="14" t="str">
        <f t="shared" si="41"/>
        <v/>
      </c>
      <c r="K345" s="15" t="str">
        <f t="shared" si="40"/>
        <v/>
      </c>
    </row>
    <row r="346" spans="1:11" s="1" customFormat="1" x14ac:dyDescent="0.25">
      <c r="A346" s="1">
        <v>346</v>
      </c>
      <c r="B346">
        <v>0.12344796506658798</v>
      </c>
      <c r="C346" s="11" t="s">
        <v>130</v>
      </c>
      <c r="D346" s="12">
        <v>346</v>
      </c>
      <c r="E346" s="1">
        <f t="shared" si="35"/>
        <v>1.5405728519033761E-2</v>
      </c>
      <c r="F346" s="1">
        <f t="shared" si="36"/>
        <v>4.9231593191407141E-10</v>
      </c>
      <c r="G346" s="1">
        <f t="shared" si="37"/>
        <v>157.33045190738588</v>
      </c>
      <c r="H346" s="13">
        <f t="shared" si="38"/>
        <v>986.24534504446683</v>
      </c>
      <c r="I346" s="14">
        <f t="shared" si="39"/>
        <v>1143.5757969518527</v>
      </c>
      <c r="J346" s="14" t="str">
        <f t="shared" si="41"/>
        <v/>
      </c>
      <c r="K346" s="15" t="str">
        <f t="shared" si="40"/>
        <v/>
      </c>
    </row>
    <row r="347" spans="1:11" s="1" customFormat="1" x14ac:dyDescent="0.25">
      <c r="A347" s="1">
        <v>347</v>
      </c>
      <c r="B347">
        <v>0.12267097636400376</v>
      </c>
      <c r="C347" s="11" t="s">
        <v>130</v>
      </c>
      <c r="D347" s="12">
        <v>347</v>
      </c>
      <c r="E347" s="1">
        <f t="shared" si="35"/>
        <v>1.5212530471431056E-2</v>
      </c>
      <c r="F347" s="1">
        <f t="shared" si="36"/>
        <v>4.5759013872324085E-10</v>
      </c>
      <c r="G347" s="1">
        <f t="shared" si="37"/>
        <v>157.33045209079884</v>
      </c>
      <c r="H347" s="13">
        <f t="shared" si="38"/>
        <v>1000.4626617588076</v>
      </c>
      <c r="I347" s="14">
        <f t="shared" si="39"/>
        <v>1157.7931138496062</v>
      </c>
      <c r="J347" s="14" t="str">
        <f t="shared" si="41"/>
        <v/>
      </c>
      <c r="K347" s="15" t="str">
        <f t="shared" si="40"/>
        <v/>
      </c>
    </row>
    <row r="348" spans="1:11" s="1" customFormat="1" x14ac:dyDescent="0.25">
      <c r="A348" s="1">
        <v>348</v>
      </c>
      <c r="B348">
        <v>0.12197168653167789</v>
      </c>
      <c r="C348" s="11" t="s">
        <v>130</v>
      </c>
      <c r="D348" s="12">
        <v>348</v>
      </c>
      <c r="E348" s="1">
        <f t="shared" si="35"/>
        <v>1.5040430863457757E-2</v>
      </c>
      <c r="F348" s="1">
        <f t="shared" si="36"/>
        <v>4.2843618658602875E-10</v>
      </c>
      <c r="G348" s="1">
        <f t="shared" si="37"/>
        <v>157.33045224478272</v>
      </c>
      <c r="H348" s="13">
        <f t="shared" si="38"/>
        <v>1013.4349547391416</v>
      </c>
      <c r="I348" s="14">
        <f t="shared" si="39"/>
        <v>1170.7654069839243</v>
      </c>
      <c r="J348" s="14" t="str">
        <f t="shared" si="41"/>
        <v/>
      </c>
      <c r="K348" s="15" t="str">
        <f t="shared" si="40"/>
        <v/>
      </c>
    </row>
    <row r="349" spans="1:11" s="1" customFormat="1" x14ac:dyDescent="0.25">
      <c r="A349" s="1">
        <v>349</v>
      </c>
      <c r="B349">
        <v>0.12127239669935203</v>
      </c>
      <c r="C349" s="11" t="s">
        <v>130</v>
      </c>
      <c r="D349" s="12">
        <v>349</v>
      </c>
      <c r="E349" s="1">
        <f t="shared" si="35"/>
        <v>1.4869999172504686E-2</v>
      </c>
      <c r="F349" s="1">
        <f t="shared" si="36"/>
        <v>4.0113969087333598E-10</v>
      </c>
      <c r="G349" s="1">
        <f t="shared" si="37"/>
        <v>157.33045238895599</v>
      </c>
      <c r="H349" s="13">
        <f t="shared" si="38"/>
        <v>1026.5774472239209</v>
      </c>
      <c r="I349" s="14">
        <f t="shared" si="39"/>
        <v>1183.9078996128765</v>
      </c>
      <c r="J349" s="14" t="str">
        <f t="shared" si="41"/>
        <v/>
      </c>
      <c r="K349" s="15" t="str">
        <f t="shared" si="40"/>
        <v/>
      </c>
    </row>
    <row r="350" spans="1:11" s="1" customFormat="1" x14ac:dyDescent="0.25">
      <c r="A350" s="1">
        <v>350</v>
      </c>
      <c r="B350">
        <v>0.12057310686702616</v>
      </c>
      <c r="C350" s="11" t="s">
        <v>130</v>
      </c>
      <c r="D350" s="12">
        <v>350</v>
      </c>
      <c r="E350" s="1">
        <f t="shared" si="35"/>
        <v>1.4701218968336358E-2</v>
      </c>
      <c r="F350" s="1">
        <f t="shared" si="36"/>
        <v>3.7558230733895305E-10</v>
      </c>
      <c r="G350" s="1">
        <f t="shared" si="37"/>
        <v>157.33045252394371</v>
      </c>
      <c r="H350" s="13">
        <f t="shared" si="38"/>
        <v>1039.8928964760066</v>
      </c>
      <c r="I350" s="14">
        <f t="shared" si="39"/>
        <v>1197.2233489999498</v>
      </c>
      <c r="J350" s="14" t="str">
        <f t="shared" si="41"/>
        <v/>
      </c>
      <c r="K350" s="15" t="str">
        <f t="shared" si="40"/>
        <v/>
      </c>
    </row>
    <row r="351" spans="1:11" s="1" customFormat="1" x14ac:dyDescent="0.25">
      <c r="A351" s="1">
        <v>351</v>
      </c>
      <c r="B351">
        <v>0.11987381703470029</v>
      </c>
      <c r="C351" s="11" t="s">
        <v>130</v>
      </c>
      <c r="D351" s="12">
        <v>351</v>
      </c>
      <c r="E351" s="1">
        <f t="shared" si="35"/>
        <v>1.453407388736494E-2</v>
      </c>
      <c r="F351" s="1">
        <f t="shared" si="36"/>
        <v>3.5165323227478183E-10</v>
      </c>
      <c r="G351" s="1">
        <f t="shared" si="37"/>
        <v>157.33045265033107</v>
      </c>
      <c r="H351" s="13">
        <f t="shared" si="38"/>
        <v>1053.3841249294919</v>
      </c>
      <c r="I351" s="14">
        <f t="shared" si="39"/>
        <v>1210.7145775798231</v>
      </c>
      <c r="J351" s="14" t="str">
        <f t="shared" si="41"/>
        <v/>
      </c>
      <c r="K351" s="15" t="str">
        <f t="shared" si="40"/>
        <v/>
      </c>
    </row>
    <row r="352" spans="1:11" s="1" customFormat="1" x14ac:dyDescent="0.25">
      <c r="A352" s="1">
        <v>352</v>
      </c>
      <c r="B352">
        <v>0.11917452720237443</v>
      </c>
      <c r="C352" s="11" t="s">
        <v>130</v>
      </c>
      <c r="D352" s="12">
        <v>352</v>
      </c>
      <c r="E352" s="1">
        <f t="shared" si="35"/>
        <v>1.4368547636447682E-2</v>
      </c>
      <c r="F352" s="1">
        <f t="shared" si="36"/>
        <v>3.2924872606783933E-10</v>
      </c>
      <c r="G352" s="1">
        <f t="shared" si="37"/>
        <v>157.33045276866611</v>
      </c>
      <c r="H352" s="13">
        <f t="shared" si="38"/>
        <v>1067.0540221494616</v>
      </c>
      <c r="I352" s="14">
        <f t="shared" si="39"/>
        <v>1224.3844749181274</v>
      </c>
      <c r="J352" s="14" t="str">
        <f t="shared" si="41"/>
        <v/>
      </c>
      <c r="K352" s="15" t="str">
        <f t="shared" si="40"/>
        <v/>
      </c>
    </row>
    <row r="353" spans="1:11" s="1" customFormat="1" x14ac:dyDescent="0.25">
      <c r="A353" s="1">
        <v>353</v>
      </c>
      <c r="B353">
        <v>0.11847523737004857</v>
      </c>
      <c r="C353" s="11" t="s">
        <v>130</v>
      </c>
      <c r="D353" s="12">
        <v>353</v>
      </c>
      <c r="E353" s="1">
        <f t="shared" si="35"/>
        <v>1.4204623996529532E-2</v>
      </c>
      <c r="F353" s="1">
        <f t="shared" si="36"/>
        <v>3.0827165562626774E-10</v>
      </c>
      <c r="G353" s="1">
        <f t="shared" si="37"/>
        <v>157.33045287946172</v>
      </c>
      <c r="H353" s="13">
        <f t="shared" si="38"/>
        <v>1080.9055468591996</v>
      </c>
      <c r="I353" s="14">
        <f t="shared" si="39"/>
        <v>1238.2359997386613</v>
      </c>
      <c r="J353" s="14" t="str">
        <f t="shared" si="41"/>
        <v/>
      </c>
      <c r="K353" s="15" t="str">
        <f t="shared" si="40"/>
        <v/>
      </c>
    </row>
    <row r="354" spans="1:11" s="1" customFormat="1" x14ac:dyDescent="0.25">
      <c r="A354" s="1">
        <v>354</v>
      </c>
      <c r="B354">
        <v>0.11777594753772293</v>
      </c>
      <c r="C354" s="11" t="s">
        <v>130</v>
      </c>
      <c r="D354" s="12">
        <v>354</v>
      </c>
      <c r="E354" s="1">
        <f t="shared" si="35"/>
        <v>1.4042286826133038E-2</v>
      </c>
      <c r="F354" s="1">
        <f t="shared" si="36"/>
        <v>2.8863107218476466E-10</v>
      </c>
      <c r="G354" s="1">
        <f t="shared" si="37"/>
        <v>157.3304529831984</v>
      </c>
      <c r="H354" s="13">
        <f t="shared" si="38"/>
        <v>1094.9417290376741</v>
      </c>
      <c r="I354" s="14">
        <f t="shared" si="39"/>
        <v>1252.2721820208726</v>
      </c>
      <c r="J354" s="14" t="str">
        <f t="shared" si="41"/>
        <v/>
      </c>
      <c r="K354" s="15" t="str">
        <f t="shared" si="40"/>
        <v/>
      </c>
    </row>
    <row r="355" spans="1:11" s="1" customFormat="1" x14ac:dyDescent="0.25">
      <c r="A355" s="1">
        <v>355</v>
      </c>
      <c r="B355">
        <v>0.11707665770539706</v>
      </c>
      <c r="C355" s="11" t="s">
        <v>130</v>
      </c>
      <c r="D355" s="12">
        <v>355</v>
      </c>
      <c r="E355" s="1">
        <f t="shared" si="35"/>
        <v>1.3881520064697568E-2</v>
      </c>
      <c r="F355" s="1">
        <f t="shared" si="36"/>
        <v>2.7024182920669804E-10</v>
      </c>
      <c r="G355" s="1">
        <f t="shared" si="37"/>
        <v>157.33045308032578</v>
      </c>
      <c r="H355" s="13">
        <f t="shared" si="38"/>
        <v>1109.1656720902818</v>
      </c>
      <c r="I355" s="14">
        <f t="shared" si="39"/>
        <v>1266.4961251706072</v>
      </c>
      <c r="J355" s="14" t="str">
        <f t="shared" si="41"/>
        <v/>
      </c>
      <c r="K355" s="15" t="str">
        <f t="shared" si="40"/>
        <v/>
      </c>
    </row>
    <row r="356" spans="1:11" s="1" customFormat="1" x14ac:dyDescent="0.25">
      <c r="A356" s="1">
        <v>356</v>
      </c>
      <c r="B356">
        <v>0.11637736787307119</v>
      </c>
      <c r="C356" s="11" t="s">
        <v>130</v>
      </c>
      <c r="D356" s="12">
        <v>356</v>
      </c>
      <c r="E356" s="1">
        <f t="shared" si="35"/>
        <v>1.3722307735770725E-2</v>
      </c>
      <c r="F356" s="1">
        <f t="shared" si="36"/>
        <v>2.5302420028619887E-10</v>
      </c>
      <c r="G356" s="1">
        <f t="shared" si="37"/>
        <v>157.33045317126496</v>
      </c>
      <c r="H356" s="13">
        <f t="shared" si="38"/>
        <v>1123.5805550959076</v>
      </c>
      <c r="I356" s="14">
        <f t="shared" si="39"/>
        <v>1280.9110082671721</v>
      </c>
      <c r="J356" s="14" t="str">
        <f t="shared" si="41"/>
        <v/>
      </c>
      <c r="K356" s="15" t="str">
        <f t="shared" si="40"/>
        <v/>
      </c>
    </row>
    <row r="357" spans="1:11" s="1" customFormat="1" x14ac:dyDescent="0.25">
      <c r="A357" s="1">
        <v>357</v>
      </c>
      <c r="B357">
        <v>0.11567807804074533</v>
      </c>
      <c r="C357" s="11" t="s">
        <v>130</v>
      </c>
      <c r="D357" s="12">
        <v>357</v>
      </c>
      <c r="E357" s="1">
        <f t="shared" si="35"/>
        <v>1.3564633950053508E-2</v>
      </c>
      <c r="F357" s="1">
        <f t="shared" si="36"/>
        <v>2.369035395055735E-10</v>
      </c>
      <c r="G357" s="1">
        <f t="shared" si="37"/>
        <v>157.33045325641027</v>
      </c>
      <c r="H357" s="13">
        <f t="shared" si="38"/>
        <v>1138.189635133642</v>
      </c>
      <c r="I357" s="14">
        <f t="shared" si="39"/>
        <v>1295.520088390052</v>
      </c>
      <c r="J357" s="14" t="str">
        <f t="shared" si="41"/>
        <v/>
      </c>
      <c r="K357" s="15" t="str">
        <f t="shared" si="40"/>
        <v/>
      </c>
    </row>
    <row r="358" spans="1:11" s="1" customFormat="1" x14ac:dyDescent="0.25">
      <c r="A358" s="1">
        <v>358</v>
      </c>
      <c r="B358">
        <v>0.11497878820841946</v>
      </c>
      <c r="C358" s="11" t="s">
        <v>130</v>
      </c>
      <c r="D358" s="12">
        <v>358</v>
      </c>
      <c r="E358" s="1">
        <f t="shared" si="35"/>
        <v>1.3408482908302405E-2</v>
      </c>
      <c r="F358" s="1">
        <f t="shared" si="36"/>
        <v>2.2180995830310958E-10</v>
      </c>
      <c r="G358" s="1">
        <f t="shared" si="37"/>
        <v>157.33045333613077</v>
      </c>
      <c r="H358" s="13">
        <f t="shared" si="38"/>
        <v>1152.9962496925177</v>
      </c>
      <c r="I358" s="14">
        <f t="shared" si="39"/>
        <v>1310.326703028649</v>
      </c>
      <c r="J358" s="14" t="str">
        <f t="shared" si="41"/>
        <v/>
      </c>
      <c r="K358" s="15" t="str">
        <f t="shared" si="40"/>
        <v/>
      </c>
    </row>
    <row r="359" spans="1:11" s="1" customFormat="1" x14ac:dyDescent="0.25">
      <c r="A359" s="1">
        <v>359</v>
      </c>
      <c r="B359">
        <v>0.11427949837609359</v>
      </c>
      <c r="C359" s="11" t="s">
        <v>130</v>
      </c>
      <c r="D359" s="12">
        <v>359</v>
      </c>
      <c r="E359" s="1">
        <f t="shared" si="35"/>
        <v>1.3253838904090758E-2</v>
      </c>
      <c r="F359" s="1">
        <f t="shared" si="36"/>
        <v>2.0767801885127639E-10</v>
      </c>
      <c r="G359" s="1">
        <f t="shared" si="37"/>
        <v>157.33045341077215</v>
      </c>
      <c r="H359" s="13">
        <f t="shared" si="38"/>
        <v>1168.0038191678782</v>
      </c>
      <c r="I359" s="14">
        <f t="shared" si="39"/>
        <v>1325.3342725786499</v>
      </c>
      <c r="J359" s="14" t="str">
        <f t="shared" si="41"/>
        <v/>
      </c>
      <c r="K359" s="15" t="str">
        <f t="shared" si="40"/>
        <v/>
      </c>
    </row>
    <row r="360" spans="1:11" s="1" customFormat="1" x14ac:dyDescent="0.25">
      <c r="A360" s="1">
        <v>360</v>
      </c>
      <c r="B360">
        <v>0.11358020854376774</v>
      </c>
      <c r="C360" s="11" t="s">
        <v>130</v>
      </c>
      <c r="D360" s="12">
        <v>360</v>
      </c>
      <c r="E360" s="1">
        <f t="shared" si="35"/>
        <v>1.3100686326432104E-2</v>
      </c>
      <c r="F360" s="1">
        <f t="shared" si="36"/>
        <v>1.9444645102121257E-10</v>
      </c>
      <c r="G360" s="1">
        <f t="shared" si="37"/>
        <v>157.33045348065801</v>
      </c>
      <c r="H360" s="13">
        <f t="shared" si="38"/>
        <v>1183.2158494481432</v>
      </c>
      <c r="I360" s="14">
        <f t="shared" si="39"/>
        <v>1340.5463029288007</v>
      </c>
      <c r="J360" s="14" t="str">
        <f t="shared" si="41"/>
        <v/>
      </c>
      <c r="K360" s="15" t="str">
        <f t="shared" si="40"/>
        <v/>
      </c>
    </row>
    <row r="361" spans="1:11" s="1" customFormat="1" x14ac:dyDescent="0.25">
      <c r="A361" s="1">
        <v>361</v>
      </c>
      <c r="B361">
        <v>0.11288091871144187</v>
      </c>
      <c r="C361" s="11" t="s">
        <v>130</v>
      </c>
      <c r="D361" s="12">
        <v>361</v>
      </c>
      <c r="E361" s="1">
        <f t="shared" si="35"/>
        <v>1.2949009662268189E-2</v>
      </c>
      <c r="F361" s="1">
        <f t="shared" si="36"/>
        <v>1.8205789057487215E-10</v>
      </c>
      <c r="G361" s="1">
        <f t="shared" si="37"/>
        <v>157.33045354609126</v>
      </c>
      <c r="H361" s="13">
        <f t="shared" si="38"/>
        <v>1198.635934595934</v>
      </c>
      <c r="I361" s="14">
        <f t="shared" si="39"/>
        <v>1355.9663881420254</v>
      </c>
      <c r="J361" s="14" t="str">
        <f t="shared" si="41"/>
        <v/>
      </c>
      <c r="K361" s="15" t="str">
        <f t="shared" si="40"/>
        <v/>
      </c>
    </row>
    <row r="362" spans="1:11" s="1" customFormat="1" x14ac:dyDescent="0.25">
      <c r="A362" s="1">
        <v>362</v>
      </c>
      <c r="B362">
        <v>0.11218162887911601</v>
      </c>
      <c r="C362" s="11" t="s">
        <v>130</v>
      </c>
      <c r="D362" s="12">
        <v>362</v>
      </c>
      <c r="E362" s="1">
        <f t="shared" si="35"/>
        <v>1.2798793498824561E-2</v>
      </c>
      <c r="F362" s="1">
        <f t="shared" si="36"/>
        <v>1.704586315089407E-10</v>
      </c>
      <c r="G362" s="1">
        <f t="shared" si="37"/>
        <v>157.33045360735562</v>
      </c>
      <c r="H362" s="13">
        <f t="shared" si="38"/>
        <v>1214.2677596277017</v>
      </c>
      <c r="I362" s="14">
        <f t="shared" si="39"/>
        <v>1371.5982132350568</v>
      </c>
      <c r="J362" s="14" t="str">
        <f t="shared" si="41"/>
        <v/>
      </c>
      <c r="K362" s="15" t="str">
        <f t="shared" si="40"/>
        <v/>
      </c>
    </row>
    <row r="363" spans="1:11" s="1" customFormat="1" x14ac:dyDescent="0.25">
      <c r="A363" s="1">
        <v>363</v>
      </c>
      <c r="B363">
        <v>0.11148233904679036</v>
      </c>
      <c r="C363" s="11" t="s">
        <v>130</v>
      </c>
      <c r="D363" s="12">
        <v>363</v>
      </c>
      <c r="E363" s="1">
        <f t="shared" si="35"/>
        <v>1.2650022525836503E-2</v>
      </c>
      <c r="F363" s="1">
        <f t="shared" si="36"/>
        <v>1.5959838311600257E-10</v>
      </c>
      <c r="G363" s="1">
        <f t="shared" si="37"/>
        <v>157.33045366471677</v>
      </c>
      <c r="H363" s="13">
        <f t="shared" si="38"/>
        <v>1230.1151033962278</v>
      </c>
      <c r="I363" s="14">
        <f t="shared" si="39"/>
        <v>1387.4455570609432</v>
      </c>
      <c r="J363" s="14" t="str">
        <f t="shared" si="41"/>
        <v/>
      </c>
      <c r="K363" s="15" t="str">
        <f t="shared" si="40"/>
        <v/>
      </c>
    </row>
    <row r="364" spans="1:11" s="1" customFormat="1" x14ac:dyDescent="0.25">
      <c r="A364" s="1">
        <v>364</v>
      </c>
      <c r="B364">
        <v>0.11086074808472285</v>
      </c>
      <c r="C364" s="11" t="s">
        <v>130</v>
      </c>
      <c r="D364" s="12">
        <v>364</v>
      </c>
      <c r="E364" s="1">
        <f t="shared" si="35"/>
        <v>1.2518982612427287E-2</v>
      </c>
      <c r="F364" s="1">
        <f t="shared" si="36"/>
        <v>1.505271013607543E-10</v>
      </c>
      <c r="G364" s="1">
        <f t="shared" si="37"/>
        <v>157.33045371262901</v>
      </c>
      <c r="H364" s="13">
        <f t="shared" si="38"/>
        <v>1244.3856914229395</v>
      </c>
      <c r="I364" s="14">
        <f t="shared" si="39"/>
        <v>1401.716145135568</v>
      </c>
      <c r="J364" s="14" t="str">
        <f t="shared" si="41"/>
        <v/>
      </c>
      <c r="K364" s="15" t="str">
        <f t="shared" si="40"/>
        <v/>
      </c>
    </row>
    <row r="365" spans="1:11" s="1" customFormat="1" x14ac:dyDescent="0.25">
      <c r="A365" s="1">
        <v>365</v>
      </c>
      <c r="B365">
        <v>0.110161458252397</v>
      </c>
      <c r="C365" s="11" t="s">
        <v>130</v>
      </c>
      <c r="D365" s="12">
        <v>365</v>
      </c>
      <c r="E365" s="1">
        <f t="shared" si="35"/>
        <v>1.237290004271837E-2</v>
      </c>
      <c r="F365" s="1">
        <f t="shared" si="36"/>
        <v>1.4093672993604807E-10</v>
      </c>
      <c r="G365" s="1">
        <f t="shared" si="37"/>
        <v>157.33045376328297</v>
      </c>
      <c r="H365" s="13">
        <f t="shared" si="38"/>
        <v>1260.650781234227</v>
      </c>
      <c r="I365" s="14">
        <f t="shared" si="39"/>
        <v>1417.9812349975091</v>
      </c>
      <c r="J365" s="14" t="str">
        <f t="shared" si="41"/>
        <v/>
      </c>
      <c r="K365" s="15" t="str">
        <f t="shared" si="40"/>
        <v/>
      </c>
    </row>
    <row r="366" spans="1:11" s="1" customFormat="1" x14ac:dyDescent="0.25">
      <c r="A366" s="1">
        <v>366</v>
      </c>
      <c r="B366">
        <v>0.10946216842007113</v>
      </c>
      <c r="C366" s="11" t="s">
        <v>130</v>
      </c>
      <c r="D366" s="12">
        <v>366</v>
      </c>
      <c r="E366" s="1">
        <f t="shared" si="35"/>
        <v>1.2228219028320358E-2</v>
      </c>
      <c r="F366" s="1">
        <f t="shared" si="36"/>
        <v>1.3195737813006927E-10</v>
      </c>
      <c r="G366" s="1">
        <f t="shared" si="37"/>
        <v>157.33045381070966</v>
      </c>
      <c r="H366" s="13">
        <f t="shared" si="38"/>
        <v>1277.1428614330569</v>
      </c>
      <c r="I366" s="14">
        <f t="shared" si="39"/>
        <v>1434.4733152437668</v>
      </c>
      <c r="J366" s="14" t="str">
        <f t="shared" si="41"/>
        <v/>
      </c>
      <c r="K366" s="15" t="str">
        <f t="shared" si="40"/>
        <v/>
      </c>
    </row>
    <row r="367" spans="1:11" s="1" customFormat="1" x14ac:dyDescent="0.25">
      <c r="A367" s="1">
        <v>367</v>
      </c>
      <c r="B367">
        <v>0.10876287858774526</v>
      </c>
      <c r="C367" s="11" t="s">
        <v>130</v>
      </c>
      <c r="D367" s="12">
        <v>367</v>
      </c>
      <c r="E367" s="1">
        <f t="shared" si="35"/>
        <v>1.2084924676451753E-2</v>
      </c>
      <c r="F367" s="1">
        <f t="shared" si="36"/>
        <v>1.2355011911383187E-10</v>
      </c>
      <c r="G367" s="1">
        <f t="shared" si="37"/>
        <v>157.33045385511465</v>
      </c>
      <c r="H367" s="13">
        <f t="shared" si="38"/>
        <v>1293.8661052642649</v>
      </c>
      <c r="I367" s="14">
        <f t="shared" si="39"/>
        <v>1451.1965591193789</v>
      </c>
      <c r="J367" s="14" t="str">
        <f t="shared" si="41"/>
        <v/>
      </c>
      <c r="K367" s="15" t="str">
        <f t="shared" si="40"/>
        <v/>
      </c>
    </row>
    <row r="368" spans="1:11" s="1" customFormat="1" x14ac:dyDescent="0.25">
      <c r="A368" s="1">
        <v>368</v>
      </c>
      <c r="B368">
        <v>0.10814128762567797</v>
      </c>
      <c r="C368" s="11" t="s">
        <v>130</v>
      </c>
      <c r="D368" s="12">
        <v>368</v>
      </c>
      <c r="E368" s="1">
        <f t="shared" si="35"/>
        <v>1.1958704079168513E-2</v>
      </c>
      <c r="F368" s="1">
        <f t="shared" si="36"/>
        <v>1.1652775567750966E-10</v>
      </c>
      <c r="G368" s="1">
        <f t="shared" si="37"/>
        <v>157.33045389220504</v>
      </c>
      <c r="H368" s="13">
        <f t="shared" si="38"/>
        <v>1308.9287339492771</v>
      </c>
      <c r="I368" s="14">
        <f t="shared" si="39"/>
        <v>1466.2591878414817</v>
      </c>
      <c r="J368" s="14" t="str">
        <f t="shared" si="41"/>
        <v/>
      </c>
      <c r="K368" s="15" t="str">
        <f t="shared" si="40"/>
        <v/>
      </c>
    </row>
    <row r="369" spans="1:11" s="1" customFormat="1" x14ac:dyDescent="0.25">
      <c r="A369" s="1">
        <v>369</v>
      </c>
      <c r="B369">
        <v>0.10736429892309375</v>
      </c>
      <c r="C369" s="11" t="s">
        <v>130</v>
      </c>
      <c r="D369" s="12">
        <v>369</v>
      </c>
      <c r="E369" s="1">
        <f t="shared" si="35"/>
        <v>1.1802436948811411E-2</v>
      </c>
      <c r="F369" s="1">
        <f t="shared" si="36"/>
        <v>1.0830840163044409E-10</v>
      </c>
      <c r="G369" s="1">
        <f t="shared" si="37"/>
        <v>157.33045393561761</v>
      </c>
      <c r="H369" s="13">
        <f t="shared" si="38"/>
        <v>1328.0233282362992</v>
      </c>
      <c r="I369" s="14">
        <f t="shared" si="39"/>
        <v>1485.3537821719169</v>
      </c>
      <c r="J369" s="14" t="str">
        <f t="shared" si="41"/>
        <v/>
      </c>
      <c r="K369" s="15" t="str">
        <f t="shared" si="40"/>
        <v/>
      </c>
    </row>
    <row r="370" spans="1:11" s="1" customFormat="1" x14ac:dyDescent="0.25">
      <c r="A370" s="1">
        <v>370</v>
      </c>
      <c r="B370">
        <v>0.10674270796102625</v>
      </c>
      <c r="C370" s="11" t="s">
        <v>130</v>
      </c>
      <c r="D370" s="12">
        <v>370</v>
      </c>
      <c r="E370" s="1">
        <f t="shared" si="35"/>
        <v>1.1678617674759632E-2</v>
      </c>
      <c r="F370" s="1">
        <f t="shared" si="36"/>
        <v>1.0215234885564906E-10</v>
      </c>
      <c r="G370" s="1">
        <f t="shared" si="37"/>
        <v>157.33045396813233</v>
      </c>
      <c r="H370" s="13">
        <f t="shared" si="38"/>
        <v>1343.515907607718</v>
      </c>
      <c r="I370" s="14">
        <f t="shared" si="39"/>
        <v>1500.8463615758499</v>
      </c>
      <c r="J370" s="14" t="str">
        <f t="shared" si="41"/>
        <v/>
      </c>
      <c r="K370" s="15" t="str">
        <f t="shared" si="40"/>
        <v/>
      </c>
    </row>
    <row r="371" spans="1:11" s="1" customFormat="1" x14ac:dyDescent="0.25">
      <c r="A371" s="1">
        <v>371</v>
      </c>
      <c r="B371">
        <v>0.10604341812870038</v>
      </c>
      <c r="C371" s="11" t="s">
        <v>130</v>
      </c>
      <c r="D371" s="12">
        <v>371</v>
      </c>
      <c r="E371" s="1">
        <f t="shared" si="35"/>
        <v>1.1540576428904402E-2</v>
      </c>
      <c r="F371" s="1">
        <f t="shared" si="36"/>
        <v>9.5644025242155595E-11</v>
      </c>
      <c r="G371" s="1">
        <f t="shared" si="37"/>
        <v>157.33045400250771</v>
      </c>
      <c r="H371" s="13">
        <f t="shared" si="38"/>
        <v>1361.1798863794907</v>
      </c>
      <c r="I371" s="14">
        <f t="shared" si="39"/>
        <v>1518.5103403819992</v>
      </c>
      <c r="J371" s="14" t="str">
        <f t="shared" si="41"/>
        <v/>
      </c>
      <c r="K371" s="15" t="str">
        <f t="shared" si="40"/>
        <v/>
      </c>
    </row>
    <row r="372" spans="1:11" s="1" customFormat="1" x14ac:dyDescent="0.25">
      <c r="A372" s="1">
        <v>372</v>
      </c>
      <c r="B372">
        <v>0.10534412829637452</v>
      </c>
      <c r="C372" s="11" t="s">
        <v>130</v>
      </c>
      <c r="D372" s="12">
        <v>372</v>
      </c>
      <c r="E372" s="1">
        <f t="shared" si="35"/>
        <v>1.140385067018429E-2</v>
      </c>
      <c r="F372" s="1">
        <f t="shared" si="36"/>
        <v>8.9550360583978699E-11</v>
      </c>
      <c r="G372" s="1">
        <f t="shared" si="37"/>
        <v>157.33045403469291</v>
      </c>
      <c r="H372" s="13">
        <f t="shared" si="38"/>
        <v>1379.0970774586283</v>
      </c>
      <c r="I372" s="14">
        <f t="shared" si="39"/>
        <v>1536.42753149332</v>
      </c>
      <c r="J372" s="14" t="str">
        <f t="shared" si="41"/>
        <v/>
      </c>
      <c r="K372" s="15" t="str">
        <f t="shared" si="40"/>
        <v/>
      </c>
    </row>
    <row r="373" spans="1:11" s="1" customFormat="1" x14ac:dyDescent="0.25">
      <c r="A373" s="1">
        <v>373</v>
      </c>
      <c r="B373">
        <v>0.10464483846404865</v>
      </c>
      <c r="C373" s="11" t="s">
        <v>130</v>
      </c>
      <c r="D373" s="12">
        <v>373</v>
      </c>
      <c r="E373" s="1">
        <f t="shared" si="35"/>
        <v>1.1268426183064444E-2</v>
      </c>
      <c r="F373" s="1">
        <f t="shared" si="36"/>
        <v>8.3844933507783898E-11</v>
      </c>
      <c r="G373" s="1">
        <f t="shared" si="37"/>
        <v>157.33045406482753</v>
      </c>
      <c r="H373" s="13">
        <f t="shared" si="38"/>
        <v>1397.2723536940975</v>
      </c>
      <c r="I373" s="14">
        <f t="shared" si="39"/>
        <v>1554.6028077589256</v>
      </c>
      <c r="J373" s="14" t="str">
        <f t="shared" si="41"/>
        <v/>
      </c>
      <c r="K373" s="15" t="str">
        <f t="shared" si="40"/>
        <v/>
      </c>
    </row>
    <row r="374" spans="1:11" s="1" customFormat="1" x14ac:dyDescent="0.25">
      <c r="A374" s="1">
        <v>374</v>
      </c>
      <c r="B374">
        <v>0.10394554863172301</v>
      </c>
      <c r="C374" s="11" t="s">
        <v>130</v>
      </c>
      <c r="D374" s="12">
        <v>374</v>
      </c>
      <c r="E374" s="1">
        <f t="shared" si="35"/>
        <v>1.113428887108036E-2</v>
      </c>
      <c r="F374" s="1">
        <f t="shared" si="36"/>
        <v>7.8503011419266639E-11</v>
      </c>
      <c r="G374" s="1">
        <f t="shared" si="37"/>
        <v>157.33045409304228</v>
      </c>
      <c r="H374" s="13">
        <f t="shared" si="38"/>
        <v>1415.7107207779525</v>
      </c>
      <c r="I374" s="14">
        <f t="shared" si="39"/>
        <v>1573.0411748709946</v>
      </c>
      <c r="J374" s="14" t="str">
        <f t="shared" si="41"/>
        <v/>
      </c>
      <c r="K374" s="15" t="str">
        <f t="shared" si="40"/>
        <v/>
      </c>
    </row>
    <row r="375" spans="1:11" s="1" customFormat="1" x14ac:dyDescent="0.25">
      <c r="A375" s="1">
        <v>375</v>
      </c>
      <c r="B375">
        <v>0.10324625879939714</v>
      </c>
      <c r="C375" s="11" t="s">
        <v>130</v>
      </c>
      <c r="D375" s="12">
        <v>375</v>
      </c>
      <c r="E375" s="1">
        <f t="shared" si="35"/>
        <v>1.1001424757760135E-2</v>
      </c>
      <c r="F375" s="1">
        <f t="shared" si="36"/>
        <v>7.3501432571661889E-11</v>
      </c>
      <c r="G375" s="1">
        <f t="shared" si="37"/>
        <v>157.33045411945935</v>
      </c>
      <c r="H375" s="13">
        <f t="shared" si="38"/>
        <v>1434.4173217574628</v>
      </c>
      <c r="I375" s="14">
        <f t="shared" si="39"/>
        <v>1591.7477758769228</v>
      </c>
      <c r="J375" s="14" t="str">
        <f t="shared" si="41"/>
        <v/>
      </c>
      <c r="K375" s="15" t="str">
        <f t="shared" si="40"/>
        <v/>
      </c>
    </row>
    <row r="376" spans="1:11" s="1" customFormat="1" x14ac:dyDescent="0.25">
      <c r="A376" s="1">
        <v>376</v>
      </c>
      <c r="B376">
        <v>0.10262466783732964</v>
      </c>
      <c r="C376" s="11" t="s">
        <v>130</v>
      </c>
      <c r="D376" s="12">
        <v>376</v>
      </c>
      <c r="E376" s="1">
        <f t="shared" si="35"/>
        <v>1.0884380978017555E-2</v>
      </c>
      <c r="F376" s="1">
        <f t="shared" si="36"/>
        <v>6.9323744434106184E-11</v>
      </c>
      <c r="G376" s="1">
        <f t="shared" si="37"/>
        <v>157.33045414152483</v>
      </c>
      <c r="H376" s="13">
        <f t="shared" si="38"/>
        <v>1451.2748647972767</v>
      </c>
      <c r="I376" s="14">
        <f t="shared" si="39"/>
        <v>1608.6053189388015</v>
      </c>
      <c r="J376" s="14" t="str">
        <f t="shared" si="41"/>
        <v/>
      </c>
      <c r="K376" s="15" t="str">
        <f t="shared" si="40"/>
        <v/>
      </c>
    </row>
    <row r="377" spans="1:11" s="1" customFormat="1" x14ac:dyDescent="0.25">
      <c r="A377" s="1">
        <v>377</v>
      </c>
      <c r="B377">
        <v>0.10192537800500377</v>
      </c>
      <c r="C377" s="11" t="s">
        <v>130</v>
      </c>
      <c r="D377" s="12">
        <v>377</v>
      </c>
      <c r="E377" s="1">
        <f t="shared" si="35"/>
        <v>1.0753884090083578E-2</v>
      </c>
      <c r="F377" s="1">
        <f t="shared" si="36"/>
        <v>6.4906994985072934E-11</v>
      </c>
      <c r="G377" s="1">
        <f t="shared" si="37"/>
        <v>157.33045416485297</v>
      </c>
      <c r="H377" s="13">
        <f t="shared" si="38"/>
        <v>1470.5026683103454</v>
      </c>
      <c r="I377" s="14">
        <f t="shared" si="39"/>
        <v>1627.8331224751976</v>
      </c>
      <c r="J377" s="14" t="str">
        <f t="shared" si="41"/>
        <v/>
      </c>
      <c r="K377" s="15" t="str">
        <f t="shared" si="40"/>
        <v/>
      </c>
    </row>
    <row r="378" spans="1:11" s="1" customFormat="1" x14ac:dyDescent="0.25">
      <c r="A378" s="1">
        <v>378</v>
      </c>
      <c r="B378">
        <v>0.10122608817267791</v>
      </c>
      <c r="C378" s="11" t="s">
        <v>130</v>
      </c>
      <c r="D378" s="12">
        <v>378</v>
      </c>
      <c r="E378" s="1">
        <f t="shared" si="35"/>
        <v>1.0624620705594487E-2</v>
      </c>
      <c r="F378" s="1">
        <f t="shared" si="36"/>
        <v>6.0771646612622105E-11</v>
      </c>
      <c r="G378" s="1">
        <f t="shared" si="37"/>
        <v>157.33045418669488</v>
      </c>
      <c r="H378" s="13">
        <f t="shared" si="38"/>
        <v>1490.0143787941836</v>
      </c>
      <c r="I378" s="14">
        <f t="shared" si="39"/>
        <v>1647.3448329808778</v>
      </c>
      <c r="J378" s="14" t="str">
        <f t="shared" si="41"/>
        <v/>
      </c>
      <c r="K378" s="15" t="str">
        <f t="shared" si="40"/>
        <v/>
      </c>
    </row>
    <row r="379" spans="1:11" s="1" customFormat="1" x14ac:dyDescent="0.25">
      <c r="A379" s="1">
        <v>379</v>
      </c>
      <c r="B379">
        <v>0.10060449721061061</v>
      </c>
      <c r="C379" s="11" t="s">
        <v>130</v>
      </c>
      <c r="D379" s="12">
        <v>379</v>
      </c>
      <c r="E379" s="1">
        <f t="shared" si="35"/>
        <v>1.0510744534579911E-2</v>
      </c>
      <c r="F379" s="1">
        <f t="shared" si="36"/>
        <v>5.7317496549533806E-11</v>
      </c>
      <c r="G379" s="1">
        <f t="shared" si="37"/>
        <v>157.33045420493883</v>
      </c>
      <c r="H379" s="13">
        <f t="shared" si="38"/>
        <v>1507.601086554208</v>
      </c>
      <c r="I379" s="14">
        <f t="shared" si="39"/>
        <v>1664.9315407591464</v>
      </c>
      <c r="J379" s="14" t="str">
        <f t="shared" si="41"/>
        <v/>
      </c>
      <c r="K379" s="15" t="str">
        <f t="shared" si="40"/>
        <v/>
      </c>
    </row>
    <row r="380" spans="1:11" s="1" customFormat="1" x14ac:dyDescent="0.25">
      <c r="A380" s="1">
        <v>380</v>
      </c>
      <c r="B380">
        <v>9.9905207378284747E-2</v>
      </c>
      <c r="C380" s="11" t="s">
        <v>130</v>
      </c>
      <c r="D380" s="12">
        <v>380</v>
      </c>
      <c r="E380" s="1">
        <f t="shared" si="35"/>
        <v>1.0383774359856476E-2</v>
      </c>
      <c r="F380" s="1">
        <f t="shared" si="36"/>
        <v>5.3665688567606638E-11</v>
      </c>
      <c r="G380" s="1">
        <f t="shared" si="37"/>
        <v>157.33045422422677</v>
      </c>
      <c r="H380" s="13">
        <f t="shared" si="38"/>
        <v>1527.6648131322384</v>
      </c>
      <c r="I380" s="14">
        <f t="shared" si="39"/>
        <v>1684.9952673564644</v>
      </c>
      <c r="J380" s="14" t="str">
        <f t="shared" si="41"/>
        <v/>
      </c>
      <c r="K380" s="15" t="str">
        <f t="shared" si="40"/>
        <v/>
      </c>
    </row>
    <row r="381" spans="1:11" s="1" customFormat="1" x14ac:dyDescent="0.25">
      <c r="A381" s="1">
        <v>381</v>
      </c>
      <c r="B381">
        <v>9.9205917545958894E-2</v>
      </c>
      <c r="C381" s="11" t="s">
        <v>130</v>
      </c>
      <c r="D381" s="12">
        <v>381</v>
      </c>
      <c r="E381" s="1">
        <f t="shared" si="35"/>
        <v>1.025799901725212E-2</v>
      </c>
      <c r="F381" s="1">
        <f t="shared" si="36"/>
        <v>5.024654293119256E-11</v>
      </c>
      <c r="G381" s="1">
        <f t="shared" si="37"/>
        <v>157.33045424228587</v>
      </c>
      <c r="H381" s="13">
        <f t="shared" si="38"/>
        <v>1548.0294288831315</v>
      </c>
      <c r="I381" s="14">
        <f t="shared" si="39"/>
        <v>1705.3598831254169</v>
      </c>
      <c r="J381" s="14" t="str">
        <f t="shared" si="41"/>
        <v/>
      </c>
      <c r="K381" s="15" t="str">
        <f t="shared" si="40"/>
        <v/>
      </c>
    </row>
    <row r="382" spans="1:11" s="1" customFormat="1" x14ac:dyDescent="0.25">
      <c r="A382" s="1">
        <v>382</v>
      </c>
      <c r="B382">
        <v>9.858432658389138E-2</v>
      </c>
      <c r="C382" s="11" t="s">
        <v>130</v>
      </c>
      <c r="D382" s="12">
        <v>382</v>
      </c>
      <c r="E382" s="1">
        <f t="shared" si="35"/>
        <v>1.014719115176653E-2</v>
      </c>
      <c r="F382" s="1">
        <f t="shared" si="36"/>
        <v>4.7390621646016162E-11</v>
      </c>
      <c r="G382" s="1">
        <f t="shared" si="37"/>
        <v>157.33045425737012</v>
      </c>
      <c r="H382" s="13">
        <f t="shared" si="38"/>
        <v>1566.3889225944301</v>
      </c>
      <c r="I382" s="14">
        <f t="shared" si="39"/>
        <v>1723.7193768517996</v>
      </c>
      <c r="J382" s="14" t="str">
        <f t="shared" si="41"/>
        <v/>
      </c>
      <c r="K382" s="15" t="str">
        <f t="shared" si="40"/>
        <v/>
      </c>
    </row>
    <row r="383" spans="1:11" s="1" customFormat="1" x14ac:dyDescent="0.25">
      <c r="A383" s="1">
        <v>383</v>
      </c>
      <c r="B383">
        <v>9.7885036751565735E-2</v>
      </c>
      <c r="C383" s="11" t="s">
        <v>130</v>
      </c>
      <c r="D383" s="12">
        <v>383</v>
      </c>
      <c r="E383" s="1">
        <f t="shared" si="35"/>
        <v>1.0023636948265392E-2</v>
      </c>
      <c r="F383" s="1">
        <f t="shared" si="36"/>
        <v>4.4371273240521009E-11</v>
      </c>
      <c r="G383" s="1">
        <f t="shared" si="37"/>
        <v>157.33045427331754</v>
      </c>
      <c r="H383" s="13">
        <f t="shared" si="38"/>
        <v>1587.3389676763575</v>
      </c>
      <c r="I383" s="14">
        <f t="shared" si="39"/>
        <v>1744.6694219496744</v>
      </c>
      <c r="J383" s="14" t="str">
        <f t="shared" si="41"/>
        <v/>
      </c>
      <c r="K383" s="15" t="str">
        <f t="shared" si="40"/>
        <v/>
      </c>
    </row>
    <row r="384" spans="1:11" s="1" customFormat="1" x14ac:dyDescent="0.25">
      <c r="A384" s="1">
        <v>384</v>
      </c>
      <c r="B384">
        <v>9.7185746919239868E-2</v>
      </c>
      <c r="C384" s="11" t="s">
        <v>130</v>
      </c>
      <c r="D384" s="12">
        <v>384</v>
      </c>
      <c r="E384" s="1">
        <f t="shared" si="35"/>
        <v>9.9012399398362635E-3</v>
      </c>
      <c r="F384" s="1">
        <f t="shared" si="36"/>
        <v>4.154429470347361E-11</v>
      </c>
      <c r="G384" s="1">
        <f t="shared" si="37"/>
        <v>157.33045428824894</v>
      </c>
      <c r="H384" s="13">
        <f t="shared" si="38"/>
        <v>1608.6083313082495</v>
      </c>
      <c r="I384" s="14">
        <f t="shared" si="39"/>
        <v>1765.9387855964976</v>
      </c>
      <c r="J384" s="14" t="str">
        <f t="shared" si="41"/>
        <v/>
      </c>
      <c r="K384" s="15" t="str">
        <f t="shared" si="40"/>
        <v/>
      </c>
    </row>
    <row r="385" spans="1:11" s="1" customFormat="1" x14ac:dyDescent="0.25">
      <c r="A385" s="1">
        <v>385</v>
      </c>
      <c r="B385">
        <v>9.6564155957172368E-2</v>
      </c>
      <c r="C385" s="11" t="s">
        <v>130</v>
      </c>
      <c r="D385" s="12">
        <v>385</v>
      </c>
      <c r="E385" s="1">
        <f t="shared" si="35"/>
        <v>9.7934037321440598E-3</v>
      </c>
      <c r="F385" s="1">
        <f t="shared" si="36"/>
        <v>3.9182992295582661E-11</v>
      </c>
      <c r="G385" s="1">
        <f t="shared" si="37"/>
        <v>157.33045430072079</v>
      </c>
      <c r="H385" s="13">
        <f t="shared" si="38"/>
        <v>1627.7879500246361</v>
      </c>
      <c r="I385" s="14">
        <f t="shared" si="39"/>
        <v>1785.1184043253566</v>
      </c>
      <c r="J385" s="14" t="str">
        <f t="shared" si="41"/>
        <v/>
      </c>
      <c r="K385" s="15" t="str">
        <f t="shared" si="40"/>
        <v/>
      </c>
    </row>
    <row r="386" spans="1:11" s="1" customFormat="1" x14ac:dyDescent="0.25">
      <c r="A386" s="1">
        <v>386</v>
      </c>
      <c r="B386">
        <v>9.5864866124846501E-2</v>
      </c>
      <c r="C386" s="11" t="s">
        <v>130</v>
      </c>
      <c r="D386" s="12">
        <v>386</v>
      </c>
      <c r="E386" s="1">
        <f t="shared" ref="E386:E449" si="42">IF(B386&gt;0,1/2*(B386-O$8*F386+N$32)+1/2*POWER((B386-O$8*F386+N$32)^2-4*O$32*(B386-O$8*F386),0.5),"")</f>
        <v>9.6731577518407233E-3</v>
      </c>
      <c r="F386" s="1">
        <f t="shared" ref="F386:F449" si="43">IF(B386="","",LN(1+EXP($Q$14*(B386-$Q$15)))/$Q$14)</f>
        <v>3.6686568687097254E-11</v>
      </c>
      <c r="G386" s="1">
        <f t="shared" ref="G386:G449" si="44">IF(B386="","",O$8*N$25*10/(Q$16+F386)-O$8*N$25*10/(Q$16+N$23-Q$15)+(1-O$8)*O$18)</f>
        <v>157.33045431390624</v>
      </c>
      <c r="H386" s="13">
        <f t="shared" ref="H386:H449" si="45">IF(B386&gt;0, IF(O$8=1,N$25*10/(E386)-N$25*10/(Q$15-O$23),N$25*10/(E386)-N$25*10/(N$23-O$23)),"")</f>
        <v>1649.6790328799084</v>
      </c>
      <c r="I386" s="14">
        <f t="shared" ref="I386:I449" si="46">IF(B386&gt;0,(O$25*10/(B386-E386-O$8*F386)-O$25*10/(O$23))+G386,"")</f>
        <v>1807.0094871938138</v>
      </c>
      <c r="J386" s="14" t="str">
        <f t="shared" si="41"/>
        <v/>
      </c>
      <c r="K386" s="15" t="str">
        <f t="shared" ref="K386:K449" si="47">IF(OR(B386="",C386=0,C386=""),"",(I386-C386)*(I386-C386))</f>
        <v/>
      </c>
    </row>
    <row r="387" spans="1:11" s="1" customFormat="1" x14ac:dyDescent="0.25">
      <c r="A387" s="1">
        <v>387</v>
      </c>
      <c r="B387">
        <v>9.5243275162779209E-2</v>
      </c>
      <c r="C387" s="11" t="s">
        <v>130</v>
      </c>
      <c r="D387" s="12">
        <v>387</v>
      </c>
      <c r="E387" s="1">
        <f t="shared" si="42"/>
        <v>9.5672135720770574E-3</v>
      </c>
      <c r="F387" s="1">
        <f t="shared" si="43"/>
        <v>3.4601369874075896E-11</v>
      </c>
      <c r="G387" s="1">
        <f t="shared" si="44"/>
        <v>157.33045432491971</v>
      </c>
      <c r="H387" s="13">
        <f t="shared" si="45"/>
        <v>1669.4224340465059</v>
      </c>
      <c r="I387" s="14">
        <f t="shared" si="46"/>
        <v>1826.7528883714267</v>
      </c>
      <c r="J387" s="14" t="str">
        <f t="shared" ref="J387:J450" si="48">IF(B387&gt;0,C387,"")</f>
        <v/>
      </c>
      <c r="K387" s="15" t="str">
        <f t="shared" si="47"/>
        <v/>
      </c>
    </row>
    <row r="388" spans="1:11" s="1" customFormat="1" x14ac:dyDescent="0.25">
      <c r="A388" s="1">
        <v>388</v>
      </c>
      <c r="B388">
        <v>9.4621684200711709E-2</v>
      </c>
      <c r="C388" s="11" t="s">
        <v>130</v>
      </c>
      <c r="D388" s="12">
        <v>388</v>
      </c>
      <c r="E388" s="1">
        <f t="shared" si="42"/>
        <v>9.4621460691250991E-3</v>
      </c>
      <c r="F388" s="1">
        <f t="shared" si="43"/>
        <v>3.2634689863622546E-11</v>
      </c>
      <c r="G388" s="1">
        <f t="shared" si="44"/>
        <v>157.33045433530728</v>
      </c>
      <c r="H388" s="13">
        <f t="shared" si="45"/>
        <v>1689.4391073179274</v>
      </c>
      <c r="I388" s="14">
        <f t="shared" si="46"/>
        <v>1846.7695616532339</v>
      </c>
      <c r="J388" s="14" t="str">
        <f t="shared" si="48"/>
        <v/>
      </c>
      <c r="K388" s="15" t="str">
        <f t="shared" si="47"/>
        <v/>
      </c>
    </row>
    <row r="389" spans="1:11" s="1" customFormat="1" x14ac:dyDescent="0.25">
      <c r="A389" s="1">
        <v>389</v>
      </c>
      <c r="B389">
        <v>9.3922394368385842E-2</v>
      </c>
      <c r="C389" s="11" t="s">
        <v>130</v>
      </c>
      <c r="D389" s="12">
        <v>389</v>
      </c>
      <c r="E389" s="1">
        <f t="shared" si="42"/>
        <v>9.3449822586694764E-3</v>
      </c>
      <c r="F389" s="1">
        <f t="shared" si="43"/>
        <v>3.0555472535694223E-11</v>
      </c>
      <c r="G389" s="1">
        <f t="shared" si="44"/>
        <v>157.33045434628914</v>
      </c>
      <c r="H389" s="13">
        <f t="shared" si="45"/>
        <v>1712.2910941303055</v>
      </c>
      <c r="I389" s="14">
        <f t="shared" si="46"/>
        <v>1869.6215484765935</v>
      </c>
      <c r="J389" s="14" t="str">
        <f t="shared" si="48"/>
        <v/>
      </c>
      <c r="K389" s="15" t="str">
        <f t="shared" si="47"/>
        <v/>
      </c>
    </row>
    <row r="390" spans="1:11" s="1" customFormat="1" x14ac:dyDescent="0.25">
      <c r="A390" s="1">
        <v>390</v>
      </c>
      <c r="B390">
        <v>9.330080340631855E-2</v>
      </c>
      <c r="C390" s="11" t="s">
        <v>130</v>
      </c>
      <c r="D390" s="12">
        <v>390</v>
      </c>
      <c r="E390" s="1">
        <f t="shared" si="42"/>
        <v>9.2417490562954757E-3</v>
      </c>
      <c r="F390" s="1">
        <f t="shared" si="43"/>
        <v>2.8818754240285055E-11</v>
      </c>
      <c r="G390" s="1">
        <f t="shared" si="44"/>
        <v>157.33045435546208</v>
      </c>
      <c r="H390" s="13">
        <f t="shared" si="45"/>
        <v>1732.9061897302852</v>
      </c>
      <c r="I390" s="14">
        <f t="shared" si="46"/>
        <v>1890.2366440857475</v>
      </c>
      <c r="J390" s="14" t="str">
        <f t="shared" si="48"/>
        <v/>
      </c>
      <c r="K390" s="15" t="str">
        <f t="shared" si="47"/>
        <v/>
      </c>
    </row>
    <row r="391" spans="1:11" s="1" customFormat="1" x14ac:dyDescent="0.25">
      <c r="A391" s="1">
        <v>391</v>
      </c>
      <c r="B391">
        <v>9.2601513573992683E-2</v>
      </c>
      <c r="C391" s="11" t="s">
        <v>130</v>
      </c>
      <c r="D391" s="12">
        <v>391</v>
      </c>
      <c r="E391" s="1">
        <f t="shared" si="42"/>
        <v>9.1266271687234293E-3</v>
      </c>
      <c r="F391" s="1">
        <f t="shared" si="43"/>
        <v>2.6982655066045982E-11</v>
      </c>
      <c r="G391" s="1">
        <f t="shared" si="44"/>
        <v>157.33045436515991</v>
      </c>
      <c r="H391" s="13">
        <f t="shared" si="45"/>
        <v>1756.4454075085252</v>
      </c>
      <c r="I391" s="14">
        <f t="shared" si="46"/>
        <v>1913.7758618736841</v>
      </c>
      <c r="J391" s="14" t="str">
        <f t="shared" si="48"/>
        <v/>
      </c>
      <c r="K391" s="15" t="str">
        <f t="shared" si="47"/>
        <v/>
      </c>
    </row>
    <row r="392" spans="1:11" s="1" customFormat="1" x14ac:dyDescent="0.25">
      <c r="A392" s="1">
        <v>392</v>
      </c>
      <c r="B392">
        <v>9.1979922611925183E-2</v>
      </c>
      <c r="C392" s="11" t="s">
        <v>130</v>
      </c>
      <c r="D392" s="12">
        <v>392</v>
      </c>
      <c r="E392" s="1">
        <f t="shared" si="42"/>
        <v>9.0251899333006827E-3</v>
      </c>
      <c r="F392" s="1">
        <f t="shared" si="43"/>
        <v>2.5449010102968474E-11</v>
      </c>
      <c r="G392" s="1">
        <f t="shared" si="44"/>
        <v>157.33045437326021</v>
      </c>
      <c r="H392" s="13">
        <f t="shared" si="45"/>
        <v>1777.6841769778159</v>
      </c>
      <c r="I392" s="14">
        <f t="shared" si="46"/>
        <v>1935.0146313510768</v>
      </c>
      <c r="J392" s="14" t="str">
        <f t="shared" si="48"/>
        <v/>
      </c>
      <c r="K392" s="15" t="str">
        <f t="shared" si="47"/>
        <v/>
      </c>
    </row>
    <row r="393" spans="1:11" s="1" customFormat="1" x14ac:dyDescent="0.25">
      <c r="A393" s="1">
        <v>393</v>
      </c>
      <c r="B393">
        <v>9.1358331649857891E-2</v>
      </c>
      <c r="C393" s="11" t="s">
        <v>130</v>
      </c>
      <c r="D393" s="12">
        <v>393</v>
      </c>
      <c r="E393" s="1">
        <f t="shared" si="42"/>
        <v>8.9245848063319866E-3</v>
      </c>
      <c r="F393" s="1">
        <f t="shared" si="43"/>
        <v>2.4002535390301176E-11</v>
      </c>
      <c r="G393" s="1">
        <f t="shared" si="44"/>
        <v>157.33045438090014</v>
      </c>
      <c r="H393" s="13">
        <f t="shared" si="45"/>
        <v>1799.2255979926595</v>
      </c>
      <c r="I393" s="14">
        <f t="shared" si="46"/>
        <v>1956.5560523735605</v>
      </c>
      <c r="J393" s="14" t="str">
        <f t="shared" si="48"/>
        <v/>
      </c>
      <c r="K393" s="15" t="str">
        <f t="shared" si="47"/>
        <v/>
      </c>
    </row>
    <row r="394" spans="1:11" s="1" customFormat="1" x14ac:dyDescent="0.25">
      <c r="A394" s="1">
        <v>394</v>
      </c>
      <c r="B394">
        <v>9.0659041817532024E-2</v>
      </c>
      <c r="C394" s="11" t="s">
        <v>130</v>
      </c>
      <c r="D394" s="12">
        <v>394</v>
      </c>
      <c r="E394" s="1">
        <f t="shared" si="42"/>
        <v>8.8123884020982896E-3</v>
      </c>
      <c r="F394" s="1">
        <f t="shared" si="43"/>
        <v>2.247328691326994E-11</v>
      </c>
      <c r="G394" s="1">
        <f t="shared" si="44"/>
        <v>157.33045438897724</v>
      </c>
      <c r="H394" s="13">
        <f t="shared" si="45"/>
        <v>1823.8290414178864</v>
      </c>
      <c r="I394" s="14">
        <f t="shared" si="46"/>
        <v>1981.1594958068608</v>
      </c>
      <c r="J394" s="14" t="str">
        <f t="shared" si="48"/>
        <v/>
      </c>
      <c r="K394" s="15" t="str">
        <f t="shared" si="47"/>
        <v/>
      </c>
    </row>
    <row r="395" spans="1:11" s="1" customFormat="1" x14ac:dyDescent="0.25">
      <c r="A395" s="1">
        <v>395</v>
      </c>
      <c r="B395">
        <v>9.003745085546451E-2</v>
      </c>
      <c r="C395" s="11" t="s">
        <v>130</v>
      </c>
      <c r="D395" s="12">
        <v>395</v>
      </c>
      <c r="E395" s="1">
        <f t="shared" si="42"/>
        <v>8.713524217320176E-3</v>
      </c>
      <c r="F395" s="1">
        <f t="shared" si="43"/>
        <v>2.1195947204911438E-11</v>
      </c>
      <c r="G395" s="1">
        <f t="shared" si="44"/>
        <v>157.33045439572382</v>
      </c>
      <c r="H395" s="13">
        <f t="shared" si="45"/>
        <v>1846.0340079660627</v>
      </c>
      <c r="I395" s="14">
        <f t="shared" si="46"/>
        <v>2003.3644623617888</v>
      </c>
      <c r="J395" s="14" t="str">
        <f t="shared" si="48"/>
        <v/>
      </c>
      <c r="K395" s="15" t="str">
        <f t="shared" si="47"/>
        <v/>
      </c>
    </row>
    <row r="396" spans="1:11" s="1" customFormat="1" x14ac:dyDescent="0.25">
      <c r="A396" s="1">
        <v>396</v>
      </c>
      <c r="B396">
        <v>8.9338161023138657E-2</v>
      </c>
      <c r="C396" s="11" t="s">
        <v>130</v>
      </c>
      <c r="D396" s="12">
        <v>396</v>
      </c>
      <c r="E396" s="1">
        <f t="shared" si="42"/>
        <v>8.603265737389551E-3</v>
      </c>
      <c r="F396" s="1">
        <f t="shared" si="43"/>
        <v>1.9845511191448796E-11</v>
      </c>
      <c r="G396" s="1">
        <f t="shared" si="44"/>
        <v>157.33045440285647</v>
      </c>
      <c r="H396" s="13">
        <f t="shared" si="45"/>
        <v>1871.4000920162105</v>
      </c>
      <c r="I396" s="14">
        <f t="shared" si="46"/>
        <v>2028.730546419064</v>
      </c>
      <c r="J396" s="14" t="str">
        <f t="shared" si="48"/>
        <v/>
      </c>
      <c r="K396" s="15" t="str">
        <f t="shared" si="47"/>
        <v/>
      </c>
    </row>
    <row r="397" spans="1:11" s="1" customFormat="1" x14ac:dyDescent="0.25">
      <c r="A397" s="1">
        <v>397</v>
      </c>
      <c r="B397">
        <v>8.8638871190813012E-2</v>
      </c>
      <c r="C397" s="11" t="s">
        <v>130</v>
      </c>
      <c r="D397" s="12">
        <v>397</v>
      </c>
      <c r="E397" s="1">
        <f t="shared" si="42"/>
        <v>8.4940167057029475E-3</v>
      </c>
      <c r="F397" s="1">
        <f t="shared" si="43"/>
        <v>1.8581115644679951E-11</v>
      </c>
      <c r="G397" s="1">
        <f t="shared" si="44"/>
        <v>157.33045440953472</v>
      </c>
      <c r="H397" s="13">
        <f t="shared" si="45"/>
        <v>1897.1834663798616</v>
      </c>
      <c r="I397" s="14">
        <f t="shared" si="46"/>
        <v>2054.5139207893953</v>
      </c>
      <c r="J397" s="14" t="str">
        <f t="shared" si="48"/>
        <v/>
      </c>
      <c r="K397" s="15" t="str">
        <f t="shared" si="47"/>
        <v/>
      </c>
    </row>
    <row r="398" spans="1:11" s="1" customFormat="1" x14ac:dyDescent="0.25">
      <c r="A398" s="1">
        <v>398</v>
      </c>
      <c r="B398">
        <v>8.8017280228745498E-2</v>
      </c>
      <c r="C398" s="11" t="s">
        <v>130</v>
      </c>
      <c r="D398" s="12">
        <v>398</v>
      </c>
      <c r="E398" s="1">
        <f t="shared" si="42"/>
        <v>8.3977447774443506E-3</v>
      </c>
      <c r="F398" s="1">
        <f t="shared" si="43"/>
        <v>1.7524998927425763E-11</v>
      </c>
      <c r="G398" s="1">
        <f t="shared" si="44"/>
        <v>157.33045441511283</v>
      </c>
      <c r="H398" s="13">
        <f t="shared" si="45"/>
        <v>1920.4602245541262</v>
      </c>
      <c r="I398" s="14">
        <f t="shared" si="46"/>
        <v>2077.7906789692383</v>
      </c>
      <c r="J398" s="14" t="str">
        <f t="shared" si="48"/>
        <v/>
      </c>
      <c r="K398" s="15" t="str">
        <f t="shared" si="47"/>
        <v/>
      </c>
    </row>
    <row r="399" spans="1:11" s="1" customFormat="1" x14ac:dyDescent="0.25">
      <c r="A399" s="1">
        <v>399</v>
      </c>
      <c r="B399">
        <v>8.7395689266677984E-2</v>
      </c>
      <c r="C399" s="11" t="s">
        <v>130</v>
      </c>
      <c r="D399" s="12">
        <v>399</v>
      </c>
      <c r="E399" s="1">
        <f t="shared" si="42"/>
        <v>8.3022536925099269E-3</v>
      </c>
      <c r="F399" s="1">
        <f t="shared" si="43"/>
        <v>1.6528909345737696E-11</v>
      </c>
      <c r="G399" s="1">
        <f t="shared" si="44"/>
        <v>157.33045442037397</v>
      </c>
      <c r="H399" s="13">
        <f t="shared" si="45"/>
        <v>1944.0814683825322</v>
      </c>
      <c r="I399" s="14">
        <f t="shared" si="46"/>
        <v>2101.4119228029062</v>
      </c>
      <c r="J399" s="14" t="str">
        <f t="shared" si="48"/>
        <v/>
      </c>
      <c r="K399" s="15" t="str">
        <f t="shared" si="47"/>
        <v/>
      </c>
    </row>
    <row r="400" spans="1:11" s="1" customFormat="1" x14ac:dyDescent="0.25">
      <c r="A400" s="1">
        <v>400</v>
      </c>
      <c r="B400">
        <v>8.6618700564093765E-2</v>
      </c>
      <c r="C400" s="11" t="s">
        <v>130</v>
      </c>
      <c r="D400" s="12">
        <v>400</v>
      </c>
      <c r="E400" s="1">
        <f t="shared" si="42"/>
        <v>8.1839760806975068E-3</v>
      </c>
      <c r="F400" s="1">
        <f t="shared" si="43"/>
        <v>1.5363033777248432E-11</v>
      </c>
      <c r="G400" s="1">
        <f t="shared" si="44"/>
        <v>157.33045442653182</v>
      </c>
      <c r="H400" s="13">
        <f t="shared" si="45"/>
        <v>1974.1035500496866</v>
      </c>
      <c r="I400" s="14">
        <f t="shared" si="46"/>
        <v>2131.4340044762207</v>
      </c>
      <c r="J400" s="14" t="str">
        <f t="shared" si="48"/>
        <v/>
      </c>
      <c r="K400" s="15" t="str">
        <f t="shared" si="47"/>
        <v/>
      </c>
    </row>
    <row r="401" spans="1:11" s="1" customFormat="1" x14ac:dyDescent="0.25">
      <c r="A401" s="1">
        <v>401</v>
      </c>
      <c r="B401">
        <v>8.5997109602026486E-2</v>
      </c>
      <c r="C401" s="11" t="s">
        <v>130</v>
      </c>
      <c r="D401" s="12">
        <v>401</v>
      </c>
      <c r="E401" s="1">
        <f t="shared" si="42"/>
        <v>8.090213630810493E-3</v>
      </c>
      <c r="F401" s="1">
        <f t="shared" si="43"/>
        <v>1.4489826464196114E-11</v>
      </c>
      <c r="G401" s="1">
        <f t="shared" si="44"/>
        <v>157.33045443114386</v>
      </c>
      <c r="H401" s="13">
        <f t="shared" si="45"/>
        <v>1998.5267863653187</v>
      </c>
      <c r="I401" s="14">
        <f t="shared" si="46"/>
        <v>2155.8572407964598</v>
      </c>
      <c r="J401" s="14" t="str">
        <f t="shared" si="48"/>
        <v/>
      </c>
      <c r="K401" s="15" t="str">
        <f t="shared" si="47"/>
        <v/>
      </c>
    </row>
    <row r="402" spans="1:11" s="1" customFormat="1" x14ac:dyDescent="0.25">
      <c r="A402" s="1">
        <v>402</v>
      </c>
      <c r="B402">
        <v>8.5220120899442045E-2</v>
      </c>
      <c r="C402" s="11" t="s">
        <v>130</v>
      </c>
      <c r="D402" s="12">
        <v>402</v>
      </c>
      <c r="E402" s="1">
        <f t="shared" si="42"/>
        <v>7.9740726614374938E-3</v>
      </c>
      <c r="F402" s="1">
        <f t="shared" si="43"/>
        <v>1.3467777799497137E-11</v>
      </c>
      <c r="G402" s="1">
        <f t="shared" si="44"/>
        <v>157.33045443654211</v>
      </c>
      <c r="H402" s="13">
        <f t="shared" si="45"/>
        <v>2029.5755187809252</v>
      </c>
      <c r="I402" s="14">
        <f t="shared" si="46"/>
        <v>2186.9059732174683</v>
      </c>
      <c r="J402" s="14" t="str">
        <f t="shared" si="48"/>
        <v/>
      </c>
      <c r="K402" s="15" t="str">
        <f t="shared" si="47"/>
        <v/>
      </c>
    </row>
    <row r="403" spans="1:11" s="1" customFormat="1" x14ac:dyDescent="0.25">
      <c r="A403" s="1">
        <v>403</v>
      </c>
      <c r="B403">
        <v>8.45208310671164E-2</v>
      </c>
      <c r="C403" s="11" t="s">
        <v>130</v>
      </c>
      <c r="D403" s="12">
        <v>403</v>
      </c>
      <c r="E403" s="1">
        <f t="shared" si="42"/>
        <v>7.8705434955942608E-3</v>
      </c>
      <c r="F403" s="1">
        <f t="shared" si="43"/>
        <v>1.260971996733252E-11</v>
      </c>
      <c r="G403" s="1">
        <f t="shared" si="44"/>
        <v>157.33045444107412</v>
      </c>
      <c r="H403" s="13">
        <f t="shared" si="45"/>
        <v>2058.0251348048787</v>
      </c>
      <c r="I403" s="14">
        <f t="shared" si="46"/>
        <v>2215.3555892459513</v>
      </c>
      <c r="J403" s="14" t="str">
        <f t="shared" si="48"/>
        <v/>
      </c>
      <c r="K403" s="15" t="str">
        <f t="shared" si="47"/>
        <v/>
      </c>
    </row>
    <row r="404" spans="1:11" s="1" customFormat="1" x14ac:dyDescent="0.25">
      <c r="A404" s="1">
        <v>404</v>
      </c>
      <c r="B404">
        <v>8.3821541234790534E-2</v>
      </c>
      <c r="C404" s="11" t="s">
        <v>130</v>
      </c>
      <c r="D404" s="12">
        <v>404</v>
      </c>
      <c r="E404" s="1">
        <f t="shared" si="42"/>
        <v>7.767948564507722E-3</v>
      </c>
      <c r="F404" s="1">
        <f t="shared" si="43"/>
        <v>1.1806330463240181E-11</v>
      </c>
      <c r="G404" s="1">
        <f t="shared" si="44"/>
        <v>157.33045444531743</v>
      </c>
      <c r="H404" s="13">
        <f t="shared" si="45"/>
        <v>2086.9661289910141</v>
      </c>
      <c r="I404" s="14">
        <f t="shared" si="46"/>
        <v>2244.2965834363299</v>
      </c>
      <c r="J404" s="14" t="str">
        <f t="shared" si="48"/>
        <v/>
      </c>
      <c r="K404" s="15" t="str">
        <f t="shared" si="47"/>
        <v/>
      </c>
    </row>
    <row r="405" spans="1:11" s="1" customFormat="1" x14ac:dyDescent="0.25">
      <c r="A405" s="1">
        <v>405</v>
      </c>
      <c r="B405">
        <v>8.3122251402464667E-2</v>
      </c>
      <c r="C405" s="11" t="s">
        <v>130</v>
      </c>
      <c r="D405" s="12">
        <v>405</v>
      </c>
      <c r="E405" s="1">
        <f t="shared" si="42"/>
        <v>7.6662774197173641E-3</v>
      </c>
      <c r="F405" s="1">
        <f t="shared" si="43"/>
        <v>1.1054125590594738E-11</v>
      </c>
      <c r="G405" s="1">
        <f t="shared" si="44"/>
        <v>157.33045444929039</v>
      </c>
      <c r="H405" s="13">
        <f t="shared" si="45"/>
        <v>2116.4107146831598</v>
      </c>
      <c r="I405" s="14">
        <f t="shared" si="46"/>
        <v>2273.7411691324492</v>
      </c>
      <c r="J405" s="14" t="str">
        <f t="shared" si="48"/>
        <v/>
      </c>
      <c r="K405" s="15" t="str">
        <f t="shared" si="47"/>
        <v/>
      </c>
    </row>
    <row r="406" spans="1:11" s="1" customFormat="1" x14ac:dyDescent="0.25">
      <c r="A406" s="1">
        <v>406</v>
      </c>
      <c r="B406">
        <v>8.24229615701388E-2</v>
      </c>
      <c r="C406" s="11" t="s">
        <v>130</v>
      </c>
      <c r="D406" s="12">
        <v>406</v>
      </c>
      <c r="E406" s="1">
        <f t="shared" si="42"/>
        <v>7.5655197297872095E-3</v>
      </c>
      <c r="F406" s="1">
        <f t="shared" si="43"/>
        <v>1.0349848081257365E-11</v>
      </c>
      <c r="G406" s="1">
        <f t="shared" si="44"/>
        <v>157.33045445301022</v>
      </c>
      <c r="H406" s="13">
        <f t="shared" si="45"/>
        <v>2146.3715218313255</v>
      </c>
      <c r="I406" s="14">
        <f t="shared" si="46"/>
        <v>2303.7019762843343</v>
      </c>
      <c r="J406" s="14" t="str">
        <f t="shared" si="48"/>
        <v/>
      </c>
      <c r="K406" s="15" t="str">
        <f t="shared" si="47"/>
        <v/>
      </c>
    </row>
    <row r="407" spans="1:11" s="1" customFormat="1" x14ac:dyDescent="0.25">
      <c r="A407" s="1">
        <v>407</v>
      </c>
      <c r="B407">
        <v>8.1723671737812933E-2</v>
      </c>
      <c r="C407" s="11" t="s">
        <v>130</v>
      </c>
      <c r="D407" s="12">
        <v>407</v>
      </c>
      <c r="E407" s="1">
        <f t="shared" si="42"/>
        <v>7.4656652795543135E-3</v>
      </c>
      <c r="F407" s="1">
        <f t="shared" si="43"/>
        <v>9.6904387920149902E-12</v>
      </c>
      <c r="G407" s="1">
        <f t="shared" si="44"/>
        <v>157.33045445649307</v>
      </c>
      <c r="H407" s="13">
        <f t="shared" si="45"/>
        <v>2176.8616148019019</v>
      </c>
      <c r="I407" s="14">
        <f t="shared" si="46"/>
        <v>2334.1920692583949</v>
      </c>
      <c r="J407" s="14" t="str">
        <f t="shared" si="48"/>
        <v/>
      </c>
      <c r="K407" s="15" t="str">
        <f t="shared" si="47"/>
        <v/>
      </c>
    </row>
    <row r="408" spans="1:11" s="1" customFormat="1" x14ac:dyDescent="0.25">
      <c r="A408" s="1">
        <v>408</v>
      </c>
      <c r="B408">
        <v>8.1024381905487081E-2</v>
      </c>
      <c r="C408" s="11" t="s">
        <v>130</v>
      </c>
      <c r="D408" s="12">
        <v>408</v>
      </c>
      <c r="E408" s="1">
        <f t="shared" si="42"/>
        <v>7.3667039693543213E-3</v>
      </c>
      <c r="F408" s="1">
        <f t="shared" si="43"/>
        <v>9.0730414218406639E-12</v>
      </c>
      <c r="G408" s="1">
        <f t="shared" si="44"/>
        <v>157.33045445975401</v>
      </c>
      <c r="H408" s="13">
        <f t="shared" si="45"/>
        <v>2207.8945111097478</v>
      </c>
      <c r="I408" s="14">
        <f t="shared" si="46"/>
        <v>2365.2249655695041</v>
      </c>
      <c r="J408" s="14" t="str">
        <f t="shared" si="48"/>
        <v/>
      </c>
      <c r="K408" s="15" t="str">
        <f t="shared" si="47"/>
        <v/>
      </c>
    </row>
    <row r="409" spans="1:11" s="1" customFormat="1" x14ac:dyDescent="0.25">
      <c r="A409" s="1">
        <v>409</v>
      </c>
      <c r="B409">
        <v>8.0247393202902847E-2</v>
      </c>
      <c r="C409" s="11" t="s">
        <v>130</v>
      </c>
      <c r="D409" s="12">
        <v>409</v>
      </c>
      <c r="E409" s="1">
        <f t="shared" si="42"/>
        <v>7.2577823272997055E-3</v>
      </c>
      <c r="F409" s="1">
        <f t="shared" si="43"/>
        <v>8.4330696030668415E-12</v>
      </c>
      <c r="G409" s="1">
        <f t="shared" si="44"/>
        <v>157.33045446313415</v>
      </c>
      <c r="H409" s="13">
        <f t="shared" si="45"/>
        <v>2243.0291609366186</v>
      </c>
      <c r="I409" s="14">
        <f t="shared" si="46"/>
        <v>2400.3596153997505</v>
      </c>
      <c r="J409" s="14" t="str">
        <f t="shared" si="48"/>
        <v/>
      </c>
      <c r="K409" s="15" t="str">
        <f t="shared" si="47"/>
        <v/>
      </c>
    </row>
    <row r="410" spans="1:11" s="1" customFormat="1" x14ac:dyDescent="0.25">
      <c r="A410" s="1">
        <v>410</v>
      </c>
      <c r="B410">
        <v>7.9625802240835347E-2</v>
      </c>
      <c r="C410" s="11" t="s">
        <v>130</v>
      </c>
      <c r="D410" s="12">
        <v>410</v>
      </c>
      <c r="E410" s="1">
        <f t="shared" si="42"/>
        <v>7.1714209430938924E-3</v>
      </c>
      <c r="F410" s="1">
        <f t="shared" si="43"/>
        <v>7.9537487967555018E-12</v>
      </c>
      <c r="G410" s="1">
        <f t="shared" si="44"/>
        <v>157.33045446566578</v>
      </c>
      <c r="H410" s="13">
        <f t="shared" si="45"/>
        <v>2271.6451688380985</v>
      </c>
      <c r="I410" s="14">
        <f t="shared" si="46"/>
        <v>2428.9756233037642</v>
      </c>
      <c r="J410" s="14" t="str">
        <f t="shared" si="48"/>
        <v/>
      </c>
      <c r="K410" s="15" t="str">
        <f t="shared" si="47"/>
        <v/>
      </c>
    </row>
    <row r="411" spans="1:11" s="1" customFormat="1" x14ac:dyDescent="0.25">
      <c r="A411" s="1">
        <v>411</v>
      </c>
      <c r="B411">
        <v>7.8848813538251128E-2</v>
      </c>
      <c r="C411" s="11" t="s">
        <v>130</v>
      </c>
      <c r="D411" s="12">
        <v>411</v>
      </c>
      <c r="E411" s="1">
        <f t="shared" si="42"/>
        <v>7.0644278880253875E-3</v>
      </c>
      <c r="F411" s="1">
        <f t="shared" si="43"/>
        <v>7.3927274028277774E-12</v>
      </c>
      <c r="G411" s="1">
        <f t="shared" si="44"/>
        <v>157.33045446862897</v>
      </c>
      <c r="H411" s="13">
        <f t="shared" si="45"/>
        <v>2308.0678559862154</v>
      </c>
      <c r="I411" s="14">
        <f t="shared" si="46"/>
        <v>2465.3983104548461</v>
      </c>
      <c r="J411" s="14" t="str">
        <f t="shared" si="48"/>
        <v/>
      </c>
      <c r="K411" s="15" t="str">
        <f t="shared" si="47"/>
        <v/>
      </c>
    </row>
    <row r="412" spans="1:11" s="1" customFormat="1" x14ac:dyDescent="0.25">
      <c r="A412" s="1">
        <v>412</v>
      </c>
      <c r="B412">
        <v>7.8149523705925261E-2</v>
      </c>
      <c r="C412" s="11" t="s">
        <v>130</v>
      </c>
      <c r="D412" s="12">
        <v>412</v>
      </c>
      <c r="E412" s="1">
        <f t="shared" si="42"/>
        <v>6.9690347080184969E-3</v>
      </c>
      <c r="F412" s="1">
        <f t="shared" si="43"/>
        <v>6.9217207675277069E-12</v>
      </c>
      <c r="G412" s="1">
        <f t="shared" si="44"/>
        <v>157.33045447111672</v>
      </c>
      <c r="H412" s="13">
        <f t="shared" si="45"/>
        <v>2341.4847675464644</v>
      </c>
      <c r="I412" s="14">
        <f t="shared" si="46"/>
        <v>2498.8152220175789</v>
      </c>
      <c r="J412" s="14" t="str">
        <f t="shared" si="48"/>
        <v/>
      </c>
      <c r="K412" s="15" t="str">
        <f t="shared" si="47"/>
        <v/>
      </c>
    </row>
    <row r="413" spans="1:11" s="1" customFormat="1" x14ac:dyDescent="0.25">
      <c r="A413" s="1">
        <v>413</v>
      </c>
      <c r="B413">
        <v>7.7450233873599394E-2</v>
      </c>
      <c r="C413" s="11" t="s">
        <v>130</v>
      </c>
      <c r="D413" s="12">
        <v>413</v>
      </c>
      <c r="E413" s="1">
        <f t="shared" si="42"/>
        <v>6.874484821123579E-3</v>
      </c>
      <c r="F413" s="1">
        <f t="shared" si="43"/>
        <v>6.4807253414405751E-12</v>
      </c>
      <c r="G413" s="1">
        <f t="shared" si="44"/>
        <v>157.33045447344594</v>
      </c>
      <c r="H413" s="13">
        <f t="shared" si="45"/>
        <v>2375.5214196221714</v>
      </c>
      <c r="I413" s="14">
        <f t="shared" si="46"/>
        <v>2532.8518740956183</v>
      </c>
      <c r="J413" s="14" t="str">
        <f t="shared" si="48"/>
        <v/>
      </c>
      <c r="K413" s="15" t="str">
        <f t="shared" si="47"/>
        <v/>
      </c>
    </row>
    <row r="414" spans="1:11" s="1" customFormat="1" x14ac:dyDescent="0.25">
      <c r="A414" s="1">
        <v>414</v>
      </c>
      <c r="B414">
        <v>7.675094404127375E-2</v>
      </c>
      <c r="C414" s="11" t="s">
        <v>130</v>
      </c>
      <c r="D414" s="12">
        <v>414</v>
      </c>
      <c r="E414" s="1">
        <f t="shared" si="42"/>
        <v>6.7807688155191656E-3</v>
      </c>
      <c r="F414" s="1">
        <f t="shared" si="43"/>
        <v>6.0678259169389667E-12</v>
      </c>
      <c r="G414" s="1">
        <f t="shared" si="44"/>
        <v>157.33045447562679</v>
      </c>
      <c r="H414" s="13">
        <f t="shared" si="45"/>
        <v>2410.1945682349583</v>
      </c>
      <c r="I414" s="14">
        <f t="shared" si="46"/>
        <v>2567.5250227105848</v>
      </c>
      <c r="J414" s="14" t="str">
        <f t="shared" si="48"/>
        <v/>
      </c>
      <c r="K414" s="15" t="str">
        <f t="shared" si="47"/>
        <v/>
      </c>
    </row>
    <row r="415" spans="1:11" s="1" customFormat="1" x14ac:dyDescent="0.25">
      <c r="A415" s="1">
        <v>415</v>
      </c>
      <c r="B415">
        <v>7.6129353079206249E-2</v>
      </c>
      <c r="C415" s="11" t="s">
        <v>130</v>
      </c>
      <c r="D415" s="12">
        <v>415</v>
      </c>
      <c r="E415" s="1">
        <f t="shared" si="42"/>
        <v>6.6981582253159977E-3</v>
      </c>
      <c r="F415" s="1">
        <f t="shared" si="43"/>
        <v>5.7229423082605919E-12</v>
      </c>
      <c r="G415" s="1">
        <f t="shared" si="44"/>
        <v>157.33045447744834</v>
      </c>
      <c r="H415" s="13">
        <f t="shared" si="45"/>
        <v>2441.5635189126356</v>
      </c>
      <c r="I415" s="14">
        <f t="shared" si="46"/>
        <v>2598.8939733900852</v>
      </c>
      <c r="J415" s="14" t="str">
        <f t="shared" si="48"/>
        <v/>
      </c>
      <c r="K415" s="15" t="str">
        <f t="shared" si="47"/>
        <v/>
      </c>
    </row>
    <row r="416" spans="1:11" s="1" customFormat="1" x14ac:dyDescent="0.25">
      <c r="A416" s="1">
        <v>416</v>
      </c>
      <c r="B416">
        <v>7.5430063246880383E-2</v>
      </c>
      <c r="C416" s="11" t="s">
        <v>130</v>
      </c>
      <c r="D416" s="12">
        <v>416</v>
      </c>
      <c r="E416" s="1">
        <f t="shared" si="42"/>
        <v>6.605992036046178E-3</v>
      </c>
      <c r="F416" s="1">
        <f t="shared" si="43"/>
        <v>5.3583216829964684E-12</v>
      </c>
      <c r="G416" s="1">
        <f t="shared" si="44"/>
        <v>157.3304544793742</v>
      </c>
      <c r="H416" s="13">
        <f t="shared" si="45"/>
        <v>2477.4868656145504</v>
      </c>
      <c r="I416" s="14">
        <f t="shared" si="46"/>
        <v>2634.8173200939214</v>
      </c>
      <c r="J416" s="14" t="str">
        <f t="shared" si="48"/>
        <v/>
      </c>
      <c r="K416" s="15" t="str">
        <f t="shared" si="47"/>
        <v/>
      </c>
    </row>
    <row r="417" spans="1:11" s="1" customFormat="1" x14ac:dyDescent="0.25">
      <c r="A417" s="1">
        <v>417</v>
      </c>
      <c r="B417">
        <v>7.4808472284813091E-2</v>
      </c>
      <c r="C417" s="11" t="s">
        <v>130</v>
      </c>
      <c r="D417" s="12">
        <v>417</v>
      </c>
      <c r="E417" s="1">
        <f t="shared" si="42"/>
        <v>6.5247445509599711E-3</v>
      </c>
      <c r="F417" s="1">
        <f t="shared" si="43"/>
        <v>5.053765931537205E-12</v>
      </c>
      <c r="G417" s="1">
        <f t="shared" si="44"/>
        <v>157.33045448098281</v>
      </c>
      <c r="H417" s="13">
        <f t="shared" si="45"/>
        <v>2509.9961174004166</v>
      </c>
      <c r="I417" s="14">
        <f t="shared" si="46"/>
        <v>2667.3265718813968</v>
      </c>
      <c r="J417" s="14" t="str">
        <f t="shared" si="48"/>
        <v/>
      </c>
      <c r="K417" s="15" t="str">
        <f t="shared" si="47"/>
        <v/>
      </c>
    </row>
    <row r="418" spans="1:11" s="1" customFormat="1" x14ac:dyDescent="0.25">
      <c r="A418" s="1">
        <v>418</v>
      </c>
      <c r="B418">
        <v>7.4109182452487224E-2</v>
      </c>
      <c r="C418" s="11" t="s">
        <v>130</v>
      </c>
      <c r="D418" s="12">
        <v>418</v>
      </c>
      <c r="E418" s="1">
        <f t="shared" si="42"/>
        <v>6.4340957161234669E-3</v>
      </c>
      <c r="F418" s="1">
        <f t="shared" si="43"/>
        <v>4.7317799037194792E-12</v>
      </c>
      <c r="G418" s="1">
        <f t="shared" si="44"/>
        <v>157.33045448268345</v>
      </c>
      <c r="H418" s="13">
        <f t="shared" si="45"/>
        <v>2547.2361285194565</v>
      </c>
      <c r="I418" s="14">
        <f t="shared" si="46"/>
        <v>2704.566583002138</v>
      </c>
      <c r="J418" s="14" t="str">
        <f t="shared" si="48"/>
        <v/>
      </c>
      <c r="K418" s="15" t="str">
        <f t="shared" si="47"/>
        <v/>
      </c>
    </row>
    <row r="419" spans="1:11" s="1" customFormat="1" x14ac:dyDescent="0.25">
      <c r="A419" s="1">
        <v>419</v>
      </c>
      <c r="B419">
        <v>7.3487591490419724E-2</v>
      </c>
      <c r="C419" s="11" t="s">
        <v>130</v>
      </c>
      <c r="D419" s="12">
        <v>419</v>
      </c>
      <c r="E419" s="1">
        <f t="shared" si="42"/>
        <v>6.3541828010974799E-3</v>
      </c>
      <c r="F419" s="1">
        <f t="shared" si="43"/>
        <v>4.4628347493106611E-12</v>
      </c>
      <c r="G419" s="1">
        <f t="shared" si="44"/>
        <v>157.33045448410397</v>
      </c>
      <c r="H419" s="13">
        <f t="shared" si="45"/>
        <v>2580.9468740552502</v>
      </c>
      <c r="I419" s="14">
        <f t="shared" si="46"/>
        <v>2738.2773285393532</v>
      </c>
      <c r="J419" s="14" t="str">
        <f t="shared" si="48"/>
        <v/>
      </c>
      <c r="K419" s="15" t="str">
        <f t="shared" si="47"/>
        <v/>
      </c>
    </row>
    <row r="420" spans="1:11" s="1" customFormat="1" x14ac:dyDescent="0.25">
      <c r="A420" s="1">
        <v>420</v>
      </c>
      <c r="B420">
        <v>7.2866000528352431E-2</v>
      </c>
      <c r="C420" s="11" t="s">
        <v>130</v>
      </c>
      <c r="D420" s="12">
        <v>420</v>
      </c>
      <c r="E420" s="1">
        <f t="shared" si="42"/>
        <v>6.2748882257836897E-3</v>
      </c>
      <c r="F420" s="1">
        <f t="shared" si="43"/>
        <v>4.2091735178655328E-12</v>
      </c>
      <c r="G420" s="1">
        <f t="shared" si="44"/>
        <v>157.33045448544371</v>
      </c>
      <c r="H420" s="13">
        <f t="shared" si="45"/>
        <v>2615.2454733970549</v>
      </c>
      <c r="I420" s="14">
        <f t="shared" si="46"/>
        <v>2772.5759278824971</v>
      </c>
      <c r="J420" s="14" t="str">
        <f t="shared" si="48"/>
        <v/>
      </c>
      <c r="K420" s="15" t="str">
        <f t="shared" si="47"/>
        <v/>
      </c>
    </row>
    <row r="421" spans="1:11" s="1" customFormat="1" x14ac:dyDescent="0.25">
      <c r="A421" s="1">
        <v>421</v>
      </c>
      <c r="B421">
        <v>7.2244409566284917E-2</v>
      </c>
      <c r="C421" s="11" t="s">
        <v>130</v>
      </c>
      <c r="D421" s="12">
        <v>421</v>
      </c>
      <c r="E421" s="1">
        <f t="shared" si="42"/>
        <v>6.1962058761108052E-3</v>
      </c>
      <c r="F421" s="1">
        <f t="shared" si="43"/>
        <v>3.9699329507729473E-12</v>
      </c>
      <c r="G421" s="1">
        <f t="shared" si="44"/>
        <v>157.33045448670734</v>
      </c>
      <c r="H421" s="13">
        <f t="shared" si="45"/>
        <v>2650.1469734944953</v>
      </c>
      <c r="I421" s="14">
        <f t="shared" si="46"/>
        <v>2807.4774279811995</v>
      </c>
      <c r="J421" s="14" t="str">
        <f t="shared" si="48"/>
        <v/>
      </c>
      <c r="K421" s="15" t="str">
        <f t="shared" si="47"/>
        <v/>
      </c>
    </row>
    <row r="422" spans="1:11" s="1" customFormat="1" x14ac:dyDescent="0.25">
      <c r="A422" s="1">
        <v>422</v>
      </c>
      <c r="B422">
        <v>7.1622818604217417E-2</v>
      </c>
      <c r="C422" s="11" t="s">
        <v>130</v>
      </c>
      <c r="D422" s="12">
        <v>422</v>
      </c>
      <c r="E422" s="1">
        <f t="shared" si="42"/>
        <v>6.1181297024976017E-3</v>
      </c>
      <c r="F422" s="1">
        <f t="shared" si="43"/>
        <v>3.7442898861331179E-12</v>
      </c>
      <c r="G422" s="1">
        <f t="shared" si="44"/>
        <v>157.33045448789912</v>
      </c>
      <c r="H422" s="13">
        <f t="shared" si="45"/>
        <v>2685.6669449957062</v>
      </c>
      <c r="I422" s="14">
        <f t="shared" si="46"/>
        <v>2842.9973994835982</v>
      </c>
      <c r="J422" s="14" t="str">
        <f t="shared" si="48"/>
        <v/>
      </c>
      <c r="K422" s="15" t="str">
        <f t="shared" si="47"/>
        <v/>
      </c>
    </row>
    <row r="423" spans="1:11" s="1" customFormat="1" x14ac:dyDescent="0.25">
      <c r="A423" s="1">
        <v>423</v>
      </c>
      <c r="B423">
        <v>7.1001227642150125E-2</v>
      </c>
      <c r="C423" s="11" t="s">
        <v>130</v>
      </c>
      <c r="D423" s="12">
        <v>423</v>
      </c>
      <c r="E423" s="1">
        <f t="shared" si="42"/>
        <v>6.0406537193155724E-3</v>
      </c>
      <c r="F423" s="1">
        <f t="shared" si="43"/>
        <v>3.5314706932779847E-12</v>
      </c>
      <c r="G423" s="1">
        <f t="shared" si="44"/>
        <v>157.33045448902314</v>
      </c>
      <c r="H423" s="13">
        <f t="shared" si="45"/>
        <v>2721.82150516001</v>
      </c>
      <c r="I423" s="14">
        <f t="shared" si="46"/>
        <v>2879.1519596490284</v>
      </c>
      <c r="J423" s="14" t="str">
        <f t="shared" si="48"/>
        <v/>
      </c>
      <c r="K423" s="15" t="str">
        <f t="shared" si="47"/>
        <v/>
      </c>
    </row>
    <row r="424" spans="1:11" s="1" customFormat="1" x14ac:dyDescent="0.25">
      <c r="A424" s="1">
        <v>424</v>
      </c>
      <c r="B424">
        <v>7.0379636680082611E-2</v>
      </c>
      <c r="C424" s="11" t="s">
        <v>130</v>
      </c>
      <c r="D424" s="12">
        <v>424</v>
      </c>
      <c r="E424" s="1">
        <f t="shared" si="42"/>
        <v>5.9637720043487497E-3</v>
      </c>
      <c r="F424" s="1">
        <f t="shared" si="43"/>
        <v>3.3307489141411424E-12</v>
      </c>
      <c r="G424" s="1">
        <f t="shared" si="44"/>
        <v>157.33045449008333</v>
      </c>
      <c r="H424" s="13">
        <f t="shared" si="45"/>
        <v>2758.6273419847703</v>
      </c>
      <c r="I424" s="14">
        <f t="shared" si="46"/>
        <v>2915.9577964748473</v>
      </c>
      <c r="J424" s="14" t="str">
        <f t="shared" si="48"/>
        <v/>
      </c>
      <c r="K424" s="15" t="str">
        <f t="shared" si="47"/>
        <v/>
      </c>
    </row>
    <row r="425" spans="1:11" s="1" customFormat="1" x14ac:dyDescent="0.25">
      <c r="A425" s="1">
        <v>425</v>
      </c>
      <c r="B425">
        <v>6.9758045718015332E-2</v>
      </c>
      <c r="C425" s="11" t="s">
        <v>130</v>
      </c>
      <c r="D425" s="12">
        <v>425</v>
      </c>
      <c r="E425" s="1">
        <f t="shared" si="42"/>
        <v>5.8874786982515553E-3</v>
      </c>
      <c r="F425" s="1">
        <f t="shared" si="43"/>
        <v>3.1414334701074131E-12</v>
      </c>
      <c r="G425" s="1">
        <f t="shared" si="44"/>
        <v>157.33045449108326</v>
      </c>
      <c r="H425" s="13">
        <f t="shared" si="45"/>
        <v>2796.101739621904</v>
      </c>
      <c r="I425" s="14">
        <f t="shared" si="46"/>
        <v>2953.4321941129847</v>
      </c>
      <c r="J425" s="14" t="str">
        <f t="shared" si="48"/>
        <v/>
      </c>
      <c r="K425" s="15" t="str">
        <f t="shared" si="47"/>
        <v/>
      </c>
    </row>
    <row r="426" spans="1:11" s="1" customFormat="1" x14ac:dyDescent="0.25">
      <c r="A426" s="1">
        <v>426</v>
      </c>
      <c r="B426">
        <v>6.9136454755947818E-2</v>
      </c>
      <c r="C426" s="11" t="s">
        <v>130</v>
      </c>
      <c r="D426" s="12">
        <v>426</v>
      </c>
      <c r="E426" s="1">
        <f t="shared" si="42"/>
        <v>5.8117680040040004E-3</v>
      </c>
      <c r="F426" s="1">
        <f t="shared" si="43"/>
        <v>2.962880455163296E-12</v>
      </c>
      <c r="G426" s="1">
        <f t="shared" si="44"/>
        <v>157.33045449202635</v>
      </c>
      <c r="H426" s="13">
        <f t="shared" si="45"/>
        <v>2834.2626051657244</v>
      </c>
      <c r="I426" s="14">
        <f t="shared" si="46"/>
        <v>2991.5930596577482</v>
      </c>
      <c r="J426" s="14" t="str">
        <f t="shared" si="48"/>
        <v/>
      </c>
      <c r="K426" s="15" t="str">
        <f t="shared" si="47"/>
        <v/>
      </c>
    </row>
    <row r="427" spans="1:11" s="1" customFormat="1" x14ac:dyDescent="0.25">
      <c r="A427" s="1">
        <v>427</v>
      </c>
      <c r="B427">
        <v>6.8592562664138892E-2</v>
      </c>
      <c r="C427" s="11" t="s">
        <v>130</v>
      </c>
      <c r="D427" s="12">
        <v>427</v>
      </c>
      <c r="E427" s="1">
        <f t="shared" si="42"/>
        <v>5.7459945601523871E-3</v>
      </c>
      <c r="F427" s="1">
        <f t="shared" si="43"/>
        <v>2.8149919899948319E-12</v>
      </c>
      <c r="G427" s="1">
        <f t="shared" si="44"/>
        <v>157.33045449280743</v>
      </c>
      <c r="H427" s="13">
        <f t="shared" si="45"/>
        <v>2868.2310534369549</v>
      </c>
      <c r="I427" s="14">
        <f t="shared" si="46"/>
        <v>3025.5615079297636</v>
      </c>
      <c r="J427" s="14" t="str">
        <f t="shared" si="48"/>
        <v/>
      </c>
      <c r="K427" s="15" t="str">
        <f t="shared" si="47"/>
        <v/>
      </c>
    </row>
    <row r="428" spans="1:11" s="1" customFormat="1" x14ac:dyDescent="0.25">
      <c r="A428" s="1">
        <v>428</v>
      </c>
      <c r="B428">
        <v>6.7970971702071378E-2</v>
      </c>
      <c r="C428" s="11" t="s">
        <v>130</v>
      </c>
      <c r="D428" s="12">
        <v>428</v>
      </c>
      <c r="E428" s="1">
        <f t="shared" si="42"/>
        <v>5.6713608530076648E-3</v>
      </c>
      <c r="F428" s="1">
        <f t="shared" si="43"/>
        <v>2.6549919593204669E-12</v>
      </c>
      <c r="G428" s="1">
        <f t="shared" si="44"/>
        <v>157.33045449365252</v>
      </c>
      <c r="H428" s="13">
        <f t="shared" si="45"/>
        <v>2907.7296012583533</v>
      </c>
      <c r="I428" s="14">
        <f t="shared" si="46"/>
        <v>3065.0600557520083</v>
      </c>
      <c r="J428" s="14" t="str">
        <f t="shared" si="48"/>
        <v/>
      </c>
      <c r="K428" s="15" t="str">
        <f t="shared" si="47"/>
        <v/>
      </c>
    </row>
    <row r="429" spans="1:11" s="1" customFormat="1" x14ac:dyDescent="0.25">
      <c r="A429" s="1">
        <v>429</v>
      </c>
      <c r="B429">
        <v>6.7427079610262453E-2</v>
      </c>
      <c r="C429" s="11" t="s">
        <v>130</v>
      </c>
      <c r="D429" s="12">
        <v>429</v>
      </c>
      <c r="E429" s="1">
        <f t="shared" si="42"/>
        <v>5.6065210827245526E-3</v>
      </c>
      <c r="F429" s="1">
        <f t="shared" si="43"/>
        <v>2.5224723278038244E-12</v>
      </c>
      <c r="G429" s="1">
        <f t="shared" si="44"/>
        <v>157.33045449435244</v>
      </c>
      <c r="H429" s="13">
        <f t="shared" si="45"/>
        <v>2942.8985456719806</v>
      </c>
      <c r="I429" s="14">
        <f t="shared" si="46"/>
        <v>3100.2290001663318</v>
      </c>
      <c r="J429" s="14" t="str">
        <f t="shared" si="48"/>
        <v/>
      </c>
      <c r="K429" s="15" t="str">
        <f t="shared" si="47"/>
        <v/>
      </c>
    </row>
    <row r="430" spans="1:11" s="1" customFormat="1" x14ac:dyDescent="0.25">
      <c r="A430" s="1">
        <v>430</v>
      </c>
      <c r="B430">
        <v>6.6883187518453513E-2</v>
      </c>
      <c r="C430" s="11" t="s">
        <v>130</v>
      </c>
      <c r="D430" s="12">
        <v>430</v>
      </c>
      <c r="E430" s="1">
        <f t="shared" si="42"/>
        <v>5.542111147797027E-3</v>
      </c>
      <c r="F430" s="1">
        <f t="shared" si="43"/>
        <v>2.3965662950535181E-12</v>
      </c>
      <c r="G430" s="1">
        <f t="shared" si="44"/>
        <v>157.33045449501745</v>
      </c>
      <c r="H430" s="13">
        <f t="shared" si="45"/>
        <v>2978.6490996517309</v>
      </c>
      <c r="I430" s="14">
        <f t="shared" si="46"/>
        <v>3135.9795541467515</v>
      </c>
      <c r="J430" s="14" t="str">
        <f t="shared" si="48"/>
        <v/>
      </c>
      <c r="K430" s="15" t="str">
        <f t="shared" si="47"/>
        <v/>
      </c>
    </row>
    <row r="431" spans="1:11" s="1" customFormat="1" x14ac:dyDescent="0.25">
      <c r="A431" s="1">
        <v>431</v>
      </c>
      <c r="B431">
        <v>6.6261596556386013E-2</v>
      </c>
      <c r="C431" s="11" t="s">
        <v>130</v>
      </c>
      <c r="D431" s="12">
        <v>431</v>
      </c>
      <c r="E431" s="1">
        <f t="shared" si="42"/>
        <v>5.4690213871872034E-3</v>
      </c>
      <c r="F431" s="1">
        <f t="shared" si="43"/>
        <v>2.2603483315549298E-12</v>
      </c>
      <c r="G431" s="1">
        <f t="shared" si="44"/>
        <v>157.33045449573692</v>
      </c>
      <c r="H431" s="13">
        <f t="shared" si="45"/>
        <v>3020.2373158315745</v>
      </c>
      <c r="I431" s="14">
        <f t="shared" si="46"/>
        <v>3177.5677703273145</v>
      </c>
      <c r="J431" s="14" t="str">
        <f t="shared" si="48"/>
        <v/>
      </c>
      <c r="K431" s="15" t="str">
        <f t="shared" si="47"/>
        <v/>
      </c>
    </row>
    <row r="432" spans="1:11" s="1" customFormat="1" x14ac:dyDescent="0.25">
      <c r="A432" s="1">
        <v>432</v>
      </c>
      <c r="B432">
        <v>6.5640005594318721E-2</v>
      </c>
      <c r="C432" s="11" t="s">
        <v>130</v>
      </c>
      <c r="D432" s="12">
        <v>432</v>
      </c>
      <c r="E432" s="1">
        <f t="shared" si="42"/>
        <v>5.3964827655584302E-3</v>
      </c>
      <c r="F432" s="1">
        <f t="shared" si="43"/>
        <v>2.1318737506351415E-12</v>
      </c>
      <c r="G432" s="1">
        <f t="shared" si="44"/>
        <v>157.33045449641551</v>
      </c>
      <c r="H432" s="13">
        <f t="shared" si="45"/>
        <v>3062.6257612464706</v>
      </c>
      <c r="I432" s="14">
        <f t="shared" si="46"/>
        <v>3219.9562157428868</v>
      </c>
      <c r="J432" s="14" t="str">
        <f t="shared" si="48"/>
        <v/>
      </c>
      <c r="K432" s="15" t="str">
        <f t="shared" si="47"/>
        <v/>
      </c>
    </row>
    <row r="433" spans="1:11" s="1" customFormat="1" x14ac:dyDescent="0.25">
      <c r="A433" s="1">
        <v>433</v>
      </c>
      <c r="B433">
        <v>6.5018414632251206E-2</v>
      </c>
      <c r="C433" s="11" t="s">
        <v>130</v>
      </c>
      <c r="D433" s="12">
        <v>433</v>
      </c>
      <c r="E433" s="1">
        <f t="shared" si="42"/>
        <v>5.3244898849501288E-3</v>
      </c>
      <c r="F433" s="1">
        <f t="shared" si="43"/>
        <v>2.0107038470979674E-12</v>
      </c>
      <c r="G433" s="1">
        <f t="shared" si="44"/>
        <v>157.33045449705546</v>
      </c>
      <c r="H433" s="13">
        <f t="shared" si="45"/>
        <v>3105.8372626958981</v>
      </c>
      <c r="I433" s="14">
        <f t="shared" si="46"/>
        <v>3263.1677171929555</v>
      </c>
      <c r="J433" s="14" t="str">
        <f t="shared" si="48"/>
        <v/>
      </c>
      <c r="K433" s="15" t="str">
        <f t="shared" si="47"/>
        <v/>
      </c>
    </row>
    <row r="434" spans="1:11" s="1" customFormat="1" x14ac:dyDescent="0.25">
      <c r="A434" s="1">
        <v>434</v>
      </c>
      <c r="B434">
        <v>6.4474522540442281E-2</v>
      </c>
      <c r="C434" s="11" t="s">
        <v>130</v>
      </c>
      <c r="D434" s="12">
        <v>434</v>
      </c>
      <c r="E434" s="1">
        <f t="shared" si="42"/>
        <v>5.2619395933712482E-3</v>
      </c>
      <c r="F434" s="1">
        <f t="shared" si="43"/>
        <v>1.9103417782006081E-12</v>
      </c>
      <c r="G434" s="1">
        <f t="shared" si="44"/>
        <v>157.33045449758558</v>
      </c>
      <c r="H434" s="13">
        <f t="shared" si="45"/>
        <v>3144.3411059347109</v>
      </c>
      <c r="I434" s="14">
        <f t="shared" si="46"/>
        <v>3301.6715604322999</v>
      </c>
      <c r="J434" s="14" t="str">
        <f t="shared" si="48"/>
        <v/>
      </c>
      <c r="K434" s="15" t="str">
        <f t="shared" si="47"/>
        <v/>
      </c>
    </row>
    <row r="435" spans="1:11" s="1" customFormat="1" x14ac:dyDescent="0.25">
      <c r="A435" s="1">
        <v>435</v>
      </c>
      <c r="B435">
        <v>6.3930630448633341E-2</v>
      </c>
      <c r="C435" s="11" t="s">
        <v>130</v>
      </c>
      <c r="D435" s="12">
        <v>435</v>
      </c>
      <c r="E435" s="1">
        <f t="shared" si="42"/>
        <v>5.199799504524108E-3</v>
      </c>
      <c r="F435" s="1">
        <f t="shared" si="43"/>
        <v>1.8149870809803349E-12</v>
      </c>
      <c r="G435" s="1">
        <f t="shared" si="44"/>
        <v>157.33045449808921</v>
      </c>
      <c r="H435" s="13">
        <f t="shared" si="45"/>
        <v>3183.5097033239927</v>
      </c>
      <c r="I435" s="14">
        <f t="shared" si="46"/>
        <v>3340.8401578220801</v>
      </c>
      <c r="J435" s="14" t="str">
        <f t="shared" si="48"/>
        <v/>
      </c>
      <c r="K435" s="15" t="str">
        <f t="shared" si="47"/>
        <v/>
      </c>
    </row>
    <row r="436" spans="1:11" s="1" customFormat="1" x14ac:dyDescent="0.25">
      <c r="A436" s="1">
        <v>436</v>
      </c>
      <c r="B436">
        <v>6.3309039486565841E-2</v>
      </c>
      <c r="C436" s="11" t="s">
        <v>130</v>
      </c>
      <c r="D436" s="12">
        <v>436</v>
      </c>
      <c r="E436" s="1">
        <f t="shared" si="42"/>
        <v>5.1292800511652525E-3</v>
      </c>
      <c r="F436" s="1">
        <f t="shared" si="43"/>
        <v>1.7118276767960559E-12</v>
      </c>
      <c r="G436" s="1">
        <f t="shared" si="44"/>
        <v>157.33045449863411</v>
      </c>
      <c r="H436" s="13">
        <f t="shared" si="45"/>
        <v>3229.109670890221</v>
      </c>
      <c r="I436" s="14">
        <f t="shared" si="46"/>
        <v>3386.4401253888573</v>
      </c>
      <c r="J436" s="14" t="str">
        <f t="shared" si="48"/>
        <v/>
      </c>
      <c r="K436" s="15" t="str">
        <f t="shared" si="47"/>
        <v/>
      </c>
    </row>
    <row r="437" spans="1:11" s="1" customFormat="1" x14ac:dyDescent="0.25">
      <c r="A437" s="1">
        <v>437</v>
      </c>
      <c r="B437">
        <v>6.2687448524498549E-2</v>
      </c>
      <c r="C437" s="11" t="s">
        <v>130</v>
      </c>
      <c r="D437" s="12">
        <v>437</v>
      </c>
      <c r="E437" s="1">
        <f t="shared" si="42"/>
        <v>5.0592866097763506E-3</v>
      </c>
      <c r="F437" s="1">
        <f t="shared" si="43"/>
        <v>1.6145294683809828E-12</v>
      </c>
      <c r="G437" s="1">
        <f t="shared" si="44"/>
        <v>157.33045449914798</v>
      </c>
      <c r="H437" s="13">
        <f t="shared" si="45"/>
        <v>3275.6265167442225</v>
      </c>
      <c r="I437" s="14">
        <f t="shared" si="46"/>
        <v>3432.9569712433713</v>
      </c>
      <c r="J437" s="14" t="str">
        <f t="shared" si="48"/>
        <v/>
      </c>
      <c r="K437" s="15" t="str">
        <f t="shared" si="47"/>
        <v/>
      </c>
    </row>
    <row r="438" spans="1:11" s="1" customFormat="1" x14ac:dyDescent="0.25">
      <c r="A438" s="1">
        <v>438</v>
      </c>
      <c r="B438">
        <v>6.2143556432689394E-2</v>
      </c>
      <c r="C438" s="11" t="s">
        <v>130</v>
      </c>
      <c r="D438" s="12">
        <v>438</v>
      </c>
      <c r="E438" s="1">
        <f t="shared" si="42"/>
        <v>4.9984698111206344E-3</v>
      </c>
      <c r="F438" s="1">
        <f t="shared" si="43"/>
        <v>1.5339421541429913E-12</v>
      </c>
      <c r="G438" s="1">
        <f t="shared" si="44"/>
        <v>157.33045449957362</v>
      </c>
      <c r="H438" s="13">
        <f t="shared" si="45"/>
        <v>3317.1024154851157</v>
      </c>
      <c r="I438" s="14">
        <f t="shared" si="46"/>
        <v>3474.4328699846883</v>
      </c>
      <c r="J438" s="14" t="str">
        <f t="shared" si="48"/>
        <v/>
      </c>
      <c r="K438" s="15" t="str">
        <f t="shared" si="47"/>
        <v/>
      </c>
    </row>
    <row r="439" spans="1:11" s="1" customFormat="1" x14ac:dyDescent="0.25">
      <c r="A439" s="1">
        <v>439</v>
      </c>
      <c r="B439">
        <v>6.1521965470622109E-2</v>
      </c>
      <c r="C439" s="11" t="s">
        <v>130</v>
      </c>
      <c r="D439" s="12">
        <v>439</v>
      </c>
      <c r="E439" s="1">
        <f t="shared" si="42"/>
        <v>4.9294488677844445E-3</v>
      </c>
      <c r="F439" s="1">
        <f t="shared" si="43"/>
        <v>1.4467553929163433E-12</v>
      </c>
      <c r="G439" s="1">
        <f t="shared" si="44"/>
        <v>157.33045450003411</v>
      </c>
      <c r="H439" s="13">
        <f t="shared" si="45"/>
        <v>3365.4131963872755</v>
      </c>
      <c r="I439" s="14">
        <f t="shared" si="46"/>
        <v>3522.7436508873066</v>
      </c>
      <c r="J439" s="14" t="str">
        <f t="shared" si="48"/>
        <v/>
      </c>
      <c r="K439" s="15" t="str">
        <f t="shared" si="47"/>
        <v/>
      </c>
    </row>
    <row r="440" spans="1:11" s="1" customFormat="1" x14ac:dyDescent="0.25">
      <c r="A440" s="1">
        <v>440</v>
      </c>
      <c r="B440">
        <v>6.0900374508554601E-2</v>
      </c>
      <c r="C440" s="11" t="s">
        <v>130</v>
      </c>
      <c r="D440" s="12">
        <v>440</v>
      </c>
      <c r="E440" s="1">
        <f t="shared" si="42"/>
        <v>4.8609393463996536E-3</v>
      </c>
      <c r="F440" s="1">
        <f t="shared" si="43"/>
        <v>1.3645241135052761E-12</v>
      </c>
      <c r="G440" s="1">
        <f t="shared" si="44"/>
        <v>157.33045450046845</v>
      </c>
      <c r="H440" s="13">
        <f t="shared" si="45"/>
        <v>3414.7227387336029</v>
      </c>
      <c r="I440" s="14">
        <f t="shared" si="46"/>
        <v>3572.05319323407</v>
      </c>
      <c r="J440" s="14" t="str">
        <f t="shared" si="48"/>
        <v/>
      </c>
      <c r="K440" s="15" t="str">
        <f t="shared" si="47"/>
        <v/>
      </c>
    </row>
    <row r="441" spans="1:11" s="1" customFormat="1" x14ac:dyDescent="0.25">
      <c r="A441" s="1">
        <v>441</v>
      </c>
      <c r="B441">
        <v>6.0356482416745669E-2</v>
      </c>
      <c r="C441" s="11" t="s">
        <v>130</v>
      </c>
      <c r="D441" s="12">
        <v>441</v>
      </c>
      <c r="E441" s="1">
        <f t="shared" si="42"/>
        <v>4.80140913376359E-3</v>
      </c>
      <c r="F441" s="1">
        <f t="shared" si="43"/>
        <v>1.2964163110646273E-12</v>
      </c>
      <c r="G441" s="1">
        <f t="shared" si="44"/>
        <v>157.33045450082815</v>
      </c>
      <c r="H441" s="13">
        <f t="shared" si="45"/>
        <v>3458.7120461051359</v>
      </c>
      <c r="I441" s="14">
        <f t="shared" si="46"/>
        <v>3616.0425006059663</v>
      </c>
      <c r="J441" s="14" t="str">
        <f t="shared" si="48"/>
        <v/>
      </c>
      <c r="K441" s="15" t="str">
        <f t="shared" si="47"/>
        <v/>
      </c>
    </row>
    <row r="442" spans="1:11" s="1" customFormat="1" x14ac:dyDescent="0.25">
      <c r="A442" s="1">
        <v>442</v>
      </c>
      <c r="B442">
        <v>5.9812590324936736E-2</v>
      </c>
      <c r="C442" s="11" t="s">
        <v>130</v>
      </c>
      <c r="D442" s="12">
        <v>442</v>
      </c>
      <c r="E442" s="1">
        <f t="shared" si="42"/>
        <v>4.7422633791261715E-3</v>
      </c>
      <c r="F442" s="1">
        <f t="shared" si="43"/>
        <v>1.231707294581358E-12</v>
      </c>
      <c r="G442" s="1">
        <f t="shared" si="44"/>
        <v>157.33045450116995</v>
      </c>
      <c r="H442" s="13">
        <f t="shared" si="45"/>
        <v>3503.5109923829123</v>
      </c>
      <c r="I442" s="14">
        <f t="shared" si="46"/>
        <v>3660.8414468840815</v>
      </c>
      <c r="J442" s="14" t="str">
        <f t="shared" si="48"/>
        <v/>
      </c>
      <c r="K442" s="15" t="str">
        <f t="shared" si="47"/>
        <v/>
      </c>
    </row>
    <row r="443" spans="1:11" s="1" customFormat="1" x14ac:dyDescent="0.25">
      <c r="A443" s="1">
        <v>443</v>
      </c>
      <c r="B443">
        <v>5.9190999362869229E-2</v>
      </c>
      <c r="C443" s="11" t="s">
        <v>130</v>
      </c>
      <c r="D443" s="12">
        <v>443</v>
      </c>
      <c r="E443" s="1">
        <f t="shared" si="42"/>
        <v>4.675134811200965E-3</v>
      </c>
      <c r="F443" s="1">
        <f t="shared" si="43"/>
        <v>1.1616984362883536E-12</v>
      </c>
      <c r="G443" s="1">
        <f t="shared" si="44"/>
        <v>157.33045450153972</v>
      </c>
      <c r="H443" s="13">
        <f t="shared" si="45"/>
        <v>3555.7297072931465</v>
      </c>
      <c r="I443" s="14">
        <f t="shared" si="46"/>
        <v>3713.0601617946913</v>
      </c>
      <c r="J443" s="14" t="str">
        <f t="shared" si="48"/>
        <v/>
      </c>
      <c r="K443" s="15" t="str">
        <f t="shared" si="47"/>
        <v/>
      </c>
    </row>
    <row r="444" spans="1:11" s="1" customFormat="1" x14ac:dyDescent="0.25">
      <c r="A444" s="1">
        <v>444</v>
      </c>
      <c r="B444">
        <v>5.8569408400801937E-2</v>
      </c>
      <c r="C444" s="11" t="s">
        <v>130</v>
      </c>
      <c r="D444" s="12">
        <v>444</v>
      </c>
      <c r="E444" s="1">
        <f t="shared" si="42"/>
        <v>4.6084993099208826E-3</v>
      </c>
      <c r="F444" s="1">
        <f t="shared" si="43"/>
        <v>1.0956709455846638E-12</v>
      </c>
      <c r="G444" s="1">
        <f t="shared" si="44"/>
        <v>157.33045450188845</v>
      </c>
      <c r="H444" s="13">
        <f t="shared" si="45"/>
        <v>3609.0694123850753</v>
      </c>
      <c r="I444" s="14">
        <f t="shared" si="46"/>
        <v>3766.3998668869649</v>
      </c>
      <c r="J444" s="14" t="str">
        <f t="shared" si="48"/>
        <v/>
      </c>
      <c r="K444" s="15" t="str">
        <f t="shared" si="47"/>
        <v/>
      </c>
    </row>
    <row r="445" spans="1:11" s="1" customFormat="1" x14ac:dyDescent="0.25">
      <c r="A445" s="1">
        <v>445</v>
      </c>
      <c r="B445">
        <v>5.8025516308992782E-2</v>
      </c>
      <c r="C445" s="11" t="s">
        <v>130</v>
      </c>
      <c r="D445" s="12">
        <v>445</v>
      </c>
      <c r="E445" s="1">
        <f t="shared" si="42"/>
        <v>4.5505939647425692E-3</v>
      </c>
      <c r="F445" s="1">
        <f t="shared" si="43"/>
        <v>1.0409813897171513E-12</v>
      </c>
      <c r="G445" s="1">
        <f t="shared" si="44"/>
        <v>157.33045450217733</v>
      </c>
      <c r="H445" s="13">
        <f t="shared" si="45"/>
        <v>3656.6894405570802</v>
      </c>
      <c r="I445" s="14">
        <f t="shared" si="46"/>
        <v>3814.0198950592639</v>
      </c>
      <c r="J445" s="14" t="str">
        <f t="shared" si="48"/>
        <v/>
      </c>
      <c r="K445" s="15" t="str">
        <f t="shared" si="47"/>
        <v/>
      </c>
    </row>
    <row r="446" spans="1:11" s="1" customFormat="1" x14ac:dyDescent="0.25">
      <c r="A446" s="1">
        <v>446</v>
      </c>
      <c r="B446">
        <v>5.7403925346925497E-2</v>
      </c>
      <c r="C446" s="11" t="s">
        <v>130</v>
      </c>
      <c r="D446" s="12">
        <v>446</v>
      </c>
      <c r="E446" s="1">
        <f t="shared" si="42"/>
        <v>4.4848701505196681E-3</v>
      </c>
      <c r="F446" s="1">
        <f t="shared" si="43"/>
        <v>9.818127953108125E-13</v>
      </c>
      <c r="G446" s="1">
        <f t="shared" si="44"/>
        <v>157.33045450248986</v>
      </c>
      <c r="H446" s="13">
        <f t="shared" si="45"/>
        <v>3712.2291247338826</v>
      </c>
      <c r="I446" s="14">
        <f t="shared" si="46"/>
        <v>3869.5595792363652</v>
      </c>
      <c r="J446" s="14" t="str">
        <f t="shared" si="48"/>
        <v/>
      </c>
      <c r="K446" s="15" t="str">
        <f t="shared" si="47"/>
        <v/>
      </c>
    </row>
    <row r="447" spans="1:11" s="1" customFormat="1" x14ac:dyDescent="0.25">
      <c r="A447" s="1">
        <v>447</v>
      </c>
      <c r="B447">
        <v>5.6860033255116564E-2</v>
      </c>
      <c r="C447" s="11" t="s">
        <v>130</v>
      </c>
      <c r="D447" s="12">
        <v>447</v>
      </c>
      <c r="E447" s="1">
        <f t="shared" si="42"/>
        <v>4.4277553077172321E-3</v>
      </c>
      <c r="F447" s="1">
        <f t="shared" si="43"/>
        <v>9.3280753795664038E-13</v>
      </c>
      <c r="G447" s="1">
        <f t="shared" si="44"/>
        <v>157.33045450274867</v>
      </c>
      <c r="H447" s="13">
        <f t="shared" si="45"/>
        <v>3761.8328286378874</v>
      </c>
      <c r="I447" s="14">
        <f t="shared" si="46"/>
        <v>3919.1632831406287</v>
      </c>
      <c r="J447" s="14" t="str">
        <f t="shared" si="48"/>
        <v/>
      </c>
      <c r="K447" s="15" t="str">
        <f t="shared" si="47"/>
        <v/>
      </c>
    </row>
    <row r="448" spans="1:11" s="1" customFormat="1" x14ac:dyDescent="0.25">
      <c r="A448" s="1">
        <v>448</v>
      </c>
      <c r="B448">
        <v>5.6316141163307409E-2</v>
      </c>
      <c r="C448" s="11" t="s">
        <v>130</v>
      </c>
      <c r="D448" s="12">
        <v>448</v>
      </c>
      <c r="E448" s="1">
        <f t="shared" si="42"/>
        <v>4.3710044801193448E-3</v>
      </c>
      <c r="F448" s="1">
        <f t="shared" si="43"/>
        <v>8.862481800043033E-13</v>
      </c>
      <c r="G448" s="1">
        <f t="shared" si="44"/>
        <v>157.33045450299457</v>
      </c>
      <c r="H448" s="13">
        <f t="shared" si="45"/>
        <v>3812.4043410185418</v>
      </c>
      <c r="I448" s="14">
        <f t="shared" si="46"/>
        <v>3969.7347955215396</v>
      </c>
      <c r="J448" s="14" t="str">
        <f t="shared" si="48"/>
        <v/>
      </c>
      <c r="K448" s="15" t="str">
        <f t="shared" si="47"/>
        <v/>
      </c>
    </row>
    <row r="449" spans="1:11" s="1" customFormat="1" x14ac:dyDescent="0.25">
      <c r="A449" s="1">
        <v>449</v>
      </c>
      <c r="B449">
        <v>5.5772249071498477E-2</v>
      </c>
      <c r="C449" s="11" t="s">
        <v>130</v>
      </c>
      <c r="D449" s="12">
        <v>449</v>
      </c>
      <c r="E449" s="1">
        <f t="shared" si="42"/>
        <v>4.3146145994908541E-3</v>
      </c>
      <c r="F449" s="1">
        <f t="shared" si="43"/>
        <v>8.4201207268921648E-13</v>
      </c>
      <c r="G449" s="1">
        <f t="shared" si="44"/>
        <v>157.3304545032282</v>
      </c>
      <c r="H449" s="13">
        <f t="shared" si="45"/>
        <v>3863.9718937556986</v>
      </c>
      <c r="I449" s="14">
        <f t="shared" si="46"/>
        <v>4021.3023482589201</v>
      </c>
      <c r="J449" s="14" t="str">
        <f t="shared" si="48"/>
        <v/>
      </c>
      <c r="K449" s="15" t="str">
        <f t="shared" si="47"/>
        <v/>
      </c>
    </row>
    <row r="450" spans="1:11" s="1" customFormat="1" x14ac:dyDescent="0.25">
      <c r="A450" s="1">
        <v>450</v>
      </c>
      <c r="B450">
        <v>5.5150658109431192E-2</v>
      </c>
      <c r="C450" s="11" t="s">
        <v>130</v>
      </c>
      <c r="D450" s="12">
        <v>450</v>
      </c>
      <c r="E450" s="1">
        <f t="shared" ref="E450:E500" si="49">IF(B450&gt;0,1/2*(B450-O$8*F450+N$32)+1/2*POWER((B450-O$8*F450+N$32)^2-4*O$32*(B450-O$8*F450),0.5),"")</f>
        <v>4.2506071005341539E-3</v>
      </c>
      <c r="F450" s="1">
        <f t="shared" ref="F450:F500" si="50">IF(B450="","",LN(1+EXP($Q$14*(B450-$Q$15)))/$Q$14)</f>
        <v>7.9415310955755476E-13</v>
      </c>
      <c r="G450" s="1">
        <f t="shared" ref="G450:G500" si="51">IF(B450="","",O$8*N$25*10/(Q$16+F450)-O$8*N$25*10/(Q$16+N$23-Q$15)+(1-O$8)*O$18)</f>
        <v>157.33045450348098</v>
      </c>
      <c r="H450" s="13">
        <f t="shared" ref="H450:H500" si="52">IF(B450&gt;0, IF(O$8=1,N$25*10/(E450)-N$25*10/(Q$15-O$23),N$25*10/(E450)-N$25*10/(N$23-O$23)),"")</f>
        <v>3924.1635775287159</v>
      </c>
      <c r="I450" s="14">
        <f t="shared" ref="I450:I500" si="53">IF(B450&gt;0,(O$25*10/(B450-E450-O$8*F450)-O$25*10/(O$23))+G450,"")</f>
        <v>4081.4940320322007</v>
      </c>
      <c r="J450" s="14" t="str">
        <f t="shared" si="48"/>
        <v/>
      </c>
      <c r="K450" s="15" t="str">
        <f t="shared" ref="K450:K500" si="54">IF(OR(B450="",C450=0,C450=""),"",(I450-C450)*(I450-C450))</f>
        <v/>
      </c>
    </row>
    <row r="451" spans="1:11" s="1" customFormat="1" x14ac:dyDescent="0.25">
      <c r="A451" s="1">
        <v>451</v>
      </c>
      <c r="B451">
        <v>5.4606766017622037E-2</v>
      </c>
      <c r="C451" s="11" t="s">
        <v>130</v>
      </c>
      <c r="D451" s="12">
        <v>451</v>
      </c>
      <c r="E451" s="1">
        <f t="shared" si="49"/>
        <v>4.194980481895913E-3</v>
      </c>
      <c r="F451" s="1">
        <f t="shared" si="50"/>
        <v>7.5451397228516693E-13</v>
      </c>
      <c r="G451" s="1">
        <f t="shared" si="51"/>
        <v>157.33045450369033</v>
      </c>
      <c r="H451" s="13">
        <f t="shared" si="52"/>
        <v>3977.9658178434438</v>
      </c>
      <c r="I451" s="14">
        <f t="shared" si="53"/>
        <v>4135.2962723471292</v>
      </c>
      <c r="J451" s="14" t="str">
        <f t="shared" ref="J451:J500" si="55">IF(B451&gt;0,C451,"")</f>
        <v/>
      </c>
      <c r="K451" s="15" t="str">
        <f t="shared" si="54"/>
        <v/>
      </c>
    </row>
    <row r="452" spans="1:11" s="1" customFormat="1" x14ac:dyDescent="0.25">
      <c r="A452" s="1">
        <v>452</v>
      </c>
      <c r="B452">
        <v>5.4062873925813104E-2</v>
      </c>
      <c r="C452" s="11" t="s">
        <v>130</v>
      </c>
      <c r="D452" s="12">
        <v>452</v>
      </c>
      <c r="E452" s="1">
        <f t="shared" si="49"/>
        <v>4.1397053568701381E-3</v>
      </c>
      <c r="F452" s="1">
        <f t="shared" si="50"/>
        <v>7.1685372565714597E-13</v>
      </c>
      <c r="G452" s="1">
        <f t="shared" si="51"/>
        <v>157.33045450388929</v>
      </c>
      <c r="H452" s="13">
        <f t="shared" si="52"/>
        <v>4032.8603343334016</v>
      </c>
      <c r="I452" s="14">
        <f t="shared" si="53"/>
        <v>4190.1907888372916</v>
      </c>
      <c r="J452" s="14" t="str">
        <f t="shared" si="55"/>
        <v/>
      </c>
      <c r="K452" s="15" t="str">
        <f t="shared" si="54"/>
        <v/>
      </c>
    </row>
    <row r="453" spans="1:11" s="1" customFormat="1" x14ac:dyDescent="0.25">
      <c r="A453" s="1">
        <v>453</v>
      </c>
      <c r="B453">
        <v>5.3518981834004178E-2</v>
      </c>
      <c r="C453" s="11" t="s">
        <v>130</v>
      </c>
      <c r="D453" s="12">
        <v>453</v>
      </c>
      <c r="E453" s="1">
        <f t="shared" si="49"/>
        <v>4.0847787769707766E-3</v>
      </c>
      <c r="F453" s="1">
        <f t="shared" si="50"/>
        <v>6.8107094857969372E-13</v>
      </c>
      <c r="G453" s="1">
        <f t="shared" si="51"/>
        <v>157.33045450407823</v>
      </c>
      <c r="H453" s="13">
        <f t="shared" si="52"/>
        <v>4088.8803456005235</v>
      </c>
      <c r="I453" s="14">
        <f t="shared" si="53"/>
        <v>4246.2108001046026</v>
      </c>
      <c r="J453" s="14" t="str">
        <f t="shared" si="55"/>
        <v/>
      </c>
      <c r="K453" s="15" t="str">
        <f t="shared" si="54"/>
        <v/>
      </c>
    </row>
    <row r="454" spans="1:11" s="1" customFormat="1" x14ac:dyDescent="0.25">
      <c r="A454" s="1">
        <v>454</v>
      </c>
      <c r="B454">
        <v>5.2975089742195246E-2</v>
      </c>
      <c r="C454" s="11" t="s">
        <v>130</v>
      </c>
      <c r="D454" s="12">
        <v>454</v>
      </c>
      <c r="E454" s="1">
        <f t="shared" si="49"/>
        <v>4.0301978219334372E-3</v>
      </c>
      <c r="F454" s="1">
        <f t="shared" si="50"/>
        <v>6.4707601310945351E-13</v>
      </c>
      <c r="G454" s="1">
        <f t="shared" si="51"/>
        <v>157.33045450425786</v>
      </c>
      <c r="H454" s="13">
        <f t="shared" si="52"/>
        <v>4146.0604352581031</v>
      </c>
      <c r="I454" s="14">
        <f t="shared" si="53"/>
        <v>4303.3908897623614</v>
      </c>
      <c r="J454" s="14" t="str">
        <f t="shared" si="55"/>
        <v/>
      </c>
      <c r="K454" s="15" t="str">
        <f t="shared" si="54"/>
        <v/>
      </c>
    </row>
    <row r="455" spans="1:11" s="1" customFormat="1" x14ac:dyDescent="0.25">
      <c r="A455" s="1">
        <v>455</v>
      </c>
      <c r="B455">
        <v>5.2508896520644666E-2</v>
      </c>
      <c r="C455" s="11" t="s">
        <v>130</v>
      </c>
      <c r="D455" s="12">
        <v>455</v>
      </c>
      <c r="E455" s="1">
        <f t="shared" si="49"/>
        <v>3.9836870421932902E-3</v>
      </c>
      <c r="F455" s="1">
        <f t="shared" si="50"/>
        <v>6.1929135066300985E-13</v>
      </c>
      <c r="G455" s="1">
        <f t="shared" si="51"/>
        <v>157.33045450440457</v>
      </c>
      <c r="H455" s="13">
        <f t="shared" si="52"/>
        <v>4196.0225313022866</v>
      </c>
      <c r="I455" s="14">
        <f t="shared" si="53"/>
        <v>4353.3529858066877</v>
      </c>
      <c r="J455" s="14" t="str">
        <f t="shared" si="55"/>
        <v/>
      </c>
      <c r="K455" s="15" t="str">
        <f t="shared" si="54"/>
        <v/>
      </c>
    </row>
    <row r="456" spans="1:11" s="1" customFormat="1" x14ac:dyDescent="0.25">
      <c r="A456" s="1">
        <v>456</v>
      </c>
      <c r="B456">
        <v>5.1965004428835511E-2</v>
      </c>
      <c r="C456" s="11" t="s">
        <v>130</v>
      </c>
      <c r="D456" s="12">
        <v>456</v>
      </c>
      <c r="E456" s="1">
        <f t="shared" si="49"/>
        <v>3.9297403094376571E-3</v>
      </c>
      <c r="F456" s="1">
        <f t="shared" si="50"/>
        <v>5.8838150334877792E-13</v>
      </c>
      <c r="G456" s="1">
        <f t="shared" si="51"/>
        <v>157.33045450456783</v>
      </c>
      <c r="H456" s="13">
        <f t="shared" si="52"/>
        <v>4255.4537572386807</v>
      </c>
      <c r="I456" s="14">
        <f t="shared" si="53"/>
        <v>4412.7842117432483</v>
      </c>
      <c r="J456" s="14" t="str">
        <f t="shared" si="55"/>
        <v/>
      </c>
      <c r="K456" s="15" t="str">
        <f t="shared" si="54"/>
        <v/>
      </c>
    </row>
    <row r="457" spans="1:11" s="1" customFormat="1" x14ac:dyDescent="0.25">
      <c r="A457" s="1">
        <v>457</v>
      </c>
      <c r="B457">
        <v>5.1421112337026578E-2</v>
      </c>
      <c r="C457" s="11" t="s">
        <v>130</v>
      </c>
      <c r="D457" s="12">
        <v>457</v>
      </c>
      <c r="E457" s="1">
        <f t="shared" si="49"/>
        <v>3.8761310110989045E-3</v>
      </c>
      <c r="F457" s="1">
        <f t="shared" si="50"/>
        <v>5.590118414824745E-13</v>
      </c>
      <c r="G457" s="1">
        <f t="shared" si="51"/>
        <v>157.33045450472295</v>
      </c>
      <c r="H457" s="13">
        <f t="shared" si="52"/>
        <v>4316.1520436103574</v>
      </c>
      <c r="I457" s="14">
        <f t="shared" si="53"/>
        <v>4473.4824981150759</v>
      </c>
      <c r="J457" s="14" t="str">
        <f t="shared" si="55"/>
        <v/>
      </c>
      <c r="K457" s="15" t="str">
        <f t="shared" si="54"/>
        <v/>
      </c>
    </row>
    <row r="458" spans="1:11" s="1" customFormat="1" x14ac:dyDescent="0.25">
      <c r="A458" s="1">
        <v>458</v>
      </c>
      <c r="B458">
        <v>5.0954919115476005E-2</v>
      </c>
      <c r="C458" s="11" t="s">
        <v>130</v>
      </c>
      <c r="D458" s="12">
        <v>458</v>
      </c>
      <c r="E458" s="1">
        <f t="shared" si="49"/>
        <v>3.8304466205155846E-3</v>
      </c>
      <c r="F458" s="1">
        <f t="shared" si="50"/>
        <v>5.3500806306823406E-13</v>
      </c>
      <c r="G458" s="1">
        <f t="shared" si="51"/>
        <v>157.33045450484971</v>
      </c>
      <c r="H458" s="13">
        <f t="shared" si="52"/>
        <v>4369.2183157979089</v>
      </c>
      <c r="I458" s="14">
        <f t="shared" si="53"/>
        <v>4526.5487703027611</v>
      </c>
      <c r="J458" s="14" t="str">
        <f t="shared" si="55"/>
        <v/>
      </c>
      <c r="K458" s="15" t="str">
        <f t="shared" si="54"/>
        <v/>
      </c>
    </row>
    <row r="459" spans="1:11" s="1" customFormat="1" x14ac:dyDescent="0.25">
      <c r="A459" s="1">
        <v>459</v>
      </c>
      <c r="B459">
        <v>5.0488725893925432E-2</v>
      </c>
      <c r="C459" s="11" t="s">
        <v>130</v>
      </c>
      <c r="D459" s="12">
        <v>459</v>
      </c>
      <c r="E459" s="1">
        <f t="shared" si="49"/>
        <v>3.7850063169511117E-3</v>
      </c>
      <c r="F459" s="1">
        <f t="shared" si="50"/>
        <v>5.1203500600277089E-13</v>
      </c>
      <c r="G459" s="1">
        <f t="shared" si="51"/>
        <v>157.33045450497107</v>
      </c>
      <c r="H459" s="13">
        <f t="shared" si="52"/>
        <v>4423.2718142064186</v>
      </c>
      <c r="I459" s="14">
        <f t="shared" si="53"/>
        <v>4580.6022687113855</v>
      </c>
      <c r="J459" s="14" t="str">
        <f t="shared" si="55"/>
        <v/>
      </c>
      <c r="K459" s="15" t="str">
        <f t="shared" si="54"/>
        <v/>
      </c>
    </row>
    <row r="460" spans="1:11" s="1" customFormat="1" x14ac:dyDescent="0.25">
      <c r="A460" s="1">
        <v>460</v>
      </c>
      <c r="B460">
        <v>4.9944833802116499E-2</v>
      </c>
      <c r="C460" s="11" t="s">
        <v>130</v>
      </c>
      <c r="D460" s="12">
        <v>460</v>
      </c>
      <c r="E460" s="1">
        <f t="shared" si="49"/>
        <v>3.732298805403142E-3</v>
      </c>
      <c r="F460" s="1">
        <f t="shared" si="50"/>
        <v>4.8647924898995142E-13</v>
      </c>
      <c r="G460" s="1">
        <f t="shared" si="51"/>
        <v>157.33045450510608</v>
      </c>
      <c r="H460" s="13">
        <f t="shared" si="52"/>
        <v>4487.6187846719567</v>
      </c>
      <c r="I460" s="14">
        <f t="shared" si="53"/>
        <v>4644.9492391770609</v>
      </c>
      <c r="J460" s="14" t="str">
        <f t="shared" si="55"/>
        <v/>
      </c>
      <c r="K460" s="15" t="str">
        <f t="shared" si="54"/>
        <v/>
      </c>
    </row>
    <row r="461" spans="1:11" s="1" customFormat="1" x14ac:dyDescent="0.25">
      <c r="A461" s="1">
        <v>461</v>
      </c>
      <c r="B461">
        <v>4.9478640580565919E-2</v>
      </c>
      <c r="C461" s="11" t="s">
        <v>130</v>
      </c>
      <c r="D461" s="12">
        <v>461</v>
      </c>
      <c r="E461" s="1">
        <f t="shared" si="49"/>
        <v>3.6873814008477473E-3</v>
      </c>
      <c r="F461" s="1">
        <f t="shared" si="50"/>
        <v>4.6558886229285526E-13</v>
      </c>
      <c r="G461" s="1">
        <f t="shared" si="51"/>
        <v>157.33045450521641</v>
      </c>
      <c r="H461" s="13">
        <f t="shared" si="52"/>
        <v>4543.907170356345</v>
      </c>
      <c r="I461" s="14">
        <f t="shared" si="53"/>
        <v>4701.237624861551</v>
      </c>
      <c r="J461" s="14" t="str">
        <f t="shared" si="55"/>
        <v/>
      </c>
      <c r="K461" s="15" t="str">
        <f t="shared" si="54"/>
        <v/>
      </c>
    </row>
    <row r="462" spans="1:11" s="1" customFormat="1" x14ac:dyDescent="0.25">
      <c r="A462" s="1">
        <v>462</v>
      </c>
      <c r="B462">
        <v>4.9012447359015346E-2</v>
      </c>
      <c r="C462" s="11" t="s">
        <v>130</v>
      </c>
      <c r="D462" s="12">
        <v>462</v>
      </c>
      <c r="E462" s="1">
        <f t="shared" si="49"/>
        <v>3.6427026166126197E-3</v>
      </c>
      <c r="F462" s="1">
        <f t="shared" si="50"/>
        <v>4.4559711365957902E-13</v>
      </c>
      <c r="G462" s="1">
        <f t="shared" si="51"/>
        <v>157.33045450532202</v>
      </c>
      <c r="H462" s="13">
        <f t="shared" si="52"/>
        <v>4601.2736467187187</v>
      </c>
      <c r="I462" s="14">
        <f t="shared" si="53"/>
        <v>4758.6041012240385</v>
      </c>
      <c r="J462" s="14" t="str">
        <f t="shared" si="55"/>
        <v/>
      </c>
      <c r="K462" s="15" t="str">
        <f t="shared" si="54"/>
        <v/>
      </c>
    </row>
    <row r="463" spans="1:11" s="1" customFormat="1" x14ac:dyDescent="0.25">
      <c r="A463" s="1">
        <v>463</v>
      </c>
      <c r="B463">
        <v>4.8546254137464766E-2</v>
      </c>
      <c r="C463" s="11" t="s">
        <v>130</v>
      </c>
      <c r="D463" s="12">
        <v>463</v>
      </c>
      <c r="E463" s="1">
        <f t="shared" si="49"/>
        <v>3.5982607558444624E-3</v>
      </c>
      <c r="F463" s="1">
        <f t="shared" si="50"/>
        <v>4.2646390637861676E-13</v>
      </c>
      <c r="G463" s="1">
        <f t="shared" si="51"/>
        <v>157.33045450542303</v>
      </c>
      <c r="H463" s="13">
        <f t="shared" si="52"/>
        <v>4659.7492203667243</v>
      </c>
      <c r="I463" s="14">
        <f t="shared" si="53"/>
        <v>4817.079674872155</v>
      </c>
      <c r="J463" s="14" t="str">
        <f t="shared" si="55"/>
        <v/>
      </c>
      <c r="K463" s="15" t="str">
        <f t="shared" si="54"/>
        <v/>
      </c>
    </row>
    <row r="464" spans="1:11" s="1" customFormat="1" x14ac:dyDescent="0.25">
      <c r="A464" s="1">
        <v>464</v>
      </c>
      <c r="B464">
        <v>4.8080060915914193E-2</v>
      </c>
      <c r="C464" s="11" t="s">
        <v>130</v>
      </c>
      <c r="D464" s="12">
        <v>464</v>
      </c>
      <c r="E464" s="1">
        <f t="shared" si="49"/>
        <v>3.5540541356370581E-3</v>
      </c>
      <c r="F464" s="1">
        <f t="shared" si="50"/>
        <v>4.081515023685511E-13</v>
      </c>
      <c r="G464" s="1">
        <f t="shared" si="51"/>
        <v>157.33045450551978</v>
      </c>
      <c r="H464" s="13">
        <f t="shared" si="52"/>
        <v>4719.3661009257758</v>
      </c>
      <c r="I464" s="14">
        <f t="shared" si="53"/>
        <v>4876.6965554312892</v>
      </c>
      <c r="J464" s="14" t="str">
        <f t="shared" si="55"/>
        <v/>
      </c>
      <c r="K464" s="15" t="str">
        <f t="shared" si="54"/>
        <v/>
      </c>
    </row>
    <row r="465" spans="1:11" s="1" customFormat="1" x14ac:dyDescent="0.25">
      <c r="A465" s="1">
        <v>465</v>
      </c>
      <c r="B465">
        <v>4.7613867694363834E-2</v>
      </c>
      <c r="C465" s="11" t="s">
        <v>130</v>
      </c>
      <c r="D465" s="12">
        <v>465</v>
      </c>
      <c r="E465" s="1">
        <f t="shared" si="49"/>
        <v>3.5100810869163612E-3</v>
      </c>
      <c r="F465" s="1">
        <f t="shared" si="50"/>
        <v>3.9062688080814191E-13</v>
      </c>
      <c r="G465" s="1">
        <f t="shared" si="51"/>
        <v>157.33045450561232</v>
      </c>
      <c r="H465" s="13">
        <f t="shared" si="52"/>
        <v>4780.1577599298143</v>
      </c>
      <c r="I465" s="14">
        <f t="shared" si="53"/>
        <v>4937.4882144354224</v>
      </c>
      <c r="J465" s="14" t="str">
        <f t="shared" si="55"/>
        <v/>
      </c>
      <c r="K465" s="15" t="str">
        <f t="shared" si="54"/>
        <v/>
      </c>
    </row>
    <row r="466" spans="1:11" s="1" customFormat="1" x14ac:dyDescent="0.25">
      <c r="A466" s="1">
        <v>466</v>
      </c>
      <c r="B466">
        <v>4.7147674472813261E-2</v>
      </c>
      <c r="C466" s="11" t="s">
        <v>130</v>
      </c>
      <c r="D466" s="12">
        <v>466</v>
      </c>
      <c r="E466" s="1">
        <f t="shared" si="49"/>
        <v>3.4663399543260337E-3</v>
      </c>
      <c r="F466" s="1">
        <f t="shared" si="50"/>
        <v>3.7385466224605962E-13</v>
      </c>
      <c r="G466" s="1">
        <f t="shared" si="51"/>
        <v>157.33045450570094</v>
      </c>
      <c r="H466" s="13">
        <f t="shared" si="52"/>
        <v>4842.1589932062498</v>
      </c>
      <c r="I466" s="14">
        <f t="shared" si="53"/>
        <v>4999.4894477119597</v>
      </c>
      <c r="J466" s="14" t="str">
        <f t="shared" si="55"/>
        <v/>
      </c>
      <c r="K466" s="15" t="str">
        <f t="shared" si="54"/>
        <v/>
      </c>
    </row>
    <row r="467" spans="1:11" s="1" customFormat="1" x14ac:dyDescent="0.25">
      <c r="A467" s="1">
        <v>467</v>
      </c>
      <c r="B467">
        <v>4.6681481251262681E-2</v>
      </c>
      <c r="C467" s="11" t="s">
        <v>130</v>
      </c>
      <c r="D467" s="12">
        <v>467</v>
      </c>
      <c r="E467" s="1">
        <f t="shared" si="49"/>
        <v>3.4228290961139385E-3</v>
      </c>
      <c r="F467" s="1">
        <f t="shared" si="50"/>
        <v>3.5780182586106341E-13</v>
      </c>
      <c r="G467" s="1">
        <f t="shared" si="51"/>
        <v>157.3304545057857</v>
      </c>
      <c r="H467" s="13">
        <f t="shared" si="52"/>
        <v>4905.4059869986395</v>
      </c>
      <c r="I467" s="14">
        <f t="shared" si="53"/>
        <v>5062.7364415044194</v>
      </c>
      <c r="J467" s="14" t="str">
        <f t="shared" si="55"/>
        <v/>
      </c>
      <c r="K467" s="15" t="str">
        <f t="shared" si="54"/>
        <v/>
      </c>
    </row>
    <row r="468" spans="1:11" s="1" customFormat="1" x14ac:dyDescent="0.25">
      <c r="A468" s="1">
        <v>468</v>
      </c>
      <c r="B468">
        <v>4.6292986899970461E-2</v>
      </c>
      <c r="C468" s="11" t="s">
        <v>130</v>
      </c>
      <c r="D468" s="12">
        <v>468</v>
      </c>
      <c r="E468" s="1">
        <f t="shared" si="49"/>
        <v>3.3867447765299902E-3</v>
      </c>
      <c r="F468" s="1">
        <f t="shared" si="50"/>
        <v>3.4495200913676447E-13</v>
      </c>
      <c r="G468" s="1">
        <f t="shared" si="51"/>
        <v>157.33045450585357</v>
      </c>
      <c r="H468" s="13">
        <f t="shared" si="52"/>
        <v>4959.0905524720411</v>
      </c>
      <c r="I468" s="14">
        <f t="shared" si="53"/>
        <v>5116.4210069778901</v>
      </c>
      <c r="J468" s="14" t="str">
        <f t="shared" si="55"/>
        <v/>
      </c>
      <c r="K468" s="15" t="str">
        <f t="shared" si="54"/>
        <v/>
      </c>
    </row>
    <row r="469" spans="1:11" s="1" customFormat="1" x14ac:dyDescent="0.25">
      <c r="A469" s="1">
        <v>469</v>
      </c>
      <c r="B469">
        <v>4.5826793678419887E-2</v>
      </c>
      <c r="C469" s="11" t="s">
        <v>130</v>
      </c>
      <c r="D469" s="12">
        <v>469</v>
      </c>
      <c r="E469" s="1">
        <f t="shared" si="49"/>
        <v>3.3436518687114947E-3</v>
      </c>
      <c r="F469" s="1">
        <f t="shared" si="50"/>
        <v>3.3013981217848578E-13</v>
      </c>
      <c r="G469" s="1">
        <f t="shared" si="51"/>
        <v>157.33045450593178</v>
      </c>
      <c r="H469" s="13">
        <f t="shared" si="52"/>
        <v>5024.7203226612555</v>
      </c>
      <c r="I469" s="14">
        <f t="shared" si="53"/>
        <v>5182.0507771671901</v>
      </c>
      <c r="J469" s="14" t="str">
        <f t="shared" si="55"/>
        <v/>
      </c>
      <c r="K469" s="15" t="str">
        <f t="shared" si="54"/>
        <v/>
      </c>
    </row>
    <row r="470" spans="1:11" s="1" customFormat="1" x14ac:dyDescent="0.25">
      <c r="A470" s="1">
        <v>470</v>
      </c>
      <c r="B470">
        <v>4.5360600456869307E-2</v>
      </c>
      <c r="C470" s="11" t="s">
        <v>130</v>
      </c>
      <c r="D470" s="12">
        <v>470</v>
      </c>
      <c r="E470" s="1">
        <f t="shared" si="49"/>
        <v>3.3007846565327875E-3</v>
      </c>
      <c r="F470" s="1">
        <f t="shared" si="50"/>
        <v>3.1596444534419019E-13</v>
      </c>
      <c r="G470" s="1">
        <f t="shared" si="51"/>
        <v>157.3304545060067</v>
      </c>
      <c r="H470" s="13">
        <f t="shared" si="52"/>
        <v>5091.7065627273096</v>
      </c>
      <c r="I470" s="14">
        <f t="shared" si="53"/>
        <v>5249.0370172333051</v>
      </c>
      <c r="J470" s="14" t="str">
        <f t="shared" si="55"/>
        <v/>
      </c>
      <c r="K470" s="15" t="str">
        <f t="shared" si="54"/>
        <v/>
      </c>
    </row>
    <row r="471" spans="1:11" s="1" customFormat="1" x14ac:dyDescent="0.25">
      <c r="A471" s="1">
        <v>471</v>
      </c>
      <c r="B471">
        <v>4.4894407235318734E-2</v>
      </c>
      <c r="C471" s="11" t="s">
        <v>130</v>
      </c>
      <c r="D471" s="12">
        <v>471</v>
      </c>
      <c r="E471" s="1">
        <f t="shared" si="49"/>
        <v>3.2581415493505989E-3</v>
      </c>
      <c r="F471" s="1">
        <f t="shared" si="50"/>
        <v>3.0239524644272446E-13</v>
      </c>
      <c r="G471" s="1">
        <f t="shared" si="51"/>
        <v>157.33045450607833</v>
      </c>
      <c r="H471" s="13">
        <f t="shared" si="52"/>
        <v>5160.0914772410069</v>
      </c>
      <c r="I471" s="14">
        <f t="shared" si="53"/>
        <v>5317.4219317470806</v>
      </c>
      <c r="J471" s="14" t="str">
        <f t="shared" si="55"/>
        <v/>
      </c>
      <c r="K471" s="15" t="str">
        <f t="shared" si="54"/>
        <v/>
      </c>
    </row>
    <row r="472" spans="1:11" s="1" customFormat="1" x14ac:dyDescent="0.25">
      <c r="A472" s="1">
        <v>472</v>
      </c>
      <c r="B472">
        <v>4.4505912884026735E-2</v>
      </c>
      <c r="C472" s="11" t="s">
        <v>130</v>
      </c>
      <c r="D472" s="12">
        <v>472</v>
      </c>
      <c r="E472" s="1">
        <f t="shared" si="49"/>
        <v>3.2227756794802193E-3</v>
      </c>
      <c r="F472" s="1">
        <f t="shared" si="50"/>
        <v>2.9153611351339714E-13</v>
      </c>
      <c r="G472" s="1">
        <f t="shared" si="51"/>
        <v>157.33045450613568</v>
      </c>
      <c r="H472" s="13">
        <f t="shared" si="52"/>
        <v>5218.1790093082245</v>
      </c>
      <c r="I472" s="14">
        <f t="shared" si="53"/>
        <v>5375.5094638143673</v>
      </c>
      <c r="J472" s="14" t="str">
        <f t="shared" si="55"/>
        <v/>
      </c>
      <c r="K472" s="15" t="str">
        <f t="shared" si="54"/>
        <v/>
      </c>
    </row>
    <row r="473" spans="1:11" s="1" customFormat="1" x14ac:dyDescent="0.25">
      <c r="A473" s="1">
        <v>473</v>
      </c>
      <c r="B473">
        <v>4.4117418532734515E-2</v>
      </c>
      <c r="C473" s="11" t="s">
        <v>130</v>
      </c>
      <c r="D473" s="12">
        <v>473</v>
      </c>
      <c r="E473" s="1">
        <f t="shared" si="49"/>
        <v>3.1875634362362321E-3</v>
      </c>
      <c r="F473" s="1">
        <f t="shared" si="50"/>
        <v>2.8106615454872893E-13</v>
      </c>
      <c r="G473" s="1">
        <f t="shared" si="51"/>
        <v>157.33045450619099</v>
      </c>
      <c r="H473" s="13">
        <f t="shared" si="52"/>
        <v>5277.2947840554725</v>
      </c>
      <c r="I473" s="14">
        <f t="shared" si="53"/>
        <v>5434.6252385616763</v>
      </c>
      <c r="J473" s="14" t="str">
        <f t="shared" si="55"/>
        <v/>
      </c>
      <c r="K473" s="15" t="str">
        <f t="shared" si="54"/>
        <v/>
      </c>
    </row>
    <row r="474" spans="1:11" s="1" customFormat="1" x14ac:dyDescent="0.25">
      <c r="A474" s="1">
        <v>474</v>
      </c>
      <c r="B474">
        <v>4.3651225311183935E-2</v>
      </c>
      <c r="C474" s="11" t="s">
        <v>130</v>
      </c>
      <c r="D474" s="12">
        <v>474</v>
      </c>
      <c r="E474" s="1">
        <f t="shared" si="49"/>
        <v>3.1455102649078637E-3</v>
      </c>
      <c r="F474" s="1">
        <f t="shared" si="50"/>
        <v>2.6899704438376744E-13</v>
      </c>
      <c r="G474" s="1">
        <f t="shared" si="51"/>
        <v>157.33045450625471</v>
      </c>
      <c r="H474" s="13">
        <f t="shared" si="52"/>
        <v>5349.629605827613</v>
      </c>
      <c r="I474" s="14">
        <f t="shared" si="53"/>
        <v>5506.9600603338858</v>
      </c>
      <c r="J474" s="14" t="str">
        <f t="shared" si="55"/>
        <v/>
      </c>
      <c r="K474" s="15" t="str">
        <f t="shared" si="54"/>
        <v/>
      </c>
    </row>
    <row r="475" spans="1:11" s="1" customFormat="1" x14ac:dyDescent="0.25">
      <c r="A475" s="1">
        <v>475</v>
      </c>
      <c r="B475">
        <v>4.3262730959891936E-2</v>
      </c>
      <c r="C475" s="11" t="s">
        <v>130</v>
      </c>
      <c r="D475" s="12">
        <v>475</v>
      </c>
      <c r="E475" s="1">
        <f t="shared" si="49"/>
        <v>3.1106328413709333E-3</v>
      </c>
      <c r="F475" s="1">
        <f t="shared" si="50"/>
        <v>2.5933845416966388E-13</v>
      </c>
      <c r="G475" s="1">
        <f t="shared" si="51"/>
        <v>157.33045450630576</v>
      </c>
      <c r="H475" s="13">
        <f t="shared" si="52"/>
        <v>5411.1052576294396</v>
      </c>
      <c r="I475" s="14">
        <f t="shared" si="53"/>
        <v>5568.4357121357398</v>
      </c>
      <c r="J475" s="14" t="str">
        <f t="shared" si="55"/>
        <v/>
      </c>
      <c r="K475" s="15" t="str">
        <f t="shared" si="54"/>
        <v/>
      </c>
    </row>
    <row r="476" spans="1:11" s="1" customFormat="1" x14ac:dyDescent="0.25">
      <c r="A476" s="1">
        <v>476</v>
      </c>
      <c r="B476">
        <v>4.2874236608599715E-2</v>
      </c>
      <c r="C476" s="11" t="s">
        <v>130</v>
      </c>
      <c r="D476" s="12">
        <v>476</v>
      </c>
      <c r="E476" s="1">
        <f t="shared" si="49"/>
        <v>3.0759061865000825E-3</v>
      </c>
      <c r="F476" s="1">
        <f t="shared" si="50"/>
        <v>2.5002422394853353E-13</v>
      </c>
      <c r="G476" s="1">
        <f t="shared" si="51"/>
        <v>157.33045450635498</v>
      </c>
      <c r="H476" s="13">
        <f t="shared" si="52"/>
        <v>5473.7002684546069</v>
      </c>
      <c r="I476" s="14">
        <f t="shared" si="53"/>
        <v>5631.0307229609507</v>
      </c>
      <c r="J476" s="14" t="str">
        <f t="shared" si="55"/>
        <v/>
      </c>
      <c r="K476" s="15" t="str">
        <f t="shared" si="54"/>
        <v/>
      </c>
    </row>
    <row r="477" spans="1:11" s="1" customFormat="1" x14ac:dyDescent="0.25">
      <c r="A477" s="1">
        <v>477</v>
      </c>
      <c r="B477">
        <v>4.2408043387049142E-2</v>
      </c>
      <c r="C477" s="11" t="s">
        <v>130</v>
      </c>
      <c r="D477" s="12">
        <v>477</v>
      </c>
      <c r="E477" s="1">
        <f t="shared" si="49"/>
        <v>3.0344319762433125E-3</v>
      </c>
      <c r="F477" s="1">
        <f t="shared" si="50"/>
        <v>2.3928773978377644E-13</v>
      </c>
      <c r="G477" s="1">
        <f t="shared" si="51"/>
        <v>157.33045450641166</v>
      </c>
      <c r="H477" s="13">
        <f t="shared" si="52"/>
        <v>5550.3351057515329</v>
      </c>
      <c r="I477" s="14">
        <f t="shared" si="53"/>
        <v>5707.665560257954</v>
      </c>
      <c r="J477" s="14" t="str">
        <f t="shared" si="55"/>
        <v/>
      </c>
      <c r="K477" s="15" t="str">
        <f t="shared" si="54"/>
        <v/>
      </c>
    </row>
    <row r="478" spans="1:11" s="1" customFormat="1" x14ac:dyDescent="0.25">
      <c r="A478" s="1">
        <v>478</v>
      </c>
      <c r="B478">
        <v>4.2019549035757144E-2</v>
      </c>
      <c r="C478" s="11" t="s">
        <v>130</v>
      </c>
      <c r="D478" s="12">
        <v>478</v>
      </c>
      <c r="E478" s="1">
        <f t="shared" si="49"/>
        <v>3.000033922225781E-3</v>
      </c>
      <c r="F478" s="1">
        <f t="shared" si="50"/>
        <v>2.3069525036983854E-13</v>
      </c>
      <c r="G478" s="1">
        <f t="shared" si="51"/>
        <v>157.33045450645702</v>
      </c>
      <c r="H478" s="13">
        <f t="shared" si="52"/>
        <v>5615.5022828891524</v>
      </c>
      <c r="I478" s="14">
        <f t="shared" si="53"/>
        <v>5772.8327373956199</v>
      </c>
      <c r="J478" s="14" t="str">
        <f t="shared" si="55"/>
        <v/>
      </c>
      <c r="K478" s="15" t="str">
        <f t="shared" si="54"/>
        <v/>
      </c>
    </row>
    <row r="479" spans="1:11" s="1" customFormat="1" x14ac:dyDescent="0.25">
      <c r="A479" s="1">
        <v>479</v>
      </c>
      <c r="B479">
        <v>4.1631054684464923E-2</v>
      </c>
      <c r="C479" s="11" t="s">
        <v>130</v>
      </c>
      <c r="D479" s="12">
        <v>479</v>
      </c>
      <c r="E479" s="1">
        <f t="shared" si="49"/>
        <v>2.9657838410236254E-3</v>
      </c>
      <c r="F479" s="1">
        <f t="shared" si="50"/>
        <v>2.2240938286745367E-13</v>
      </c>
      <c r="G479" s="1">
        <f t="shared" si="51"/>
        <v>157.33045450650079</v>
      </c>
      <c r="H479" s="13">
        <f t="shared" si="52"/>
        <v>5681.8910421050396</v>
      </c>
      <c r="I479" s="14">
        <f t="shared" si="53"/>
        <v>5839.2214966115298</v>
      </c>
      <c r="J479" s="14" t="str">
        <f t="shared" si="55"/>
        <v/>
      </c>
      <c r="K479" s="15" t="str">
        <f t="shared" si="54"/>
        <v/>
      </c>
    </row>
    <row r="480" spans="1:11" s="1" customFormat="1" x14ac:dyDescent="0.25">
      <c r="A480" s="1">
        <v>480</v>
      </c>
      <c r="B480">
        <v>4.1242560333172702E-2</v>
      </c>
      <c r="C480" s="11" t="s">
        <v>130</v>
      </c>
      <c r="D480" s="12">
        <v>480</v>
      </c>
      <c r="E480" s="1">
        <f t="shared" si="49"/>
        <v>2.9316808714499043E-3</v>
      </c>
      <c r="F480" s="1">
        <f t="shared" si="50"/>
        <v>2.1442306138635591E-13</v>
      </c>
      <c r="G480" s="1">
        <f t="shared" si="51"/>
        <v>157.33045450654296</v>
      </c>
      <c r="H480" s="13">
        <f t="shared" si="52"/>
        <v>5749.5358731002379</v>
      </c>
      <c r="I480" s="14">
        <f t="shared" si="53"/>
        <v>5906.8663276067864</v>
      </c>
      <c r="J480" s="14" t="str">
        <f t="shared" si="55"/>
        <v/>
      </c>
      <c r="K480" s="15" t="str">
        <f t="shared" si="54"/>
        <v/>
      </c>
    </row>
    <row r="481" spans="1:11" s="1" customFormat="1" x14ac:dyDescent="0.25">
      <c r="A481" s="1">
        <v>481</v>
      </c>
      <c r="B481">
        <v>4.0854065981880697E-2</v>
      </c>
      <c r="C481" s="11" t="s">
        <v>130</v>
      </c>
      <c r="D481" s="12">
        <v>481</v>
      </c>
      <c r="E481" s="1">
        <f t="shared" si="49"/>
        <v>2.8977241582047175E-3</v>
      </c>
      <c r="F481" s="1">
        <f t="shared" si="50"/>
        <v>2.0672213414601228E-13</v>
      </c>
      <c r="G481" s="1">
        <f t="shared" si="51"/>
        <v>157.33045450658366</v>
      </c>
      <c r="H481" s="13">
        <f t="shared" si="52"/>
        <v>5818.472577685985</v>
      </c>
      <c r="I481" s="14">
        <f t="shared" si="53"/>
        <v>5975.8030321925789</v>
      </c>
      <c r="J481" s="14" t="str">
        <f t="shared" si="55"/>
        <v/>
      </c>
      <c r="K481" s="15" t="str">
        <f t="shared" si="54"/>
        <v/>
      </c>
    </row>
    <row r="482" spans="1:11" s="1" customFormat="1" x14ac:dyDescent="0.25">
      <c r="A482" s="1">
        <v>482</v>
      </c>
      <c r="B482">
        <v>4.0465571630588476E-2</v>
      </c>
      <c r="C482" s="11" t="s">
        <v>130</v>
      </c>
      <c r="D482" s="12">
        <v>482</v>
      </c>
      <c r="E482" s="1">
        <f t="shared" si="49"/>
        <v>2.8639128518334472E-3</v>
      </c>
      <c r="F482" s="1">
        <f t="shared" si="50"/>
        <v>1.9929716662606769E-13</v>
      </c>
      <c r="G482" s="1">
        <f t="shared" si="51"/>
        <v>157.33045450662289</v>
      </c>
      <c r="H482" s="13">
        <f t="shared" si="52"/>
        <v>5888.7383327674434</v>
      </c>
      <c r="I482" s="14">
        <f t="shared" si="53"/>
        <v>6046.0687872740727</v>
      </c>
      <c r="J482" s="14" t="str">
        <f t="shared" si="55"/>
        <v/>
      </c>
      <c r="K482" s="15" t="str">
        <f t="shared" si="54"/>
        <v/>
      </c>
    </row>
    <row r="483" spans="1:11" s="1" customFormat="1" x14ac:dyDescent="0.25">
      <c r="A483" s="1">
        <v>483</v>
      </c>
      <c r="B483">
        <v>4.0154776149554837E-2</v>
      </c>
      <c r="C483" s="11" t="s">
        <v>130</v>
      </c>
      <c r="D483" s="12">
        <v>483</v>
      </c>
      <c r="E483" s="1">
        <f t="shared" si="49"/>
        <v>2.8369679325583874E-3</v>
      </c>
      <c r="F483" s="1">
        <f t="shared" si="50"/>
        <v>1.9355154372943613E-13</v>
      </c>
      <c r="G483" s="1">
        <f t="shared" si="51"/>
        <v>157.33045450665324</v>
      </c>
      <c r="H483" s="13">
        <f t="shared" si="52"/>
        <v>5945.9337546961397</v>
      </c>
      <c r="I483" s="14">
        <f t="shared" si="53"/>
        <v>6103.2642092027991</v>
      </c>
      <c r="J483" s="14" t="str">
        <f t="shared" si="55"/>
        <v/>
      </c>
      <c r="K483" s="15" t="str">
        <f t="shared" si="54"/>
        <v/>
      </c>
    </row>
    <row r="484" spans="1:11" s="1" customFormat="1" x14ac:dyDescent="0.25">
      <c r="A484" s="1">
        <v>484</v>
      </c>
      <c r="B484">
        <v>3.9688582928004257E-2</v>
      </c>
      <c r="C484" s="11" t="s">
        <v>130</v>
      </c>
      <c r="D484" s="12">
        <v>484</v>
      </c>
      <c r="E484" s="1">
        <f t="shared" si="49"/>
        <v>2.7967230908719914E-3</v>
      </c>
      <c r="F484" s="1">
        <f t="shared" si="50"/>
        <v>1.8523973129604405E-13</v>
      </c>
      <c r="G484" s="1">
        <f t="shared" si="51"/>
        <v>157.33045450669712</v>
      </c>
      <c r="H484" s="13">
        <f t="shared" si="52"/>
        <v>6033.412981303527</v>
      </c>
      <c r="I484" s="14">
        <f t="shared" si="53"/>
        <v>6190.7434358102209</v>
      </c>
      <c r="J484" s="14" t="str">
        <f t="shared" si="55"/>
        <v/>
      </c>
      <c r="K484" s="15" t="str">
        <f t="shared" si="54"/>
        <v/>
      </c>
    </row>
    <row r="485" spans="1:11" s="1" customFormat="1" x14ac:dyDescent="0.25">
      <c r="A485" s="1">
        <v>485</v>
      </c>
      <c r="B485">
        <v>3.9300088576712036E-2</v>
      </c>
      <c r="C485" s="11" t="s">
        <v>130</v>
      </c>
      <c r="D485" s="12">
        <v>485</v>
      </c>
      <c r="E485" s="1">
        <f t="shared" si="49"/>
        <v>2.7633429662265452E-3</v>
      </c>
      <c r="F485" s="1">
        <f t="shared" si="50"/>
        <v>1.7858839444525458E-13</v>
      </c>
      <c r="G485" s="1">
        <f t="shared" si="51"/>
        <v>157.33045450673225</v>
      </c>
      <c r="H485" s="13">
        <f t="shared" si="52"/>
        <v>6107.9037237033599</v>
      </c>
      <c r="I485" s="14">
        <f t="shared" si="53"/>
        <v>6265.2341782100793</v>
      </c>
      <c r="J485" s="14" t="str">
        <f t="shared" si="55"/>
        <v/>
      </c>
      <c r="K485" s="15" t="str">
        <f t="shared" si="54"/>
        <v/>
      </c>
    </row>
    <row r="486" spans="1:11" s="1" customFormat="1" x14ac:dyDescent="0.25">
      <c r="A486" s="1">
        <v>486</v>
      </c>
      <c r="B486">
        <v>3.8911594225420038E-2</v>
      </c>
      <c r="C486" s="11" t="s">
        <v>130</v>
      </c>
      <c r="D486" s="12">
        <v>486</v>
      </c>
      <c r="E486" s="1">
        <f t="shared" si="49"/>
        <v>2.7301049082627121E-3</v>
      </c>
      <c r="F486" s="1">
        <f t="shared" si="50"/>
        <v>1.7217527923344333E-13</v>
      </c>
      <c r="G486" s="1">
        <f t="shared" si="51"/>
        <v>157.33045450676613</v>
      </c>
      <c r="H486" s="13">
        <f t="shared" si="52"/>
        <v>6183.8873684597111</v>
      </c>
      <c r="I486" s="14">
        <f t="shared" si="53"/>
        <v>6341.2178229664551</v>
      </c>
      <c r="J486" s="14" t="str">
        <f t="shared" si="55"/>
        <v/>
      </c>
      <c r="K486" s="15" t="str">
        <f t="shared" si="54"/>
        <v/>
      </c>
    </row>
    <row r="487" spans="1:11" s="1" customFormat="1" x14ac:dyDescent="0.25">
      <c r="A487" s="1">
        <v>487</v>
      </c>
      <c r="B487">
        <v>3.8600798744386176E-2</v>
      </c>
      <c r="C487" s="11" t="s">
        <v>130</v>
      </c>
      <c r="D487" s="12">
        <v>487</v>
      </c>
      <c r="E487" s="1">
        <f t="shared" si="49"/>
        <v>2.7036161981052187E-3</v>
      </c>
      <c r="F487" s="1">
        <f t="shared" si="50"/>
        <v>1.6721036289623484E-13</v>
      </c>
      <c r="G487" s="1">
        <f t="shared" si="51"/>
        <v>157.33045450679234</v>
      </c>
      <c r="H487" s="13">
        <f t="shared" si="52"/>
        <v>6245.7794433272329</v>
      </c>
      <c r="I487" s="14">
        <f t="shared" si="53"/>
        <v>6403.1098978340124</v>
      </c>
      <c r="J487" s="14" t="str">
        <f t="shared" si="55"/>
        <v/>
      </c>
      <c r="K487" s="15" t="str">
        <f t="shared" si="54"/>
        <v/>
      </c>
    </row>
    <row r="488" spans="1:11" s="1" customFormat="1" x14ac:dyDescent="0.25">
      <c r="A488" s="1">
        <v>488</v>
      </c>
      <c r="B488">
        <v>3.8367702133610883E-2</v>
      </c>
      <c r="C488" s="11" t="s">
        <v>130</v>
      </c>
      <c r="D488" s="12">
        <v>488</v>
      </c>
      <c r="E488" s="1">
        <f t="shared" si="49"/>
        <v>2.6838087373142333E-3</v>
      </c>
      <c r="F488" s="1">
        <f t="shared" si="50"/>
        <v>1.6358043118936219E-13</v>
      </c>
      <c r="G488" s="1">
        <f t="shared" si="51"/>
        <v>157.33045450681155</v>
      </c>
      <c r="H488" s="13">
        <f t="shared" si="52"/>
        <v>6292.8588313830414</v>
      </c>
      <c r="I488" s="14">
        <f t="shared" si="53"/>
        <v>6450.18928588984</v>
      </c>
      <c r="J488" s="14" t="str">
        <f t="shared" si="55"/>
        <v/>
      </c>
      <c r="K488" s="15" t="str">
        <f t="shared" si="54"/>
        <v/>
      </c>
    </row>
    <row r="489" spans="1:11" s="1" customFormat="1" x14ac:dyDescent="0.25">
      <c r="A489" s="1">
        <v>489</v>
      </c>
      <c r="B489">
        <v>3.7901508912060532E-2</v>
      </c>
      <c r="C489" s="11" t="s">
        <v>130</v>
      </c>
      <c r="D489" s="12">
        <v>489</v>
      </c>
      <c r="E489" s="1">
        <f t="shared" si="49"/>
        <v>2.6443449552934761E-3</v>
      </c>
      <c r="F489" s="1">
        <f t="shared" si="50"/>
        <v>1.5655643078450694E-13</v>
      </c>
      <c r="G489" s="1">
        <f t="shared" si="51"/>
        <v>157.33045450684861</v>
      </c>
      <c r="H489" s="13">
        <f t="shared" si="52"/>
        <v>6388.7608258717491</v>
      </c>
      <c r="I489" s="14">
        <f t="shared" si="53"/>
        <v>6546.0912803786068</v>
      </c>
      <c r="J489" s="14" t="str">
        <f t="shared" si="55"/>
        <v/>
      </c>
      <c r="K489" s="15" t="str">
        <f t="shared" si="54"/>
        <v/>
      </c>
    </row>
    <row r="490" spans="1:11" s="1" customFormat="1" x14ac:dyDescent="0.25">
      <c r="A490" s="1">
        <v>490</v>
      </c>
      <c r="B490">
        <v>3.7590713431026664E-2</v>
      </c>
      <c r="C490" s="11" t="s">
        <v>130</v>
      </c>
      <c r="D490" s="12">
        <v>490</v>
      </c>
      <c r="E490" s="1">
        <f t="shared" si="49"/>
        <v>2.6181471632360925E-3</v>
      </c>
      <c r="F490" s="1">
        <f t="shared" si="50"/>
        <v>1.5204201279427852E-13</v>
      </c>
      <c r="G490" s="1">
        <f t="shared" si="51"/>
        <v>157.33045450687243</v>
      </c>
      <c r="H490" s="13">
        <f t="shared" si="52"/>
        <v>6454.0214367431936</v>
      </c>
      <c r="I490" s="14">
        <f t="shared" si="53"/>
        <v>6611.3518912500685</v>
      </c>
      <c r="J490" s="14" t="str">
        <f t="shared" si="55"/>
        <v/>
      </c>
      <c r="K490" s="15" t="str">
        <f t="shared" si="54"/>
        <v/>
      </c>
    </row>
    <row r="491" spans="1:11" s="1" customFormat="1" x14ac:dyDescent="0.25">
      <c r="A491" s="1">
        <v>491</v>
      </c>
      <c r="B491">
        <v>3.7202219079734665E-2</v>
      </c>
      <c r="C491" s="11" t="s">
        <v>130</v>
      </c>
      <c r="D491" s="12">
        <v>491</v>
      </c>
      <c r="E491" s="1">
        <f t="shared" si="49"/>
        <v>2.5855245220890721E-3</v>
      </c>
      <c r="F491" s="1">
        <f t="shared" si="50"/>
        <v>1.4658178413838317E-13</v>
      </c>
      <c r="G491" s="1">
        <f t="shared" si="51"/>
        <v>157.3304545069013</v>
      </c>
      <c r="H491" s="13">
        <f t="shared" si="52"/>
        <v>6537.1355948380879</v>
      </c>
      <c r="I491" s="14">
        <f t="shared" si="53"/>
        <v>6694.4660493449937</v>
      </c>
      <c r="J491" s="14" t="str">
        <f t="shared" si="55"/>
        <v/>
      </c>
      <c r="K491" s="15" t="str">
        <f t="shared" si="54"/>
        <v/>
      </c>
    </row>
    <row r="492" spans="1:11" s="1" customFormat="1" x14ac:dyDescent="0.25">
      <c r="A492" s="1">
        <v>492</v>
      </c>
      <c r="B492">
        <v>3.6891423598700804E-2</v>
      </c>
      <c r="C492" s="11" t="s">
        <v>130</v>
      </c>
      <c r="D492" s="12">
        <v>492</v>
      </c>
      <c r="E492" s="1">
        <f t="shared" si="49"/>
        <v>2.5595255912922027E-3</v>
      </c>
      <c r="F492" s="1">
        <f t="shared" si="50"/>
        <v>1.4235511901900134E-13</v>
      </c>
      <c r="G492" s="1">
        <f t="shared" si="51"/>
        <v>157.33045450692364</v>
      </c>
      <c r="H492" s="13">
        <f t="shared" si="52"/>
        <v>6604.8913136745396</v>
      </c>
      <c r="I492" s="14">
        <f t="shared" si="53"/>
        <v>6762.2217681814764</v>
      </c>
      <c r="J492" s="14" t="str">
        <f t="shared" si="55"/>
        <v/>
      </c>
      <c r="K492" s="15" t="str">
        <f t="shared" si="54"/>
        <v/>
      </c>
    </row>
    <row r="493" spans="1:11" s="1" customFormat="1" x14ac:dyDescent="0.25">
      <c r="A493" s="1">
        <v>493</v>
      </c>
      <c r="B493">
        <v>3.6502929247408798E-2</v>
      </c>
      <c r="C493" s="11" t="s">
        <v>130</v>
      </c>
      <c r="D493" s="12">
        <v>493</v>
      </c>
      <c r="E493" s="1">
        <f t="shared" si="49"/>
        <v>2.5271502404856927E-3</v>
      </c>
      <c r="F493" s="1">
        <f t="shared" si="50"/>
        <v>1.3724396761626448E-13</v>
      </c>
      <c r="G493" s="1">
        <f t="shared" si="51"/>
        <v>157.33045450695064</v>
      </c>
      <c r="H493" s="13">
        <f t="shared" si="52"/>
        <v>6691.2135238720184</v>
      </c>
      <c r="I493" s="14">
        <f t="shared" si="53"/>
        <v>6848.5439783789507</v>
      </c>
      <c r="J493" s="14" t="str">
        <f t="shared" si="55"/>
        <v/>
      </c>
      <c r="K493" s="15" t="str">
        <f t="shared" si="54"/>
        <v/>
      </c>
    </row>
    <row r="494" spans="1:11" s="1" customFormat="1" x14ac:dyDescent="0.25">
      <c r="A494" s="1">
        <v>494</v>
      </c>
      <c r="B494">
        <v>3.6192133766375159E-2</v>
      </c>
      <c r="C494" s="11" t="s">
        <v>130</v>
      </c>
      <c r="D494" s="12">
        <v>494</v>
      </c>
      <c r="E494" s="1">
        <f t="shared" si="49"/>
        <v>2.5013481190491876E-3</v>
      </c>
      <c r="F494" s="1">
        <f t="shared" si="50"/>
        <v>1.3328618632701846E-13</v>
      </c>
      <c r="G494" s="1">
        <f t="shared" si="51"/>
        <v>157.33045450697151</v>
      </c>
      <c r="H494" s="13">
        <f t="shared" si="52"/>
        <v>6761.6096598984323</v>
      </c>
      <c r="I494" s="14">
        <f t="shared" si="53"/>
        <v>6918.94011440541</v>
      </c>
      <c r="J494" s="14" t="str">
        <f t="shared" si="55"/>
        <v/>
      </c>
      <c r="K494" s="15" t="str">
        <f t="shared" si="54"/>
        <v/>
      </c>
    </row>
    <row r="495" spans="1:11" s="1" customFormat="1" x14ac:dyDescent="0.25">
      <c r="A495" s="1">
        <v>495</v>
      </c>
      <c r="B495">
        <v>3.5803639415082938E-2</v>
      </c>
      <c r="C495" s="11" t="s">
        <v>130</v>
      </c>
      <c r="D495" s="12">
        <v>495</v>
      </c>
      <c r="E495" s="1">
        <f t="shared" si="49"/>
        <v>2.4692175094292723E-3</v>
      </c>
      <c r="F495" s="1">
        <f t="shared" si="50"/>
        <v>1.2849816724646263E-13</v>
      </c>
      <c r="G495" s="1">
        <f t="shared" si="51"/>
        <v>157.3304545069968</v>
      </c>
      <c r="H495" s="13">
        <f t="shared" si="52"/>
        <v>6851.3285900674673</v>
      </c>
      <c r="I495" s="14">
        <f t="shared" si="53"/>
        <v>7008.6590445744478</v>
      </c>
      <c r="J495" s="14" t="str">
        <f t="shared" si="55"/>
        <v/>
      </c>
      <c r="K495" s="15" t="str">
        <f t="shared" si="54"/>
        <v/>
      </c>
    </row>
    <row r="496" spans="1:11" s="1" customFormat="1" x14ac:dyDescent="0.25">
      <c r="A496" s="1">
        <v>496</v>
      </c>
      <c r="B496">
        <v>3.5492843934049292E-2</v>
      </c>
      <c r="C496" s="11" t="s">
        <v>130</v>
      </c>
      <c r="D496" s="12">
        <v>496</v>
      </c>
      <c r="E496" s="1">
        <f t="shared" si="49"/>
        <v>2.4436101705285346E-3</v>
      </c>
      <c r="F496" s="1">
        <f t="shared" si="50"/>
        <v>1.2479275937673046E-13</v>
      </c>
      <c r="G496" s="1">
        <f t="shared" si="51"/>
        <v>157.33045450701636</v>
      </c>
      <c r="H496" s="13">
        <f t="shared" si="52"/>
        <v>6924.5219668275149</v>
      </c>
      <c r="I496" s="14">
        <f t="shared" si="53"/>
        <v>7081.8524213345363</v>
      </c>
      <c r="J496" s="14" t="str">
        <f t="shared" si="55"/>
        <v/>
      </c>
      <c r="K496" s="15" t="str">
        <f t="shared" si="54"/>
        <v/>
      </c>
    </row>
    <row r="497" spans="1:11" s="1" customFormat="1" x14ac:dyDescent="0.25">
      <c r="A497" s="1">
        <v>497</v>
      </c>
      <c r="B497">
        <v>3.5182048453015431E-2</v>
      </c>
      <c r="C497" s="11" t="s">
        <v>130</v>
      </c>
      <c r="D497" s="12">
        <v>497</v>
      </c>
      <c r="E497" s="1">
        <f t="shared" si="49"/>
        <v>2.4180887575433185E-3</v>
      </c>
      <c r="F497" s="1">
        <f t="shared" si="50"/>
        <v>1.2119584849108855E-13</v>
      </c>
      <c r="G497" s="1">
        <f t="shared" si="51"/>
        <v>157.3304545070354</v>
      </c>
      <c r="H497" s="13">
        <f t="shared" si="52"/>
        <v>6999.0121701763537</v>
      </c>
      <c r="I497" s="14">
        <f t="shared" si="53"/>
        <v>7156.3426246834078</v>
      </c>
      <c r="J497" s="14" t="str">
        <f t="shared" si="55"/>
        <v/>
      </c>
      <c r="K497" s="15" t="str">
        <f t="shared" si="54"/>
        <v/>
      </c>
    </row>
    <row r="498" spans="1:11" s="1" customFormat="1" x14ac:dyDescent="0.25">
      <c r="A498" s="1">
        <v>498</v>
      </c>
      <c r="B498">
        <v>3.4871252971981785E-2</v>
      </c>
      <c r="C498" s="11" t="s">
        <v>130</v>
      </c>
      <c r="D498" s="12">
        <v>498</v>
      </c>
      <c r="E498" s="1">
        <f t="shared" si="49"/>
        <v>2.3926528771592293E-3</v>
      </c>
      <c r="F498" s="1">
        <f t="shared" si="50"/>
        <v>1.1770035869927013E-13</v>
      </c>
      <c r="G498" s="1">
        <f t="shared" si="51"/>
        <v>157.33045450705387</v>
      </c>
      <c r="H498" s="13">
        <f t="shared" si="52"/>
        <v>7074.8338577312097</v>
      </c>
      <c r="I498" s="14">
        <f t="shared" si="53"/>
        <v>7232.1643122382602</v>
      </c>
      <c r="J498" s="14" t="str">
        <f t="shared" si="55"/>
        <v/>
      </c>
      <c r="K498" s="15" t="str">
        <f t="shared" si="54"/>
        <v/>
      </c>
    </row>
    <row r="499" spans="1:11" s="1" customFormat="1" x14ac:dyDescent="0.25">
      <c r="A499" s="1">
        <v>499</v>
      </c>
      <c r="B499">
        <v>3.4482758620689564E-2</v>
      </c>
      <c r="C499" s="11" t="s">
        <v>130</v>
      </c>
      <c r="D499" s="12">
        <v>499</v>
      </c>
      <c r="E499" s="1">
        <f t="shared" si="49"/>
        <v>2.3609777111726349E-3</v>
      </c>
      <c r="F499" s="1">
        <f t="shared" si="50"/>
        <v>1.134736935798768E-13</v>
      </c>
      <c r="G499" s="1">
        <f t="shared" si="51"/>
        <v>157.33045450707621</v>
      </c>
      <c r="H499" s="13">
        <f t="shared" si="52"/>
        <v>7171.538188187199</v>
      </c>
      <c r="I499" s="14">
        <f t="shared" si="53"/>
        <v>7328.8686426942741</v>
      </c>
      <c r="J499" s="14" t="str">
        <f t="shared" si="55"/>
        <v/>
      </c>
      <c r="K499" s="15" t="str">
        <f t="shared" si="54"/>
        <v/>
      </c>
    </row>
    <row r="500" spans="1:11" s="1" customFormat="1" x14ac:dyDescent="0.25">
      <c r="A500" s="1">
        <v>500</v>
      </c>
      <c r="B500">
        <v>3.4249662009914493E-2</v>
      </c>
      <c r="C500" s="11" t="s">
        <v>130</v>
      </c>
      <c r="D500" s="12">
        <v>500</v>
      </c>
      <c r="E500" s="1">
        <f t="shared" si="49"/>
        <v>2.3420361516250376E-3</v>
      </c>
      <c r="F500" s="1">
        <f t="shared" si="50"/>
        <v>1.110112837670152E-13</v>
      </c>
      <c r="G500" s="1">
        <f t="shared" si="51"/>
        <v>157.33045450708917</v>
      </c>
      <c r="H500" s="13">
        <f t="shared" si="52"/>
        <v>7230.6166063442652</v>
      </c>
      <c r="I500" s="14">
        <f t="shared" si="53"/>
        <v>7387.9470608513202</v>
      </c>
      <c r="J500" s="14" t="str">
        <f t="shared" si="55"/>
        <v/>
      </c>
      <c r="K500" s="15" t="str">
        <f t="shared" si="54"/>
        <v/>
      </c>
    </row>
    <row r="501" spans="1:11" s="1" customFormat="1" x14ac:dyDescent="0.25">
      <c r="B501">
        <v>3.3938866528880632E-2</v>
      </c>
      <c r="C501" s="11" t="s">
        <v>130</v>
      </c>
      <c r="D501" s="12"/>
    </row>
    <row r="502" spans="1:11" s="1" customFormat="1" x14ac:dyDescent="0.25">
      <c r="B502">
        <v>3.3628071047846986E-2</v>
      </c>
      <c r="C502" s="11" t="s">
        <v>130</v>
      </c>
      <c r="D502" s="12"/>
    </row>
    <row r="503" spans="1:11" s="1" customFormat="1" x14ac:dyDescent="0.25">
      <c r="B503">
        <v>3.3317275566813347E-2</v>
      </c>
      <c r="C503" s="11" t="s">
        <v>130</v>
      </c>
      <c r="D503" s="12"/>
    </row>
    <row r="504" spans="1:11" s="1" customFormat="1" x14ac:dyDescent="0.25">
      <c r="B504">
        <v>3.2928781215521126E-2</v>
      </c>
      <c r="C504" s="11" t="s">
        <v>130</v>
      </c>
      <c r="D504" s="12"/>
    </row>
    <row r="505" spans="1:11" s="1" customFormat="1" x14ac:dyDescent="0.25">
      <c r="B505">
        <v>3.261798573448748E-2</v>
      </c>
      <c r="C505" s="11" t="s">
        <v>130</v>
      </c>
      <c r="D505" s="12"/>
    </row>
    <row r="506" spans="1:11" s="1" customFormat="1" x14ac:dyDescent="0.25">
      <c r="B506">
        <v>3.2384889123712193E-2</v>
      </c>
      <c r="C506" s="11" t="s">
        <v>130</v>
      </c>
      <c r="D506" s="12"/>
    </row>
    <row r="507" spans="1:11" s="1" customFormat="1" x14ac:dyDescent="0.25">
      <c r="B507">
        <v>3.2074093642678547E-2</v>
      </c>
      <c r="C507" s="11" t="s">
        <v>130</v>
      </c>
      <c r="D507" s="12"/>
    </row>
    <row r="508" spans="1:11" s="1" customFormat="1" x14ac:dyDescent="0.25">
      <c r="B508">
        <v>3.1763298161644679E-2</v>
      </c>
      <c r="C508" s="11" t="s">
        <v>130</v>
      </c>
      <c r="D508" s="12"/>
    </row>
    <row r="509" spans="1:11" s="1" customFormat="1" x14ac:dyDescent="0.25">
      <c r="B509">
        <v>3.145250268061104E-2</v>
      </c>
      <c r="C509" s="11" t="s">
        <v>130</v>
      </c>
      <c r="D509" s="12"/>
    </row>
    <row r="510" spans="1:11" s="1" customFormat="1" x14ac:dyDescent="0.25">
      <c r="B510">
        <v>3.121940606983575E-2</v>
      </c>
      <c r="C510" s="11" t="s">
        <v>130</v>
      </c>
      <c r="D510" s="12"/>
    </row>
    <row r="511" spans="1:11" s="1" customFormat="1" x14ac:dyDescent="0.25">
      <c r="B511">
        <v>3.0986309459060463E-2</v>
      </c>
      <c r="C511" s="11" t="s">
        <v>130</v>
      </c>
      <c r="D511" s="12"/>
    </row>
    <row r="512" spans="1:11" s="1" customFormat="1" x14ac:dyDescent="0.25">
      <c r="B512">
        <v>3.0675513978026817E-2</v>
      </c>
      <c r="C512" s="11" t="s">
        <v>130</v>
      </c>
      <c r="D512" s="12"/>
    </row>
    <row r="513" spans="2:3" s="1" customFormat="1" x14ac:dyDescent="0.25">
      <c r="B513">
        <v>3.0442417367251531E-2</v>
      </c>
      <c r="C513" s="11" t="s">
        <v>130</v>
      </c>
    </row>
    <row r="514" spans="2:3" s="1" customFormat="1" x14ac:dyDescent="0.25">
      <c r="B514">
        <v>3.0131621886217885E-2</v>
      </c>
      <c r="C514" s="11" t="s">
        <v>130</v>
      </c>
    </row>
    <row r="515" spans="2:3" s="1" customFormat="1" x14ac:dyDescent="0.25">
      <c r="B515">
        <v>2.9898525275442598E-2</v>
      </c>
      <c r="C515" s="11" t="s">
        <v>130</v>
      </c>
    </row>
    <row r="516" spans="2:3" s="1" customFormat="1" x14ac:dyDescent="0.25">
      <c r="B516">
        <v>2.9587729794408733E-2</v>
      </c>
      <c r="C516" s="11" t="s">
        <v>130</v>
      </c>
    </row>
    <row r="517" spans="2:3" s="1" customFormat="1" x14ac:dyDescent="0.25">
      <c r="B517">
        <v>2.9354633183633443E-2</v>
      </c>
      <c r="C517" s="11" t="s">
        <v>130</v>
      </c>
    </row>
    <row r="518" spans="2:3" s="1" customFormat="1" x14ac:dyDescent="0.25">
      <c r="B518">
        <v>2.9121536572858157E-2</v>
      </c>
      <c r="C518" s="11" t="s">
        <v>130</v>
      </c>
    </row>
    <row r="519" spans="2:3" s="1" customFormat="1" x14ac:dyDescent="0.25">
      <c r="B519">
        <v>2.888843996208287E-2</v>
      </c>
      <c r="C519" s="11" t="s">
        <v>130</v>
      </c>
    </row>
    <row r="520" spans="2:3" s="1" customFormat="1" x14ac:dyDescent="0.25">
      <c r="B520">
        <v>2.865534335130758E-2</v>
      </c>
      <c r="C520" s="11" t="s">
        <v>130</v>
      </c>
    </row>
    <row r="521" spans="2:3" s="1" customFormat="1" x14ac:dyDescent="0.25">
      <c r="B521">
        <v>2.8422246740532512E-2</v>
      </c>
      <c r="C521" s="11" t="s">
        <v>130</v>
      </c>
    </row>
    <row r="522" spans="2:3" s="1" customFormat="1" x14ac:dyDescent="0.25">
      <c r="B522">
        <v>2.8189150129757225E-2</v>
      </c>
      <c r="C522" s="11" t="s">
        <v>130</v>
      </c>
    </row>
    <row r="523" spans="2:3" s="1" customFormat="1" x14ac:dyDescent="0.25">
      <c r="B523">
        <v>2.7956053518981935E-2</v>
      </c>
      <c r="C523" s="11" t="s">
        <v>130</v>
      </c>
    </row>
    <row r="524" spans="2:3" s="1" customFormat="1" x14ac:dyDescent="0.25">
      <c r="B524">
        <v>2.7722956908206649E-2</v>
      </c>
      <c r="C524" s="11" t="s">
        <v>130</v>
      </c>
    </row>
    <row r="525" spans="2:3" s="1" customFormat="1" x14ac:dyDescent="0.25">
      <c r="B525">
        <v>2.7412161427172784E-2</v>
      </c>
      <c r="C525" s="11" t="s">
        <v>130</v>
      </c>
    </row>
    <row r="526" spans="2:3" s="1" customFormat="1" x14ac:dyDescent="0.25">
      <c r="B526">
        <v>2.7179064816397494E-2</v>
      </c>
      <c r="C526" s="11" t="s">
        <v>130</v>
      </c>
    </row>
    <row r="527" spans="2:3" s="1" customFormat="1" x14ac:dyDescent="0.25">
      <c r="B527">
        <v>2.7023667075880786E-2</v>
      </c>
      <c r="C527" s="11" t="s">
        <v>130</v>
      </c>
    </row>
    <row r="528" spans="2:3" s="1" customFormat="1" x14ac:dyDescent="0.25">
      <c r="B528">
        <v>2.6712871594846921E-2</v>
      </c>
      <c r="C528" s="11" t="s">
        <v>130</v>
      </c>
    </row>
    <row r="529" spans="2:3" s="1" customFormat="1" x14ac:dyDescent="0.25">
      <c r="B529">
        <v>2.6479774984071853E-2</v>
      </c>
      <c r="C529" s="11" t="s">
        <v>130</v>
      </c>
    </row>
    <row r="530" spans="2:3" s="1" customFormat="1" x14ac:dyDescent="0.25">
      <c r="B530">
        <v>2.6246678373296563E-2</v>
      </c>
      <c r="C530" s="11" t="s">
        <v>130</v>
      </c>
    </row>
    <row r="531" spans="2:3" s="1" customFormat="1" x14ac:dyDescent="0.25">
      <c r="B531">
        <v>2.6013581762521276E-2</v>
      </c>
      <c r="C531" s="11" t="s">
        <v>130</v>
      </c>
    </row>
    <row r="532" spans="2:3" s="1" customFormat="1" x14ac:dyDescent="0.25">
      <c r="B532">
        <v>2.5780485151745986E-2</v>
      </c>
      <c r="C532" s="11" t="s">
        <v>130</v>
      </c>
    </row>
    <row r="533" spans="2:3" s="1" customFormat="1" x14ac:dyDescent="0.25">
      <c r="B533">
        <v>2.5469689670712121E-2</v>
      </c>
      <c r="C533" s="11" t="s">
        <v>130</v>
      </c>
    </row>
    <row r="534" spans="2:3" s="1" customFormat="1" x14ac:dyDescent="0.25">
      <c r="B534">
        <v>2.5236593059936835E-2</v>
      </c>
      <c r="C534" s="11" t="s">
        <v>130</v>
      </c>
    </row>
    <row r="535" spans="2:3" s="1" customFormat="1" x14ac:dyDescent="0.25">
      <c r="B535">
        <v>2.5081195319420123E-2</v>
      </c>
      <c r="C535" s="11" t="s">
        <v>130</v>
      </c>
    </row>
    <row r="536" spans="2:3" s="1" customFormat="1" x14ac:dyDescent="0.25">
      <c r="B536">
        <v>2.4770399838386258E-2</v>
      </c>
      <c r="C536" s="11" t="s">
        <v>130</v>
      </c>
    </row>
    <row r="537" spans="2:3" s="1" customFormat="1" x14ac:dyDescent="0.25">
      <c r="B537">
        <v>2.4692700968127902E-2</v>
      </c>
      <c r="C537" s="11" t="s">
        <v>130</v>
      </c>
    </row>
    <row r="538" spans="2:3" s="1" customFormat="1" x14ac:dyDescent="0.25">
      <c r="B538">
        <v>2.4304206616835904E-2</v>
      </c>
      <c r="C538" s="11" t="s">
        <v>130</v>
      </c>
    </row>
    <row r="539" spans="2:3" s="1" customFormat="1" x14ac:dyDescent="0.25">
      <c r="B539">
        <v>2.4071110006060614E-2</v>
      </c>
      <c r="C539" s="11" t="s">
        <v>130</v>
      </c>
    </row>
    <row r="540" spans="2:3" s="1" customFormat="1" x14ac:dyDescent="0.25">
      <c r="B540">
        <v>2.3760314525026749E-2</v>
      </c>
      <c r="C540" s="11" t="s">
        <v>130</v>
      </c>
    </row>
    <row r="541" spans="2:3" s="1" customFormat="1" x14ac:dyDescent="0.25">
      <c r="B541">
        <v>2.3604916784510037E-2</v>
      </c>
      <c r="C541" s="11" t="s">
        <v>130</v>
      </c>
    </row>
    <row r="542" spans="2:3" s="1" customFormat="1" x14ac:dyDescent="0.25">
      <c r="B542">
        <v>2.337182017373475E-2</v>
      </c>
      <c r="C542" s="11" t="s">
        <v>130</v>
      </c>
    </row>
    <row r="543" spans="2:3" s="1" customFormat="1" x14ac:dyDescent="0.25">
      <c r="B543">
        <v>2.3138723562959464E-2</v>
      </c>
      <c r="C543" s="11" t="s">
        <v>130</v>
      </c>
    </row>
    <row r="544" spans="2:3" s="1" customFormat="1" x14ac:dyDescent="0.25">
      <c r="B544">
        <v>2.298332582244253E-2</v>
      </c>
      <c r="C544" s="11" t="s">
        <v>130</v>
      </c>
    </row>
    <row r="545" spans="2:3" s="1" customFormat="1" x14ac:dyDescent="0.25">
      <c r="B545">
        <v>2.2827928081925596E-2</v>
      </c>
      <c r="C545" s="11" t="s">
        <v>130</v>
      </c>
    </row>
    <row r="546" spans="2:3" s="1" customFormat="1" x14ac:dyDescent="0.25">
      <c r="B546">
        <v>2.2672530341408887E-2</v>
      </c>
      <c r="C546" s="11" t="s">
        <v>130</v>
      </c>
    </row>
    <row r="547" spans="2:3" s="1" customFormat="1" x14ac:dyDescent="0.25">
      <c r="B547">
        <v>2.2361734860375241E-2</v>
      </c>
      <c r="C547" s="11" t="s">
        <v>130</v>
      </c>
    </row>
    <row r="548" spans="2:3" s="1" customFormat="1" x14ac:dyDescent="0.25">
      <c r="B548">
        <v>2.2284035990116666E-2</v>
      </c>
      <c r="C548" s="11" t="s">
        <v>130</v>
      </c>
    </row>
    <row r="549" spans="2:3" s="1" customFormat="1" x14ac:dyDescent="0.25">
      <c r="B549">
        <v>2.197324050908302E-2</v>
      </c>
      <c r="C549" s="11" t="s">
        <v>130</v>
      </c>
    </row>
    <row r="550" spans="2:3" s="1" customFormat="1" x14ac:dyDescent="0.25">
      <c r="B550">
        <v>2.2284035990116666E-2</v>
      </c>
      <c r="C550" s="11" t="s">
        <v>130</v>
      </c>
    </row>
    <row r="551" spans="2:3" s="1" customFormat="1" x14ac:dyDescent="0.25">
      <c r="B551">
        <v>2.197324050908302E-2</v>
      </c>
      <c r="C551" s="11" t="s">
        <v>130</v>
      </c>
    </row>
    <row r="552" spans="2:3" s="1" customFormat="1" x14ac:dyDescent="0.25">
      <c r="B552">
        <v>2.181784276856609E-2</v>
      </c>
      <c r="C552" s="11" t="s">
        <v>130</v>
      </c>
    </row>
    <row r="553" spans="2:3" s="1" customFormat="1" x14ac:dyDescent="0.25">
      <c r="B553">
        <v>2.15847461577908E-2</v>
      </c>
      <c r="C553" s="11" t="s">
        <v>130</v>
      </c>
    </row>
    <row r="554" spans="2:3" s="1" customFormat="1" x14ac:dyDescent="0.25">
      <c r="B554">
        <v>2.15847461577908E-2</v>
      </c>
      <c r="C554" s="11" t="s">
        <v>130</v>
      </c>
    </row>
    <row r="555" spans="2:3" s="1" customFormat="1" x14ac:dyDescent="0.25">
      <c r="B555">
        <v>2.1040854065981867E-2</v>
      </c>
      <c r="C555" s="11" t="s">
        <v>130</v>
      </c>
    </row>
    <row r="556" spans="2:3" s="1" customFormat="1" x14ac:dyDescent="0.25">
      <c r="B556">
        <v>2.0885456325464936E-2</v>
      </c>
      <c r="C556" s="11" t="s">
        <v>130</v>
      </c>
    </row>
    <row r="557" spans="2:3" s="1" customFormat="1" x14ac:dyDescent="0.25">
      <c r="B557">
        <v>2.0730058584948224E-2</v>
      </c>
      <c r="C557" s="11" t="s">
        <v>130</v>
      </c>
    </row>
    <row r="558" spans="2:3" s="1" customFormat="1" x14ac:dyDescent="0.25">
      <c r="B558">
        <v>2.0496961974172938E-2</v>
      </c>
      <c r="C558" s="11" t="s">
        <v>130</v>
      </c>
    </row>
    <row r="559" spans="2:3" s="1" customFormat="1" x14ac:dyDescent="0.25">
      <c r="B559">
        <v>2.0419263103914582E-2</v>
      </c>
      <c r="C559" s="11" t="s">
        <v>130</v>
      </c>
    </row>
    <row r="560" spans="2:3" s="1" customFormat="1" x14ac:dyDescent="0.25">
      <c r="B560">
        <v>2.0574660844431294E-2</v>
      </c>
      <c r="C560" s="11" t="s">
        <v>130</v>
      </c>
    </row>
    <row r="561" spans="2:3" s="1" customFormat="1" x14ac:dyDescent="0.25">
      <c r="B561">
        <v>2.0496961974172938E-2</v>
      </c>
      <c r="C561" s="11" t="s">
        <v>130</v>
      </c>
    </row>
    <row r="562" spans="2:3" s="1" customFormat="1" x14ac:dyDescent="0.25">
      <c r="B562">
        <v>2.0419263103914582E-2</v>
      </c>
      <c r="C562" s="11" t="s">
        <v>130</v>
      </c>
    </row>
    <row r="563" spans="2:3" s="1" customFormat="1" x14ac:dyDescent="0.25">
      <c r="B563">
        <v>2.0186166493139292E-2</v>
      </c>
      <c r="C563" s="11" t="s">
        <v>130</v>
      </c>
    </row>
    <row r="564" spans="2:3" s="1" customFormat="1" x14ac:dyDescent="0.25">
      <c r="B564">
        <v>1.9875371012105427E-2</v>
      </c>
      <c r="C564" s="11" t="s">
        <v>130</v>
      </c>
    </row>
    <row r="565" spans="2:3" s="1" customFormat="1" x14ac:dyDescent="0.25">
      <c r="B565">
        <v>1.964227440133014E-2</v>
      </c>
      <c r="C565" s="11" t="s">
        <v>130</v>
      </c>
    </row>
    <row r="566" spans="2:3" s="1" customFormat="1" x14ac:dyDescent="0.25">
      <c r="B566">
        <v>1.9719973271588715E-2</v>
      </c>
      <c r="C566" s="11" t="s">
        <v>130</v>
      </c>
    </row>
    <row r="567" spans="2:3" s="1" customFormat="1" x14ac:dyDescent="0.25">
      <c r="B567">
        <v>1.9253780050038138E-2</v>
      </c>
      <c r="C567" s="11" t="s">
        <v>130</v>
      </c>
    </row>
    <row r="568" spans="2:3" s="1" customFormat="1" x14ac:dyDescent="0.25">
      <c r="B568">
        <v>1.940917779055485E-2</v>
      </c>
      <c r="C568" s="11" t="s">
        <v>130</v>
      </c>
    </row>
    <row r="569" spans="2:3" s="1" customFormat="1" x14ac:dyDescent="0.25">
      <c r="B569">
        <v>1.9098382309521208E-2</v>
      </c>
      <c r="C569" s="11" t="s">
        <v>130</v>
      </c>
    </row>
    <row r="570" spans="2:3" s="1" customFormat="1" x14ac:dyDescent="0.25">
      <c r="B570">
        <v>1.8865285698745918E-2</v>
      </c>
      <c r="C570" s="11" t="s">
        <v>130</v>
      </c>
    </row>
    <row r="571" spans="2:3" s="1" customFormat="1" x14ac:dyDescent="0.25">
      <c r="B571">
        <v>1.9176081179779564E-2</v>
      </c>
      <c r="C571" s="11" t="s">
        <v>130</v>
      </c>
    </row>
    <row r="572" spans="2:3" s="1" customFormat="1" x14ac:dyDescent="0.25">
      <c r="B572">
        <v>1.9020683439262852E-2</v>
      </c>
      <c r="C572" s="11" t="s">
        <v>130</v>
      </c>
    </row>
    <row r="573" spans="2:3" s="1" customFormat="1" x14ac:dyDescent="0.25">
      <c r="B573">
        <v>1.8554490217712275E-2</v>
      </c>
      <c r="C573" s="11" t="s">
        <v>130</v>
      </c>
    </row>
    <row r="574" spans="2:3" s="1" customFormat="1" x14ac:dyDescent="0.25">
      <c r="B574">
        <v>1.8632189087970631E-2</v>
      </c>
      <c r="C574" s="11" t="s">
        <v>130</v>
      </c>
    </row>
    <row r="575" spans="2:3" s="1" customFormat="1" x14ac:dyDescent="0.25">
      <c r="B575">
        <v>1.8787586828487565E-2</v>
      </c>
      <c r="C575" s="11" t="s">
        <v>130</v>
      </c>
    </row>
    <row r="576" spans="2:3" s="1" customFormat="1" x14ac:dyDescent="0.25">
      <c r="B576">
        <v>1.8632189087970631E-2</v>
      </c>
      <c r="C576" s="11" t="s">
        <v>130</v>
      </c>
    </row>
    <row r="577" spans="2:3" s="1" customFormat="1" x14ac:dyDescent="0.25">
      <c r="B577">
        <v>1.8399092477195345E-2</v>
      </c>
      <c r="C577" s="11" t="s">
        <v>130</v>
      </c>
    </row>
    <row r="578" spans="2:3" s="1" customFormat="1" x14ac:dyDescent="0.25">
      <c r="B578">
        <v>1.7777501515128056E-2</v>
      </c>
      <c r="C578" s="11" t="s">
        <v>130</v>
      </c>
    </row>
    <row r="579" spans="2:3" s="1" customFormat="1" x14ac:dyDescent="0.25">
      <c r="B579">
        <v>1.8088296996161699E-2</v>
      </c>
      <c r="C579" s="11" t="s">
        <v>130</v>
      </c>
    </row>
    <row r="580" spans="2:3" s="1" customFormat="1" x14ac:dyDescent="0.25">
      <c r="B580">
        <v>1.8010598125903342E-2</v>
      </c>
      <c r="C580" s="11" t="s">
        <v>130</v>
      </c>
    </row>
    <row r="581" spans="2:3" s="1" customFormat="1" x14ac:dyDescent="0.25">
      <c r="B581">
        <v>1.7932899255644768E-2</v>
      </c>
      <c r="C581" s="11" t="s">
        <v>130</v>
      </c>
    </row>
    <row r="582" spans="2:3" s="1" customFormat="1" x14ac:dyDescent="0.25">
      <c r="B582">
        <v>1.7777501515128056E-2</v>
      </c>
      <c r="C582" s="11" t="s">
        <v>130</v>
      </c>
    </row>
    <row r="583" spans="2:3" s="1" customFormat="1" x14ac:dyDescent="0.25">
      <c r="B583">
        <v>1.7544404904352766E-2</v>
      </c>
      <c r="C583" s="11" t="s">
        <v>130</v>
      </c>
    </row>
    <row r="584" spans="2:3" s="1" customFormat="1" x14ac:dyDescent="0.25">
      <c r="B584">
        <v>1.7622103774611122E-2</v>
      </c>
      <c r="C584" s="11" t="s">
        <v>130</v>
      </c>
    </row>
    <row r="585" spans="2:3" s="1" customFormat="1" x14ac:dyDescent="0.25">
      <c r="B585">
        <v>1.7233609423318901E-2</v>
      </c>
      <c r="C585" s="11" t="s">
        <v>130</v>
      </c>
    </row>
    <row r="586" spans="2:3" s="1" customFormat="1" x14ac:dyDescent="0.25">
      <c r="B586">
        <v>1.7078211682802189E-2</v>
      </c>
      <c r="C586" s="11" t="s">
        <v>130</v>
      </c>
    </row>
    <row r="587" spans="2:3" s="1" customFormat="1" x14ac:dyDescent="0.25">
      <c r="B587">
        <v>1.7233609423318901E-2</v>
      </c>
      <c r="C587" s="11" t="s">
        <v>130</v>
      </c>
    </row>
    <row r="588" spans="2:3" s="1" customFormat="1" x14ac:dyDescent="0.25">
      <c r="B588">
        <v>1.6922813942285259E-2</v>
      </c>
      <c r="C588" s="11" t="s">
        <v>130</v>
      </c>
    </row>
    <row r="589" spans="2:3" s="1" customFormat="1" x14ac:dyDescent="0.25">
      <c r="B589">
        <v>1.7078211682802189E-2</v>
      </c>
      <c r="C589" s="11" t="s">
        <v>130</v>
      </c>
    </row>
    <row r="590" spans="2:3" s="1" customFormat="1" x14ac:dyDescent="0.25">
      <c r="B590">
        <v>1.7078211682802189E-2</v>
      </c>
      <c r="C590" s="11" t="s">
        <v>130</v>
      </c>
    </row>
    <row r="591" spans="2:3" s="1" customFormat="1" x14ac:dyDescent="0.25">
      <c r="B591">
        <v>1.6845115072026903E-2</v>
      </c>
      <c r="C591" s="11" t="s">
        <v>130</v>
      </c>
    </row>
    <row r="592" spans="2:3" s="1" customFormat="1" x14ac:dyDescent="0.25">
      <c r="B592">
        <v>1.6612018461251616E-2</v>
      </c>
      <c r="C592" s="11" t="s">
        <v>130</v>
      </c>
    </row>
    <row r="593" spans="2:3" s="1" customFormat="1" x14ac:dyDescent="0.25">
      <c r="B593">
        <v>1.653431959099326E-2</v>
      </c>
      <c r="C593" s="11" t="s">
        <v>130</v>
      </c>
    </row>
    <row r="594" spans="2:3" s="1" customFormat="1" x14ac:dyDescent="0.25">
      <c r="B594">
        <v>1.6689717331509969E-2</v>
      </c>
      <c r="C594" s="11" t="s">
        <v>130</v>
      </c>
    </row>
    <row r="595" spans="2:3" s="1" customFormat="1" x14ac:dyDescent="0.25">
      <c r="B595">
        <v>1.6767416201768547E-2</v>
      </c>
      <c r="C595" s="11" t="s">
        <v>130</v>
      </c>
    </row>
    <row r="596" spans="2:3" s="1" customFormat="1" x14ac:dyDescent="0.25">
      <c r="B596">
        <v>1.6612018461251616E-2</v>
      </c>
      <c r="C596" s="11" t="s">
        <v>130</v>
      </c>
    </row>
    <row r="597" spans="2:3" s="1" customFormat="1" x14ac:dyDescent="0.25">
      <c r="B597">
        <v>1.6456620720734682E-2</v>
      </c>
      <c r="C597" s="11" t="s">
        <v>130</v>
      </c>
    </row>
    <row r="598" spans="2:3" s="1" customFormat="1" x14ac:dyDescent="0.25">
      <c r="B598">
        <v>1.6378921850476326E-2</v>
      </c>
      <c r="C598" s="11" t="s">
        <v>130</v>
      </c>
    </row>
    <row r="599" spans="2:3" s="1" customFormat="1" x14ac:dyDescent="0.25">
      <c r="B599">
        <v>1.5524234277633529E-2</v>
      </c>
      <c r="C599" s="11" t="s">
        <v>130</v>
      </c>
    </row>
    <row r="600" spans="2:3" s="1" customFormat="1" x14ac:dyDescent="0.25">
      <c r="B600">
        <v>1.6068126369442683E-2</v>
      </c>
      <c r="C600" s="11" t="s">
        <v>130</v>
      </c>
    </row>
    <row r="601" spans="2:3" s="1" customFormat="1" x14ac:dyDescent="0.25">
      <c r="B601">
        <v>1.6068126369442683E-2</v>
      </c>
      <c r="C601" s="11" t="s">
        <v>130</v>
      </c>
    </row>
    <row r="602" spans="2:3" s="1" customFormat="1" x14ac:dyDescent="0.25">
      <c r="B602">
        <v>1.5990427499184105E-2</v>
      </c>
      <c r="C602" s="11" t="s">
        <v>130</v>
      </c>
    </row>
    <row r="603" spans="2:3" s="1" customFormat="1" x14ac:dyDescent="0.25">
      <c r="B603">
        <v>1.5990427499184105E-2</v>
      </c>
      <c r="C603" s="11" t="s">
        <v>130</v>
      </c>
    </row>
    <row r="604" spans="2:3" s="1" customFormat="1" x14ac:dyDescent="0.25">
      <c r="B604">
        <v>1.5524234277633529E-2</v>
      </c>
      <c r="C604" s="11" t="s">
        <v>130</v>
      </c>
    </row>
    <row r="605" spans="2:3" s="1" customFormat="1" x14ac:dyDescent="0.25">
      <c r="B605">
        <v>1.5757330888408819E-2</v>
      </c>
      <c r="C605" s="11" t="s">
        <v>130</v>
      </c>
    </row>
    <row r="606" spans="2:3" s="1" customFormat="1" x14ac:dyDescent="0.25">
      <c r="B606">
        <v>1.5679632018150463E-2</v>
      </c>
      <c r="C606" s="11" t="s">
        <v>130</v>
      </c>
    </row>
    <row r="607" spans="2:3" s="1" customFormat="1" x14ac:dyDescent="0.25">
      <c r="B607">
        <v>1.5679632018150463E-2</v>
      </c>
      <c r="C607" s="11" t="s">
        <v>130</v>
      </c>
    </row>
    <row r="608" spans="2:3" s="1" customFormat="1" x14ac:dyDescent="0.25">
      <c r="B608">
        <v>1.513573992634153E-2</v>
      </c>
      <c r="C608" s="11" t="s">
        <v>130</v>
      </c>
    </row>
    <row r="609" spans="2:3" s="1" customFormat="1" x14ac:dyDescent="0.25">
      <c r="B609">
        <v>1.5524234277633529E-2</v>
      </c>
      <c r="C609" s="11" t="s">
        <v>130</v>
      </c>
    </row>
    <row r="610" spans="2:3" s="1" customFormat="1" x14ac:dyDescent="0.25">
      <c r="B610">
        <v>1.5446535407375173E-2</v>
      </c>
      <c r="C610" s="11" t="s">
        <v>130</v>
      </c>
    </row>
    <row r="611" spans="2:3" s="1" customFormat="1" x14ac:dyDescent="0.25">
      <c r="B611">
        <v>1.5446535407375173E-2</v>
      </c>
      <c r="C611" s="11" t="s">
        <v>130</v>
      </c>
    </row>
    <row r="612" spans="2:3" s="1" customFormat="1" x14ac:dyDescent="0.25">
      <c r="B612">
        <v>1.529113766685824E-2</v>
      </c>
      <c r="C612" s="11" t="s">
        <v>130</v>
      </c>
    </row>
    <row r="613" spans="2:3" s="1" customFormat="1" x14ac:dyDescent="0.25">
      <c r="B613">
        <v>1.5213438796599886E-2</v>
      </c>
      <c r="C613" s="11" t="s">
        <v>130</v>
      </c>
    </row>
    <row r="614" spans="2:3" s="1" customFormat="1" x14ac:dyDescent="0.25">
      <c r="B614">
        <v>1.529113766685824E-2</v>
      </c>
      <c r="C614" s="11" t="s">
        <v>130</v>
      </c>
    </row>
    <row r="615" spans="2:3" s="1" customFormat="1" x14ac:dyDescent="0.25">
      <c r="B615">
        <v>1.513573992634153E-2</v>
      </c>
      <c r="C615" s="11" t="s">
        <v>130</v>
      </c>
    </row>
    <row r="616" spans="2:3" s="1" customFormat="1" x14ac:dyDescent="0.25">
      <c r="B616">
        <v>1.513573992634153E-2</v>
      </c>
      <c r="C616" s="11" t="s">
        <v>130</v>
      </c>
    </row>
    <row r="617" spans="2:3" s="1" customFormat="1" x14ac:dyDescent="0.25">
      <c r="B617">
        <v>1.513573992634153E-2</v>
      </c>
      <c r="C617" s="11" t="s">
        <v>130</v>
      </c>
    </row>
    <row r="618" spans="2:3" s="1" customFormat="1" x14ac:dyDescent="0.25">
      <c r="B618">
        <v>1.4980342185824598E-2</v>
      </c>
      <c r="C618" s="11" t="s">
        <v>130</v>
      </c>
    </row>
    <row r="619" spans="2:3" s="1" customFormat="1" x14ac:dyDescent="0.25">
      <c r="B619">
        <v>1.4980342185824598E-2</v>
      </c>
      <c r="C619" s="11" t="s">
        <v>130</v>
      </c>
    </row>
    <row r="620" spans="2:3" s="1" customFormat="1" x14ac:dyDescent="0.25">
      <c r="B620">
        <v>1.4980342185824598E-2</v>
      </c>
      <c r="C620" s="11" t="s">
        <v>130</v>
      </c>
    </row>
    <row r="621" spans="2:3" s="1" customFormat="1" x14ac:dyDescent="0.25">
      <c r="B621">
        <v>1.4902643315566242E-2</v>
      </c>
      <c r="C621" s="11" t="s">
        <v>130</v>
      </c>
    </row>
    <row r="622" spans="2:3" s="1" customFormat="1" x14ac:dyDescent="0.25">
      <c r="B622">
        <v>1.4980342185824598E-2</v>
      </c>
      <c r="C622" s="11" t="s">
        <v>130</v>
      </c>
    </row>
    <row r="623" spans="2:3" s="1" customFormat="1" x14ac:dyDescent="0.25">
      <c r="B623">
        <v>1.4747245575049309E-2</v>
      </c>
      <c r="C623" s="11" t="s">
        <v>130</v>
      </c>
    </row>
    <row r="624" spans="2:3" s="1" customFormat="1" x14ac:dyDescent="0.25">
      <c r="B624">
        <v>1.4669546704790953E-2</v>
      </c>
      <c r="C624" s="11" t="s">
        <v>130</v>
      </c>
    </row>
    <row r="625" spans="2:3" s="1" customFormat="1" x14ac:dyDescent="0.25">
      <c r="B625">
        <v>1.4747245575049309E-2</v>
      </c>
      <c r="C625" s="11" t="s">
        <v>130</v>
      </c>
    </row>
    <row r="626" spans="2:3" s="1" customFormat="1" x14ac:dyDescent="0.25">
      <c r="B626">
        <v>1.4747245575049309E-2</v>
      </c>
      <c r="C626" s="11" t="s">
        <v>130</v>
      </c>
    </row>
    <row r="627" spans="2:3" s="1" customFormat="1" x14ac:dyDescent="0.25">
      <c r="B627">
        <v>1.4669546704790953E-2</v>
      </c>
      <c r="C627" s="11" t="s">
        <v>130</v>
      </c>
    </row>
    <row r="628" spans="2:3" s="1" customFormat="1" x14ac:dyDescent="0.25">
      <c r="B628">
        <v>1.4514148964274021E-2</v>
      </c>
      <c r="C628" s="11" t="s">
        <v>130</v>
      </c>
    </row>
    <row r="629" spans="2:3" s="1" customFormat="1" x14ac:dyDescent="0.25">
      <c r="B629">
        <v>1.4358751223757309E-2</v>
      </c>
      <c r="C629" s="11" t="s">
        <v>130</v>
      </c>
    </row>
    <row r="630" spans="2:3" s="1" customFormat="1" x14ac:dyDescent="0.25">
      <c r="B630">
        <v>1.4358751223757309E-2</v>
      </c>
      <c r="C630" s="11" t="s">
        <v>130</v>
      </c>
    </row>
    <row r="631" spans="2:3" s="1" customFormat="1" x14ac:dyDescent="0.25">
      <c r="B631">
        <v>1.4281052353498733E-2</v>
      </c>
      <c r="C631" s="11" t="s">
        <v>130</v>
      </c>
    </row>
    <row r="632" spans="2:3" s="1" customFormat="1" x14ac:dyDescent="0.25">
      <c r="B632">
        <v>1.4203353483240377E-2</v>
      </c>
      <c r="C632" s="11" t="s">
        <v>130</v>
      </c>
    </row>
    <row r="633" spans="2:3" s="1" customFormat="1" x14ac:dyDescent="0.25">
      <c r="B633">
        <v>1.4281052353498733E-2</v>
      </c>
      <c r="C633" s="11" t="s">
        <v>130</v>
      </c>
    </row>
    <row r="634" spans="2:3" s="1" customFormat="1" x14ac:dyDescent="0.25">
      <c r="B634">
        <v>1.4358751223757309E-2</v>
      </c>
      <c r="C634" s="11" t="s">
        <v>130</v>
      </c>
    </row>
    <row r="635" spans="2:3" s="1" customFormat="1" x14ac:dyDescent="0.25">
      <c r="B635">
        <v>1.4203353483240377E-2</v>
      </c>
      <c r="C635" s="11" t="s">
        <v>130</v>
      </c>
    </row>
    <row r="636" spans="2:3" s="1" customFormat="1" x14ac:dyDescent="0.25">
      <c r="B636">
        <v>1.4203353483240377E-2</v>
      </c>
      <c r="C636" s="11" t="s">
        <v>130</v>
      </c>
    </row>
    <row r="637" spans="2:3" s="1" customFormat="1" x14ac:dyDescent="0.25">
      <c r="B637">
        <v>1.4125654612982021E-2</v>
      </c>
      <c r="C637" s="11" t="s">
        <v>130</v>
      </c>
    </row>
    <row r="638" spans="2:3" s="1" customFormat="1" x14ac:dyDescent="0.25">
      <c r="B638">
        <v>1.4281052353498733E-2</v>
      </c>
      <c r="C638" s="11" t="s">
        <v>130</v>
      </c>
    </row>
    <row r="639" spans="2:3" s="1" customFormat="1" x14ac:dyDescent="0.25">
      <c r="B639">
        <v>1.4203353483240377E-2</v>
      </c>
      <c r="C639" s="11" t="s">
        <v>130</v>
      </c>
    </row>
    <row r="640" spans="2:3" s="1" customFormat="1" x14ac:dyDescent="0.25">
      <c r="B640">
        <v>1.4047955742723444E-2</v>
      </c>
      <c r="C640" s="11" t="s">
        <v>130</v>
      </c>
    </row>
    <row r="641" spans="2:3" s="1" customFormat="1" x14ac:dyDescent="0.25">
      <c r="B641">
        <v>1.4125654612982021E-2</v>
      </c>
      <c r="C641" s="11" t="s">
        <v>130</v>
      </c>
    </row>
    <row r="642" spans="2:3" s="1" customFormat="1" x14ac:dyDescent="0.25">
      <c r="B642">
        <v>1.4047955742723444E-2</v>
      </c>
      <c r="C642" s="11" t="s">
        <v>130</v>
      </c>
    </row>
    <row r="643" spans="2:3" s="1" customFormat="1" x14ac:dyDescent="0.25">
      <c r="B643">
        <v>1.3970256872465088E-2</v>
      </c>
      <c r="C643" s="11" t="s">
        <v>130</v>
      </c>
    </row>
    <row r="644" spans="2:3" s="1" customFormat="1" x14ac:dyDescent="0.25">
      <c r="B644">
        <v>1.3892558002206732E-2</v>
      </c>
      <c r="C644" s="11" t="s">
        <v>130</v>
      </c>
    </row>
    <row r="645" spans="2:3" s="1" customFormat="1" x14ac:dyDescent="0.25">
      <c r="B645">
        <v>1.4047955742723444E-2</v>
      </c>
      <c r="C645" s="11" t="s">
        <v>130</v>
      </c>
    </row>
    <row r="646" spans="2:3" s="1" customFormat="1" x14ac:dyDescent="0.25">
      <c r="B646">
        <v>1.3814859131948156E-2</v>
      </c>
      <c r="C646" s="11" t="s">
        <v>130</v>
      </c>
    </row>
    <row r="647" spans="2:3" s="1" customFormat="1" x14ac:dyDescent="0.25">
      <c r="B647">
        <v>1.3348665910397579E-2</v>
      </c>
      <c r="C647" s="11" t="s">
        <v>130</v>
      </c>
    </row>
    <row r="648" spans="2:3" s="1" customFormat="1" x14ac:dyDescent="0.25">
      <c r="B648">
        <v>1.3970256872465088E-2</v>
      </c>
      <c r="C648" s="11" t="s">
        <v>130</v>
      </c>
    </row>
    <row r="649" spans="2:3" s="1" customFormat="1" x14ac:dyDescent="0.25">
      <c r="B649">
        <v>1.3814859131948156E-2</v>
      </c>
      <c r="C649" s="11" t="s">
        <v>130</v>
      </c>
    </row>
    <row r="650" spans="2:3" s="1" customFormat="1" x14ac:dyDescent="0.25">
      <c r="B650">
        <v>1.37371602616898E-2</v>
      </c>
      <c r="C650" s="11" t="s">
        <v>130</v>
      </c>
    </row>
    <row r="651" spans="2:3" s="1" customFormat="1" x14ac:dyDescent="0.25">
      <c r="B651">
        <v>1.3814859131948156E-2</v>
      </c>
      <c r="C651" s="11" t="s">
        <v>130</v>
      </c>
    </row>
    <row r="652" spans="2:3" s="1" customFormat="1" x14ac:dyDescent="0.25">
      <c r="B652">
        <v>1.3581762521172868E-2</v>
      </c>
      <c r="C652" s="11" t="s">
        <v>130</v>
      </c>
    </row>
    <row r="653" spans="2:3" s="1" customFormat="1" x14ac:dyDescent="0.25">
      <c r="B653">
        <v>1.3581762521172868E-2</v>
      </c>
      <c r="C653" s="11" t="s">
        <v>130</v>
      </c>
    </row>
    <row r="654" spans="2:3" s="1" customFormat="1" x14ac:dyDescent="0.25">
      <c r="B654">
        <v>1.37371602616898E-2</v>
      </c>
      <c r="C654" s="11" t="s">
        <v>130</v>
      </c>
    </row>
    <row r="655" spans="2:3" s="1" customFormat="1" x14ac:dyDescent="0.25">
      <c r="B655">
        <v>1.3659461391431444E-2</v>
      </c>
      <c r="C655" s="11" t="s">
        <v>130</v>
      </c>
    </row>
    <row r="656" spans="2:3" s="1" customFormat="1" x14ac:dyDescent="0.25">
      <c r="B656">
        <v>1.3193268169880869E-2</v>
      </c>
      <c r="C656" s="11" t="s">
        <v>130</v>
      </c>
    </row>
    <row r="657" spans="2:3" s="1" customFormat="1" x14ac:dyDescent="0.25">
      <c r="B657">
        <v>1.3348665910397579E-2</v>
      </c>
      <c r="C657" s="11" t="s">
        <v>130</v>
      </c>
    </row>
    <row r="658" spans="2:3" s="1" customFormat="1" x14ac:dyDescent="0.25">
      <c r="B658">
        <v>1.3348665910397579E-2</v>
      </c>
      <c r="C658" s="11" t="s">
        <v>130</v>
      </c>
    </row>
    <row r="659" spans="2:3" s="1" customFormat="1" x14ac:dyDescent="0.25">
      <c r="B659">
        <v>1.3193268169880869E-2</v>
      </c>
      <c r="C659" s="11" t="s">
        <v>130</v>
      </c>
    </row>
    <row r="660" spans="2:3" s="1" customFormat="1" x14ac:dyDescent="0.25">
      <c r="B660">
        <v>1.3270967040139223E-2</v>
      </c>
      <c r="C660" s="11" t="s">
        <v>130</v>
      </c>
    </row>
    <row r="661" spans="2:3" s="1" customFormat="1" x14ac:dyDescent="0.25">
      <c r="B661">
        <v>1.3115569299622291E-2</v>
      </c>
      <c r="C661" s="11" t="s">
        <v>130</v>
      </c>
    </row>
    <row r="662" spans="2:3" s="1" customFormat="1" x14ac:dyDescent="0.25">
      <c r="B662">
        <v>1.3115569299622291E-2</v>
      </c>
      <c r="C662" s="11" t="s">
        <v>130</v>
      </c>
    </row>
    <row r="663" spans="2:3" s="1" customFormat="1" x14ac:dyDescent="0.25">
      <c r="B663">
        <v>1.3037870429363937E-2</v>
      </c>
      <c r="C663" s="11" t="s">
        <v>130</v>
      </c>
    </row>
    <row r="664" spans="2:3" s="1" customFormat="1" x14ac:dyDescent="0.25">
      <c r="B664">
        <v>1.2649376078071936E-2</v>
      </c>
      <c r="C664" s="11" t="s">
        <v>130</v>
      </c>
    </row>
    <row r="665" spans="2:3" s="1" customFormat="1" x14ac:dyDescent="0.25">
      <c r="B665">
        <v>1.3270967040139223E-2</v>
      </c>
      <c r="C665" s="11" t="s">
        <v>130</v>
      </c>
    </row>
    <row r="666" spans="2:3" s="1" customFormat="1" x14ac:dyDescent="0.25">
      <c r="B666">
        <v>1.3193268169880869E-2</v>
      </c>
      <c r="C666" s="11" t="s">
        <v>130</v>
      </c>
    </row>
    <row r="667" spans="2:3" s="1" customFormat="1" x14ac:dyDescent="0.25">
      <c r="B667">
        <v>1.2727074948330292E-2</v>
      </c>
      <c r="C667" s="11" t="s">
        <v>130</v>
      </c>
    </row>
    <row r="668" spans="2:3" s="1" customFormat="1" x14ac:dyDescent="0.25">
      <c r="B668">
        <v>1.2727074948330292E-2</v>
      </c>
      <c r="C668" s="11" t="s">
        <v>130</v>
      </c>
    </row>
    <row r="669" spans="2:3" s="1" customFormat="1" x14ac:dyDescent="0.25">
      <c r="B669">
        <v>1.2649376078071936E-2</v>
      </c>
      <c r="C669" s="11" t="s">
        <v>130</v>
      </c>
    </row>
    <row r="670" spans="2:3" s="1" customFormat="1" x14ac:dyDescent="0.25">
      <c r="B670">
        <v>1.257167720781336E-2</v>
      </c>
      <c r="C670" s="11" t="s">
        <v>130</v>
      </c>
    </row>
    <row r="671" spans="2:3" s="1" customFormat="1" x14ac:dyDescent="0.25">
      <c r="B671">
        <v>1.2416279467296648E-2</v>
      </c>
      <c r="C671" s="11" t="s">
        <v>130</v>
      </c>
    </row>
    <row r="672" spans="2:3" s="1" customFormat="1" x14ac:dyDescent="0.25">
      <c r="B672">
        <v>1.2493978337555004E-2</v>
      </c>
      <c r="C672" s="11" t="s">
        <v>130</v>
      </c>
    </row>
    <row r="673" spans="2:3" s="1" customFormat="1" x14ac:dyDescent="0.25">
      <c r="B673">
        <v>1.2338580597038072E-2</v>
      </c>
      <c r="C673" s="11" t="s">
        <v>130</v>
      </c>
    </row>
    <row r="674" spans="2:3" s="1" customFormat="1" x14ac:dyDescent="0.25">
      <c r="B674">
        <v>1.2416279467296648E-2</v>
      </c>
      <c r="C674" s="11" t="s">
        <v>130</v>
      </c>
    </row>
    <row r="675" spans="2:3" s="1" customFormat="1" x14ac:dyDescent="0.25">
      <c r="B675">
        <v>1.2338580597038072E-2</v>
      </c>
      <c r="C675" s="11" t="s">
        <v>130</v>
      </c>
    </row>
    <row r="676" spans="2:3" s="1" customFormat="1" x14ac:dyDescent="0.25">
      <c r="B676">
        <v>1.2338580597038072E-2</v>
      </c>
      <c r="C676" s="11" t="s">
        <v>130</v>
      </c>
    </row>
    <row r="677" spans="2:3" s="1" customFormat="1" x14ac:dyDescent="0.25">
      <c r="B677">
        <v>1.218318285652136E-2</v>
      </c>
      <c r="C677" s="11" t="s">
        <v>130</v>
      </c>
    </row>
    <row r="678" spans="2:3" s="1" customFormat="1" x14ac:dyDescent="0.25">
      <c r="B678">
        <v>1.2260881726779716E-2</v>
      </c>
      <c r="C678" s="11" t="s">
        <v>130</v>
      </c>
    </row>
    <row r="679" spans="2:3" s="1" customFormat="1" x14ac:dyDescent="0.25">
      <c r="B679">
        <v>1.218318285652136E-2</v>
      </c>
      <c r="C679" s="11" t="s">
        <v>130</v>
      </c>
    </row>
    <row r="680" spans="2:3" s="1" customFormat="1" x14ac:dyDescent="0.25">
      <c r="B680">
        <v>1.2105483986262783E-2</v>
      </c>
      <c r="C680" s="11" t="s">
        <v>130</v>
      </c>
    </row>
    <row r="681" spans="2:3" s="1" customFormat="1" x14ac:dyDescent="0.25">
      <c r="B681">
        <v>1.1950086245746071E-2</v>
      </c>
      <c r="C681" s="11" t="s">
        <v>130</v>
      </c>
    </row>
    <row r="682" spans="2:3" s="1" customFormat="1" x14ac:dyDescent="0.25">
      <c r="B682">
        <v>1.2338580597038072E-2</v>
      </c>
      <c r="C682" s="11" t="s">
        <v>130</v>
      </c>
    </row>
    <row r="683" spans="2:3" s="1" customFormat="1" x14ac:dyDescent="0.25">
      <c r="B683">
        <v>1.2027785116004427E-2</v>
      </c>
      <c r="C683" s="11" t="s">
        <v>130</v>
      </c>
    </row>
    <row r="684" spans="2:3" s="1" customFormat="1" x14ac:dyDescent="0.25">
      <c r="B684">
        <v>1.1950086245746071E-2</v>
      </c>
      <c r="C684" s="11" t="s">
        <v>130</v>
      </c>
    </row>
    <row r="685" spans="2:3" s="1" customFormat="1" x14ac:dyDescent="0.25">
      <c r="B685">
        <v>1.2105483986262783E-2</v>
      </c>
      <c r="C685" s="11" t="s">
        <v>130</v>
      </c>
    </row>
    <row r="686" spans="2:3" s="1" customFormat="1" x14ac:dyDescent="0.25">
      <c r="B686">
        <v>1.1872387375487495E-2</v>
      </c>
      <c r="C686" s="11" t="s">
        <v>130</v>
      </c>
    </row>
    <row r="687" spans="2:3" s="1" customFormat="1" x14ac:dyDescent="0.25">
      <c r="B687">
        <v>1.2105483986262783E-2</v>
      </c>
      <c r="C687" s="11" t="s">
        <v>130</v>
      </c>
    </row>
    <row r="688" spans="2:3" s="1" customFormat="1" x14ac:dyDescent="0.25">
      <c r="B688">
        <v>1.2338580597038072E-2</v>
      </c>
      <c r="C688" s="11" t="s">
        <v>130</v>
      </c>
    </row>
    <row r="689" spans="2:3" s="1" customFormat="1" x14ac:dyDescent="0.25">
      <c r="B689">
        <v>1.1950086245746071E-2</v>
      </c>
      <c r="C689" s="11" t="s">
        <v>130</v>
      </c>
    </row>
    <row r="690" spans="2:3" s="1" customFormat="1" x14ac:dyDescent="0.25">
      <c r="B690">
        <v>1.2027785116004427E-2</v>
      </c>
      <c r="C690" s="11" t="s">
        <v>130</v>
      </c>
    </row>
    <row r="691" spans="2:3" s="1" customFormat="1" x14ac:dyDescent="0.25">
      <c r="B691">
        <v>1.1950086245746071E-2</v>
      </c>
      <c r="C691" s="11" t="s">
        <v>130</v>
      </c>
    </row>
    <row r="692" spans="2:3" s="1" customFormat="1" x14ac:dyDescent="0.25">
      <c r="B692">
        <v>1.1872387375487495E-2</v>
      </c>
      <c r="C692" s="11" t="s">
        <v>130</v>
      </c>
    </row>
    <row r="693" spans="2:3" s="1" customFormat="1" x14ac:dyDescent="0.25">
      <c r="B693">
        <v>1.1794688505229139E-2</v>
      </c>
      <c r="C693" s="11" t="s">
        <v>130</v>
      </c>
    </row>
    <row r="694" spans="2:3" s="1" customFormat="1" x14ac:dyDescent="0.25">
      <c r="B694">
        <v>1.1872387375487495E-2</v>
      </c>
      <c r="C694" s="11" t="s">
        <v>130</v>
      </c>
    </row>
    <row r="695" spans="2:3" s="1" customFormat="1" x14ac:dyDescent="0.25">
      <c r="B695">
        <v>1.1483893024195495E-2</v>
      </c>
      <c r="C695" s="11" t="s">
        <v>130</v>
      </c>
    </row>
    <row r="696" spans="2:3" s="1" customFormat="1" x14ac:dyDescent="0.25">
      <c r="B696">
        <v>1.1794688505229139E-2</v>
      </c>
      <c r="C696" s="11" t="s">
        <v>130</v>
      </c>
    </row>
    <row r="697" spans="2:3" s="1" customFormat="1" x14ac:dyDescent="0.25">
      <c r="B697">
        <v>1.1794688505229139E-2</v>
      </c>
      <c r="C697" s="11" t="s">
        <v>130</v>
      </c>
    </row>
    <row r="698" spans="2:3" s="1" customFormat="1" x14ac:dyDescent="0.25">
      <c r="B698">
        <v>1.1639290764712207E-2</v>
      </c>
      <c r="C698" s="11" t="s">
        <v>130</v>
      </c>
    </row>
    <row r="699" spans="2:3" s="1" customFormat="1" x14ac:dyDescent="0.25">
      <c r="B699">
        <v>1.1716989634970783E-2</v>
      </c>
      <c r="C699" s="11" t="s">
        <v>130</v>
      </c>
    </row>
    <row r="700" spans="2:3" s="1" customFormat="1" x14ac:dyDescent="0.25">
      <c r="B700">
        <v>1.1639290764712207E-2</v>
      </c>
      <c r="C700" s="11" t="s">
        <v>130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00"/>
  <sheetViews>
    <sheetView tabSelected="1" workbookViewId="0">
      <selection activeCell="N21" sqref="N21:Q25"/>
    </sheetView>
  </sheetViews>
  <sheetFormatPr baseColWidth="10" defaultRowHeight="15" x14ac:dyDescent="0.25"/>
  <cols>
    <col min="1" max="1" width="0.140625" customWidth="1"/>
    <col min="2" max="12" width="7.7109375" customWidth="1"/>
    <col min="13" max="15" width="8.7109375" customWidth="1"/>
    <col min="16" max="16" width="5" customWidth="1"/>
    <col min="17" max="17" width="8.7109375" customWidth="1"/>
    <col min="18" max="18" width="5" style="214" customWidth="1"/>
    <col min="19" max="19" width="11.42578125" style="97"/>
  </cols>
  <sheetData>
    <row r="1" spans="1:33" x14ac:dyDescent="0.25">
      <c r="A1" s="76"/>
      <c r="B1" s="77" t="s">
        <v>0</v>
      </c>
      <c r="C1" s="77" t="s">
        <v>47</v>
      </c>
      <c r="D1" s="78" t="s">
        <v>48</v>
      </c>
      <c r="E1" s="78" t="s">
        <v>49</v>
      </c>
      <c r="F1" s="78" t="s">
        <v>50</v>
      </c>
      <c r="G1" s="78" t="s">
        <v>51</v>
      </c>
      <c r="H1" s="78" t="s">
        <v>52</v>
      </c>
      <c r="I1" s="78" t="s">
        <v>53</v>
      </c>
      <c r="J1" s="78" t="s">
        <v>4</v>
      </c>
      <c r="K1" s="79" t="s">
        <v>54</v>
      </c>
      <c r="L1" s="78" t="s">
        <v>55</v>
      </c>
      <c r="M1" s="80" t="s">
        <v>56</v>
      </c>
      <c r="N1" s="77" t="s">
        <v>57</v>
      </c>
      <c r="O1" s="77" t="s">
        <v>58</v>
      </c>
      <c r="P1" s="78"/>
      <c r="Q1" s="81" t="s">
        <v>59</v>
      </c>
      <c r="R1" s="82"/>
      <c r="S1" s="83"/>
      <c r="T1" s="84" t="s">
        <v>60</v>
      </c>
      <c r="U1" s="85" t="str">
        <f>'CTENSIO V4D'!O1</f>
        <v>Versailles 4D</v>
      </c>
      <c r="V1" s="76"/>
      <c r="W1" s="76"/>
      <c r="X1" s="76"/>
      <c r="Y1" s="1" t="s">
        <v>0</v>
      </c>
      <c r="Z1" s="1" t="s">
        <v>61</v>
      </c>
      <c r="AA1" s="1" t="s">
        <v>62</v>
      </c>
      <c r="AB1" s="1" t="s">
        <v>49</v>
      </c>
      <c r="AC1" s="1" t="s">
        <v>50</v>
      </c>
      <c r="AD1" s="1" t="s">
        <v>63</v>
      </c>
      <c r="AE1" s="1" t="s">
        <v>4</v>
      </c>
      <c r="AF1" s="1" t="s">
        <v>55</v>
      </c>
      <c r="AG1" s="1" t="s">
        <v>64</v>
      </c>
    </row>
    <row r="2" spans="1:33" x14ac:dyDescent="0.25">
      <c r="A2" s="86">
        <f t="shared" ref="A2:A65" si="0">-B2</f>
        <v>-0.35903093969013689</v>
      </c>
      <c r="B2" s="75">
        <v>0.35903093969013689</v>
      </c>
      <c r="C2" s="75">
        <v>0.77930189175477138</v>
      </c>
      <c r="D2" s="36">
        <f t="shared" ref="D2:D65" si="1">IF(B2=0,"",B2+1/$T$8)</f>
        <v>0.75903093969013691</v>
      </c>
      <c r="E2" s="36">
        <f t="shared" ref="E2:E65" si="2">IF(B2=0,"",$T$20-(LN(1+EXP(-$S$37*(H2-T$20))))/$S$37)</f>
        <v>4.3989316460788741E-2</v>
      </c>
      <c r="F2" s="36">
        <f t="shared" ref="F2:F65" si="3">IF(B2=0,"",B2-E2-G2-V$4*J2)</f>
        <v>0.12938986304179123</v>
      </c>
      <c r="G2" s="87">
        <f>IF(OR(B2="",B2=0),"",1/2*(B2-V$4*J2+T$37)+1/2*POWER((B2-V$4*J2+T$37)^2-4*V$37*(B2-V$4*J2),0.5))</f>
        <v>0.12939522026337313</v>
      </c>
      <c r="H2" s="36">
        <f t="shared" ref="H2:H65" si="4">IF(B2=0,"",B2-G2-V$4*J2)</f>
        <v>0.17337917950257997</v>
      </c>
      <c r="I2" s="36">
        <f t="shared" ref="I2:I65" si="5">IF(B2=0,"",B2-H2-V$4*J2)</f>
        <v>0.12939522026337313</v>
      </c>
      <c r="J2" s="36">
        <f t="shared" ref="J2:J65" si="6">IF(B2=0,"",LN(1+EXP($U$37*(B2-$U$39)))/$U$37)</f>
        <v>5.6256539924183793E-2</v>
      </c>
      <c r="K2" s="88">
        <f t="shared" ref="K2:K65" si="7">IF(B2=0,"",-LN(1+EXP($V$41*(B2-$V$39)))/$V$41)</f>
        <v>-4.3673615679761003E-3</v>
      </c>
      <c r="L2" s="36">
        <f t="shared" ref="L2:L65" si="8">IF(B2=0,"",$S$41*E2+$S$8+$T$41*F2+$U$41*I2+S$43*(J2+K2))</f>
        <v>0.77938186420894562</v>
      </c>
      <c r="M2" s="89">
        <f t="shared" ref="M2:M65" si="9">IF(B2=0,"",(L2-C2)*(L2-C2))</f>
        <v>6.3955934266505145E-9</v>
      </c>
      <c r="N2" s="10">
        <f t="shared" ref="N2:N65" si="10">IF(B2=0,"",1/V$16*LN(1+EXP(V$16*(B2-V$4*J2-T$39))))</f>
        <v>0.13228879518891151</v>
      </c>
      <c r="O2" s="10">
        <f t="shared" ref="O2:O65" si="11">IF(B2=0,"",(N2-I2)^2)</f>
        <v>8.3727758497044304E-6</v>
      </c>
      <c r="P2" s="90"/>
      <c r="Q2" s="86">
        <f t="shared" ref="Q2:Q65" si="12">IF(B2=0,"",S$8+T$41*F2)</f>
        <v>0.72749268585273796</v>
      </c>
      <c r="R2" s="91"/>
      <c r="S2" s="83"/>
      <c r="T2" s="76"/>
      <c r="U2" s="92"/>
      <c r="V2" s="76"/>
      <c r="W2" s="76"/>
      <c r="X2" s="1">
        <v>1</v>
      </c>
      <c r="Y2" s="1">
        <f t="shared" ref="Y2:Y21" si="13">Z2-1/T$8</f>
        <v>0.39556227010572564</v>
      </c>
      <c r="Z2" s="1">
        <f t="shared" ref="Z2:Z21" si="14">C$2+(C$2-S$8)/5-X2*0.005</f>
        <v>0.79556227010572567</v>
      </c>
      <c r="AA2" s="1">
        <f t="shared" ref="AA2:AA21" si="15">Z2</f>
        <v>0.79556227010572567</v>
      </c>
      <c r="AB2" s="1">
        <f t="shared" ref="AB2:AB21" si="16">IF(AA2="","",$S$39-(LN(1+EXP(-$S$37*(Y2-AD2-AE2-$S$39))))/$S$37)</f>
        <v>4.398935384647127E-2</v>
      </c>
      <c r="AC2" s="1">
        <f t="shared" ref="AC2:AC21" si="17">IF(AA2="","",Y2-AD2-AE2-AB2)</f>
        <v>0.13527632064356773</v>
      </c>
      <c r="AD2" s="1">
        <f t="shared" ref="AD2:AD21" si="18">IF(AA2="","",1/2*(Y2+T$37)+1/2*POWER((Y2+T$37)^2-4*V$37*(Y2),0.5)-AE2)</f>
        <v>0.12356085623254792</v>
      </c>
      <c r="AE2" s="1">
        <f t="shared" ref="AE2:AE21" si="19">IF(AA2="","",LN(1+EXP($U$37*(Y2-$U$39)))/$U$37)</f>
        <v>9.2735739383138727E-2</v>
      </c>
      <c r="AF2" s="1">
        <f t="shared" ref="AF2:AF21" si="20">IF(AA2="","",$S$41*AB2+$S$8+$T$41*AC2+$U$41*AD2+$S$43*AE2)</f>
        <v>0.82270751345297655</v>
      </c>
      <c r="AG2" s="1">
        <f t="shared" ref="AG2:AG21" si="21">IF(Z2&lt;C$2+0.01,"",(AF2-Z2)*(AF2-Z2))</f>
        <v>7.3686423638146816E-4</v>
      </c>
    </row>
    <row r="3" spans="1:33" x14ac:dyDescent="0.25">
      <c r="A3" s="86">
        <f t="shared" si="0"/>
        <v>-0.35786545663626046</v>
      </c>
      <c r="B3" s="75">
        <v>0.35786545663626046</v>
      </c>
      <c r="C3" s="75">
        <v>0.77861815720226435</v>
      </c>
      <c r="D3" s="36">
        <f t="shared" si="1"/>
        <v>0.75786545663626048</v>
      </c>
      <c r="E3" s="36">
        <f t="shared" si="2"/>
        <v>4.3989316455758709E-2</v>
      </c>
      <c r="F3" s="36">
        <f t="shared" si="3"/>
        <v>0.12938924909859867</v>
      </c>
      <c r="G3" s="36">
        <f t="shared" ref="G3:G66" si="22">IF(B3=0,"",1/2*(B3-V$4*J3+T$37)+1/2*POWER((B3-V$4*J3+T$37)^2-4*V$37*(B3-V$4*J3),0.5))</f>
        <v>0.1293896142634694</v>
      </c>
      <c r="H3" s="36">
        <f t="shared" si="4"/>
        <v>0.17337856555435738</v>
      </c>
      <c r="I3" s="36">
        <f t="shared" si="5"/>
        <v>0.1293896142634694</v>
      </c>
      <c r="J3" s="36">
        <f t="shared" si="6"/>
        <v>5.5097276818433669E-2</v>
      </c>
      <c r="K3" s="88">
        <f t="shared" si="7"/>
        <v>-3.9702921195582472E-3</v>
      </c>
      <c r="L3" s="36">
        <f t="shared" si="8"/>
        <v>0.77861941198874973</v>
      </c>
      <c r="M3" s="89">
        <f t="shared" si="9"/>
        <v>1.5744891238995915E-12</v>
      </c>
      <c r="N3" s="10">
        <f t="shared" si="10"/>
        <v>0.13228294748549713</v>
      </c>
      <c r="O3" s="10">
        <f t="shared" si="11"/>
        <v>8.371377133689351E-6</v>
      </c>
      <c r="P3" s="90">
        <v>1</v>
      </c>
      <c r="Q3" s="86">
        <f t="shared" si="12"/>
        <v>0.72749242728987429</v>
      </c>
      <c r="R3" s="91"/>
      <c r="S3" s="93" t="s">
        <v>65</v>
      </c>
      <c r="T3" s="94">
        <v>3.1E-2</v>
      </c>
      <c r="U3" s="84"/>
      <c r="V3" s="95" t="s">
        <v>66</v>
      </c>
      <c r="W3" s="76"/>
      <c r="X3" s="1">
        <v>2</v>
      </c>
      <c r="Y3" s="1">
        <f t="shared" si="13"/>
        <v>0.39056227010572564</v>
      </c>
      <c r="Z3" s="1">
        <f t="shared" si="14"/>
        <v>0.79056227010572566</v>
      </c>
      <c r="AA3" s="1">
        <f t="shared" si="15"/>
        <v>0.79056227010572566</v>
      </c>
      <c r="AB3" s="1">
        <f t="shared" si="16"/>
        <v>4.398935285045838E-2</v>
      </c>
      <c r="AC3" s="1">
        <f t="shared" si="17"/>
        <v>0.13507110796884872</v>
      </c>
      <c r="AD3" s="1">
        <f t="shared" si="18"/>
        <v>0.12376502474133043</v>
      </c>
      <c r="AE3" s="1">
        <f t="shared" si="19"/>
        <v>8.7736784545088084E-2</v>
      </c>
      <c r="AF3" s="1">
        <f t="shared" si="20"/>
        <v>0.81762213306694576</v>
      </c>
      <c r="AG3" s="1">
        <f t="shared" si="21"/>
        <v>7.3223618348001107E-4</v>
      </c>
    </row>
    <row r="4" spans="1:33" x14ac:dyDescent="0.25">
      <c r="A4" s="86">
        <f t="shared" si="0"/>
        <v>-0.35708846793367621</v>
      </c>
      <c r="B4" s="75">
        <v>0.35708846793367621</v>
      </c>
      <c r="C4" s="75">
        <v>0.78334504892630119</v>
      </c>
      <c r="D4" s="36">
        <f t="shared" si="1"/>
        <v>0.75708846793367623</v>
      </c>
      <c r="E4" s="36">
        <f t="shared" si="2"/>
        <v>4.3989316452087264E-2</v>
      </c>
      <c r="F4" s="36">
        <f t="shared" si="3"/>
        <v>0.1293888010005726</v>
      </c>
      <c r="G4" s="36">
        <f t="shared" si="22"/>
        <v>0.12938552290021699</v>
      </c>
      <c r="H4" s="36">
        <f t="shared" si="4"/>
        <v>0.17337811745265985</v>
      </c>
      <c r="I4" s="36">
        <f t="shared" si="5"/>
        <v>0.12938552290021699</v>
      </c>
      <c r="J4" s="36">
        <f t="shared" si="6"/>
        <v>5.4324827580799366E-2</v>
      </c>
      <c r="K4" s="88">
        <f t="shared" si="7"/>
        <v>-3.7222738103360794E-3</v>
      </c>
      <c r="L4" s="36">
        <f t="shared" si="8"/>
        <v>0.77809479234335166</v>
      </c>
      <c r="M4" s="89">
        <f t="shared" si="9"/>
        <v>2.7565194186804882E-5</v>
      </c>
      <c r="N4" s="10">
        <f t="shared" si="10"/>
        <v>0.13227867972277474</v>
      </c>
      <c r="O4" s="10">
        <f t="shared" si="11"/>
        <v>8.3703563999124674E-6</v>
      </c>
      <c r="P4" s="90">
        <v>2</v>
      </c>
      <c r="Q4" s="86">
        <f t="shared" si="12"/>
        <v>0.72749223857288836</v>
      </c>
      <c r="R4" s="91"/>
      <c r="S4" s="93" t="s">
        <v>67</v>
      </c>
      <c r="T4" s="94">
        <v>0.26100000000000001</v>
      </c>
      <c r="U4" s="84"/>
      <c r="V4" s="96">
        <f>IF(V12&lt;S12-0.03,1,0)</f>
        <v>1</v>
      </c>
      <c r="W4" s="76"/>
      <c r="X4" s="1">
        <v>3</v>
      </c>
      <c r="Y4" s="1">
        <f t="shared" si="13"/>
        <v>0.38556227010572564</v>
      </c>
      <c r="Z4" s="1">
        <f t="shared" si="14"/>
        <v>0.78556227010572566</v>
      </c>
      <c r="AA4" s="1">
        <f t="shared" si="15"/>
        <v>0.78556227010572566</v>
      </c>
      <c r="AB4" s="1">
        <f t="shared" si="16"/>
        <v>4.3989351792714737E-2</v>
      </c>
      <c r="AC4" s="1">
        <f t="shared" si="17"/>
        <v>0.13485727127238298</v>
      </c>
      <c r="AD4" s="1">
        <f t="shared" si="18"/>
        <v>0.12397719045603814</v>
      </c>
      <c r="AE4" s="1">
        <f t="shared" si="19"/>
        <v>8.2738456584589753E-2</v>
      </c>
      <c r="AF4" s="1">
        <f t="shared" si="20"/>
        <v>0.812533747542042</v>
      </c>
      <c r="AG4" s="1" t="str">
        <f t="shared" si="21"/>
        <v/>
      </c>
    </row>
    <row r="5" spans="1:33" x14ac:dyDescent="0.25">
      <c r="A5" s="86">
        <f t="shared" si="0"/>
        <v>-0.35638917810135035</v>
      </c>
      <c r="B5" s="75">
        <v>0.35638917810135035</v>
      </c>
      <c r="C5" s="75">
        <v>0.7824877176167665</v>
      </c>
      <c r="D5" s="36">
        <f t="shared" si="1"/>
        <v>0.75638917810135031</v>
      </c>
      <c r="E5" s="36">
        <f t="shared" si="2"/>
        <v>4.3989316448546867E-2</v>
      </c>
      <c r="F5" s="36">
        <f t="shared" si="3"/>
        <v>0.12938836891368621</v>
      </c>
      <c r="G5" s="36">
        <f t="shared" si="22"/>
        <v>0.1293815779518302</v>
      </c>
      <c r="H5" s="36">
        <f t="shared" si="4"/>
        <v>0.17337768536223308</v>
      </c>
      <c r="I5" s="36">
        <f t="shared" si="5"/>
        <v>0.1293815779518302</v>
      </c>
      <c r="J5" s="36">
        <f t="shared" si="6"/>
        <v>5.3629914787287056E-2</v>
      </c>
      <c r="K5" s="88">
        <f t="shared" si="7"/>
        <v>-3.5101233686162985E-3</v>
      </c>
      <c r="L5" s="36">
        <f t="shared" si="8"/>
        <v>0.77761184801768257</v>
      </c>
      <c r="M5" s="89">
        <f t="shared" si="9"/>
        <v>2.3774104347270848E-5</v>
      </c>
      <c r="N5" s="10">
        <f t="shared" si="10"/>
        <v>0.13227456468781432</v>
      </c>
      <c r="O5" s="10">
        <f t="shared" si="11"/>
        <v>8.3693722545800585E-6</v>
      </c>
      <c r="P5" s="90">
        <v>3</v>
      </c>
      <c r="Q5" s="86">
        <f t="shared" si="12"/>
        <v>0.72749205659901184</v>
      </c>
      <c r="R5" s="91"/>
      <c r="X5" s="1">
        <v>4</v>
      </c>
      <c r="Y5" s="1">
        <f t="shared" si="13"/>
        <v>0.38056227010572563</v>
      </c>
      <c r="Z5" s="1">
        <f t="shared" si="14"/>
        <v>0.78056227010572565</v>
      </c>
      <c r="AA5" s="1">
        <f t="shared" si="15"/>
        <v>0.78056227010572565</v>
      </c>
      <c r="AB5" s="1">
        <f t="shared" si="16"/>
        <v>4.3989350667669937E-2</v>
      </c>
      <c r="AC5" s="1">
        <f t="shared" si="17"/>
        <v>0.13463428160568822</v>
      </c>
      <c r="AD5" s="1">
        <f t="shared" si="18"/>
        <v>0.12419750654077923</v>
      </c>
      <c r="AE5" s="1">
        <f t="shared" si="19"/>
        <v>7.7741131291588286E-2</v>
      </c>
      <c r="AF5" s="1">
        <f t="shared" si="20"/>
        <v>0.80744250990096367</v>
      </c>
      <c r="AG5" s="1" t="str">
        <f t="shared" si="21"/>
        <v/>
      </c>
    </row>
    <row r="6" spans="1:33" x14ac:dyDescent="0.25">
      <c r="A6" s="86">
        <f t="shared" si="0"/>
        <v>-0.35576758713928308</v>
      </c>
      <c r="B6" s="75">
        <v>0.35576758713928308</v>
      </c>
      <c r="C6" s="75">
        <v>0.78062055964793997</v>
      </c>
      <c r="D6" s="36">
        <f t="shared" si="1"/>
        <v>0.75576758713928305</v>
      </c>
      <c r="E6" s="36">
        <f t="shared" si="2"/>
        <v>4.3989316445199461E-2</v>
      </c>
      <c r="F6" s="36">
        <f t="shared" si="3"/>
        <v>0.12938796039561404</v>
      </c>
      <c r="G6" s="36">
        <f t="shared" si="22"/>
        <v>0.12937784838959809</v>
      </c>
      <c r="H6" s="36">
        <f t="shared" si="4"/>
        <v>0.17337727684081353</v>
      </c>
      <c r="I6" s="36">
        <f t="shared" si="5"/>
        <v>0.12937784838959809</v>
      </c>
      <c r="J6" s="36">
        <f t="shared" si="6"/>
        <v>5.3012461908871468E-2</v>
      </c>
      <c r="K6" s="88">
        <f t="shared" si="7"/>
        <v>-3.3301085210326949E-3</v>
      </c>
      <c r="L6" s="36">
        <f t="shared" si="8"/>
        <v>0.77717423793900653</v>
      </c>
      <c r="M6" s="89">
        <f t="shared" si="9"/>
        <v>1.1877133321465919E-5</v>
      </c>
      <c r="N6" s="10">
        <f t="shared" si="10"/>
        <v>0.13227067432557671</v>
      </c>
      <c r="O6" s="10">
        <f t="shared" si="11"/>
        <v>8.3684418958705545E-6</v>
      </c>
      <c r="P6" s="90">
        <v>4</v>
      </c>
      <c r="Q6" s="86">
        <f t="shared" si="12"/>
        <v>0.72749188455116776</v>
      </c>
      <c r="R6" s="91"/>
      <c r="S6" s="98" t="s">
        <v>68</v>
      </c>
      <c r="T6" s="99"/>
      <c r="U6" s="76"/>
      <c r="V6" s="100"/>
      <c r="W6" s="76"/>
      <c r="X6" s="1">
        <v>5</v>
      </c>
      <c r="Y6" s="1">
        <f t="shared" si="13"/>
        <v>0.37556227010572563</v>
      </c>
      <c r="Z6" s="1">
        <f t="shared" si="14"/>
        <v>0.77556227010572565</v>
      </c>
      <c r="AA6" s="1">
        <f t="shared" si="15"/>
        <v>0.77556227010572565</v>
      </c>
      <c r="AB6" s="1">
        <f t="shared" si="16"/>
        <v>4.3989349469097251E-2</v>
      </c>
      <c r="AC6" s="1">
        <f t="shared" si="17"/>
        <v>0.13440156825336738</v>
      </c>
      <c r="AD6" s="1">
        <f t="shared" si="18"/>
        <v>0.12442594297426744</v>
      </c>
      <c r="AE6" s="1">
        <f t="shared" si="19"/>
        <v>7.2745409408993558E-2</v>
      </c>
      <c r="AF6" s="1">
        <f t="shared" si="20"/>
        <v>0.80234878052919134</v>
      </c>
      <c r="AG6" s="1" t="str">
        <f t="shared" si="21"/>
        <v/>
      </c>
    </row>
    <row r="7" spans="1:33" x14ac:dyDescent="0.25">
      <c r="A7" s="86">
        <f t="shared" si="0"/>
        <v>-0.35506829730695721</v>
      </c>
      <c r="B7" s="75">
        <v>0.35506829730695721</v>
      </c>
      <c r="C7" s="75">
        <v>0.77993604342797407</v>
      </c>
      <c r="D7" s="36">
        <f t="shared" si="1"/>
        <v>0.75506829730695724</v>
      </c>
      <c r="E7" s="36">
        <f t="shared" si="2"/>
        <v>4.398931644119361E-2</v>
      </c>
      <c r="F7" s="36">
        <f t="shared" si="3"/>
        <v>0.1293874715417703</v>
      </c>
      <c r="G7" s="36">
        <f t="shared" si="22"/>
        <v>0.12937338566212114</v>
      </c>
      <c r="H7" s="36">
        <f t="shared" si="4"/>
        <v>0.17337678798296394</v>
      </c>
      <c r="I7" s="36">
        <f t="shared" si="5"/>
        <v>0.12937338566212114</v>
      </c>
      <c r="J7" s="36">
        <f t="shared" si="6"/>
        <v>5.2318123661872128E-2</v>
      </c>
      <c r="K7" s="88">
        <f t="shared" si="7"/>
        <v>-3.1369565316002246E-3</v>
      </c>
      <c r="L7" s="36">
        <f t="shared" si="8"/>
        <v>0.77667284580009543</v>
      </c>
      <c r="M7" s="89">
        <f t="shared" si="9"/>
        <v>1.064845875859274E-5</v>
      </c>
      <c r="N7" s="10">
        <f t="shared" si="10"/>
        <v>0.13226601918792813</v>
      </c>
      <c r="O7" s="10">
        <f t="shared" si="11"/>
        <v>8.36732871462256E-6</v>
      </c>
      <c r="P7" s="90">
        <v>5</v>
      </c>
      <c r="Q7" s="86">
        <f t="shared" si="12"/>
        <v>0.72749167866982356</v>
      </c>
      <c r="R7" s="91"/>
      <c r="S7" s="101" t="s">
        <v>69</v>
      </c>
      <c r="T7" s="102" t="s">
        <v>70</v>
      </c>
      <c r="X7" s="1">
        <v>6</v>
      </c>
      <c r="Y7" s="1">
        <f t="shared" si="13"/>
        <v>0.37056227010572562</v>
      </c>
      <c r="Z7" s="1">
        <f t="shared" si="14"/>
        <v>0.77056227010572564</v>
      </c>
      <c r="AA7" s="1">
        <f t="shared" si="15"/>
        <v>0.77056227010572564</v>
      </c>
      <c r="AB7" s="1">
        <f t="shared" si="16"/>
        <v>4.3989348190018415E-2</v>
      </c>
      <c r="AC7" s="1">
        <f t="shared" si="17"/>
        <v>0.1341585148044882</v>
      </c>
      <c r="AD7" s="1">
        <f t="shared" si="18"/>
        <v>0.1246621563156482</v>
      </c>
      <c r="AE7" s="1">
        <f t="shared" si="19"/>
        <v>6.7752250795570818E-2</v>
      </c>
      <c r="AF7" s="1">
        <f t="shared" si="20"/>
        <v>0.79725325968333527</v>
      </c>
      <c r="AG7" s="1" t="str">
        <f t="shared" si="21"/>
        <v/>
      </c>
    </row>
    <row r="8" spans="1:33" x14ac:dyDescent="0.25">
      <c r="A8" s="86">
        <f t="shared" si="0"/>
        <v>-0.35436900747463135</v>
      </c>
      <c r="B8" s="75">
        <v>0.35436900747463135</v>
      </c>
      <c r="C8" s="75">
        <v>0.77755949081831444</v>
      </c>
      <c r="D8" s="36">
        <f t="shared" si="1"/>
        <v>0.75436900747463143</v>
      </c>
      <c r="E8" s="36">
        <f t="shared" si="2"/>
        <v>4.3989316436917211E-2</v>
      </c>
      <c r="F8" s="36">
        <f t="shared" si="3"/>
        <v>0.12938694969464659</v>
      </c>
      <c r="G8" s="36">
        <f t="shared" si="22"/>
        <v>0.12936862205224878</v>
      </c>
      <c r="H8" s="36">
        <f t="shared" si="4"/>
        <v>0.17337626613156382</v>
      </c>
      <c r="I8" s="36">
        <f t="shared" si="5"/>
        <v>0.12936862205224875</v>
      </c>
      <c r="J8" s="36">
        <f t="shared" si="6"/>
        <v>5.1624119290818768E-2</v>
      </c>
      <c r="K8" s="88">
        <f t="shared" si="7"/>
        <v>-2.9534254436746179E-3</v>
      </c>
      <c r="L8" s="36">
        <f t="shared" si="8"/>
        <v>0.77616215274046663</v>
      </c>
      <c r="M8" s="89">
        <f t="shared" si="9"/>
        <v>1.9525537038034108E-6</v>
      </c>
      <c r="N8" s="10">
        <f t="shared" si="10"/>
        <v>0.13226105019565013</v>
      </c>
      <c r="O8" s="10">
        <f t="shared" si="11"/>
        <v>8.3661405647403343E-6</v>
      </c>
      <c r="P8" s="90">
        <v>6</v>
      </c>
      <c r="Q8" s="86">
        <f t="shared" si="12"/>
        <v>0.72749145889332245</v>
      </c>
      <c r="R8" s="91"/>
      <c r="S8" s="103">
        <v>0.67300000000000004</v>
      </c>
      <c r="T8" s="104">
        <v>2.5</v>
      </c>
      <c r="X8" s="1">
        <v>7</v>
      </c>
      <c r="Y8" s="1">
        <f t="shared" si="13"/>
        <v>0.36556227010572562</v>
      </c>
      <c r="Z8" s="1">
        <f t="shared" si="14"/>
        <v>0.76556227010572564</v>
      </c>
      <c r="AA8" s="1">
        <f t="shared" si="15"/>
        <v>0.76556227010572564</v>
      </c>
      <c r="AB8" s="1">
        <f t="shared" si="16"/>
        <v>4.3989346822592111E-2</v>
      </c>
      <c r="AC8" s="1">
        <f t="shared" si="17"/>
        <v>0.13390445481144428</v>
      </c>
      <c r="AD8" s="1">
        <f t="shared" si="18"/>
        <v>0.12490528064026633</v>
      </c>
      <c r="AE8" s="1">
        <f t="shared" si="19"/>
        <v>6.2763187831422887E-2</v>
      </c>
      <c r="AF8" s="1">
        <f t="shared" si="20"/>
        <v>0.79215719906834181</v>
      </c>
      <c r="AG8" s="1" t="str">
        <f t="shared" si="21"/>
        <v/>
      </c>
    </row>
    <row r="9" spans="1:33" x14ac:dyDescent="0.25">
      <c r="A9" s="86">
        <f t="shared" si="0"/>
        <v>-0.35374741651256386</v>
      </c>
      <c r="B9" s="75">
        <v>0.35374741651256386</v>
      </c>
      <c r="C9" s="75">
        <v>0.77757648427350834</v>
      </c>
      <c r="D9" s="36">
        <f t="shared" si="1"/>
        <v>0.75374741651256394</v>
      </c>
      <c r="E9" s="36">
        <f t="shared" si="2"/>
        <v>4.3989316432874188E-2</v>
      </c>
      <c r="F9" s="36">
        <f t="shared" si="3"/>
        <v>0.12938645634838344</v>
      </c>
      <c r="G9" s="36">
        <f t="shared" si="22"/>
        <v>0.12936411890477539</v>
      </c>
      <c r="H9" s="36">
        <f t="shared" si="4"/>
        <v>0.17337577278125763</v>
      </c>
      <c r="I9" s="36">
        <f t="shared" si="5"/>
        <v>0.12936411890477539</v>
      </c>
      <c r="J9" s="36">
        <f t="shared" si="6"/>
        <v>5.1007524826530842E-2</v>
      </c>
      <c r="K9" s="88">
        <f t="shared" si="7"/>
        <v>-2.798109628190978E-3</v>
      </c>
      <c r="L9" s="36">
        <f t="shared" si="8"/>
        <v>0.77570066631833057</v>
      </c>
      <c r="M9" s="89">
        <f t="shared" si="9"/>
        <v>3.5186930009673179E-6</v>
      </c>
      <c r="N9" s="10">
        <f t="shared" si="10"/>
        <v>0.13225635289584736</v>
      </c>
      <c r="O9" s="10">
        <f t="shared" si="11"/>
        <v>8.3650174591120882E-6</v>
      </c>
      <c r="P9" s="90">
        <v>7</v>
      </c>
      <c r="Q9" s="86">
        <f t="shared" si="12"/>
        <v>0.72749125111999069</v>
      </c>
      <c r="R9" s="91"/>
      <c r="W9" s="76"/>
      <c r="X9" s="1">
        <v>8</v>
      </c>
      <c r="Y9" s="1">
        <f t="shared" si="13"/>
        <v>0.36056227010572561</v>
      </c>
      <c r="Z9" s="1">
        <f t="shared" si="14"/>
        <v>0.76056227010572564</v>
      </c>
      <c r="AA9" s="1">
        <f t="shared" si="15"/>
        <v>0.76056227010572564</v>
      </c>
      <c r="AB9" s="1">
        <f t="shared" si="16"/>
        <v>4.3989345357982747E-2</v>
      </c>
      <c r="AC9" s="1">
        <f t="shared" si="17"/>
        <v>0.13363866699165536</v>
      </c>
      <c r="AD9" s="1">
        <f t="shared" si="18"/>
        <v>0.12515359408492302</v>
      </c>
      <c r="AE9" s="1">
        <f t="shared" si="19"/>
        <v>5.7780663671164495E-2</v>
      </c>
      <c r="AF9" s="1">
        <f t="shared" si="20"/>
        <v>0.78706273806985871</v>
      </c>
      <c r="AG9" s="1" t="str">
        <f t="shared" si="21"/>
        <v/>
      </c>
    </row>
    <row r="10" spans="1:33" x14ac:dyDescent="0.25">
      <c r="A10" s="86">
        <f t="shared" si="0"/>
        <v>-0.35312582555049654</v>
      </c>
      <c r="B10" s="75">
        <v>0.35312582555049654</v>
      </c>
      <c r="C10" s="75">
        <v>0.77392544543352171</v>
      </c>
      <c r="D10" s="36">
        <f t="shared" si="1"/>
        <v>0.75312582555049656</v>
      </c>
      <c r="E10" s="36">
        <f t="shared" si="2"/>
        <v>4.3989316428589512E-2</v>
      </c>
      <c r="F10" s="36">
        <f t="shared" si="3"/>
        <v>0.12938593353923017</v>
      </c>
      <c r="G10" s="36">
        <f t="shared" si="22"/>
        <v>0.12935934714119993</v>
      </c>
      <c r="H10" s="36">
        <f t="shared" si="4"/>
        <v>0.17337524996781967</v>
      </c>
      <c r="I10" s="36">
        <f t="shared" si="5"/>
        <v>0.12935934714119995</v>
      </c>
      <c r="J10" s="36">
        <f t="shared" si="6"/>
        <v>5.0391228441476935E-2</v>
      </c>
      <c r="K10" s="88">
        <f t="shared" si="7"/>
        <v>-2.6499222520390436E-3</v>
      </c>
      <c r="L10" s="36">
        <f t="shared" si="8"/>
        <v>0.77523233712776762</v>
      </c>
      <c r="M10" s="89">
        <f t="shared" si="9"/>
        <v>1.7079659004889588E-6</v>
      </c>
      <c r="N10" s="10">
        <f t="shared" si="10"/>
        <v>0.13225137539890328</v>
      </c>
      <c r="O10" s="10">
        <f t="shared" si="11"/>
        <v>8.3638274433545121E-6</v>
      </c>
      <c r="P10" s="90">
        <v>8</v>
      </c>
      <c r="Q10" s="86">
        <f t="shared" si="12"/>
        <v>0.72749103093832979</v>
      </c>
      <c r="R10" s="91"/>
      <c r="S10" s="105" t="s">
        <v>71</v>
      </c>
      <c r="T10" s="106"/>
      <c r="U10" s="107"/>
      <c r="V10" s="108"/>
      <c r="W10" s="76"/>
      <c r="X10" s="1">
        <v>9</v>
      </c>
      <c r="Y10" s="1">
        <f t="shared" si="13"/>
        <v>0.35556227010572561</v>
      </c>
      <c r="Z10" s="1">
        <f t="shared" si="14"/>
        <v>0.75556227010572563</v>
      </c>
      <c r="AA10" s="1">
        <f t="shared" si="15"/>
        <v>0.75556227010572563</v>
      </c>
      <c r="AB10" s="1">
        <f t="shared" si="16"/>
        <v>4.3989343786205629E-2</v>
      </c>
      <c r="AC10" s="1">
        <f t="shared" si="17"/>
        <v>0.13336036992327055</v>
      </c>
      <c r="AD10" s="1">
        <f t="shared" si="18"/>
        <v>0.12540399105842748</v>
      </c>
      <c r="AE10" s="1">
        <f t="shared" si="19"/>
        <v>5.2808565337821946E-2</v>
      </c>
      <c r="AF10" s="1">
        <f t="shared" si="20"/>
        <v>0.78197343461422353</v>
      </c>
      <c r="AG10" s="1" t="str">
        <f t="shared" si="21"/>
        <v/>
      </c>
    </row>
    <row r="11" spans="1:33" x14ac:dyDescent="0.25">
      <c r="A11" s="86">
        <f t="shared" si="0"/>
        <v>-0.35234883684791235</v>
      </c>
      <c r="B11" s="75">
        <v>0.35234883684791235</v>
      </c>
      <c r="C11" s="75">
        <v>0.7732609917605523</v>
      </c>
      <c r="D11" s="36">
        <f t="shared" si="1"/>
        <v>0.75234883684791232</v>
      </c>
      <c r="E11" s="36">
        <f t="shared" si="2"/>
        <v>4.3989316422871919E-2</v>
      </c>
      <c r="F11" s="36">
        <f t="shared" si="3"/>
        <v>0.12938523592681006</v>
      </c>
      <c r="G11" s="36">
        <f t="shared" si="22"/>
        <v>0.12935298042338642</v>
      </c>
      <c r="H11" s="36">
        <f t="shared" si="4"/>
        <v>0.17337455234968197</v>
      </c>
      <c r="I11" s="36">
        <f t="shared" si="5"/>
        <v>0.12935298042338644</v>
      </c>
      <c r="J11" s="36">
        <f t="shared" si="6"/>
        <v>4.9621304074843955E-2</v>
      </c>
      <c r="K11" s="88">
        <f t="shared" si="7"/>
        <v>-2.4743648277358349E-3</v>
      </c>
      <c r="L11" s="36">
        <f t="shared" si="8"/>
        <v>0.77463767638518521</v>
      </c>
      <c r="M11" s="89">
        <f t="shared" si="9"/>
        <v>1.895260555700678E-6</v>
      </c>
      <c r="N11" s="10">
        <f t="shared" si="10"/>
        <v>0.13224473418214494</v>
      </c>
      <c r="O11" s="10">
        <f t="shared" si="11"/>
        <v>8.3622398012938976E-6</v>
      </c>
      <c r="P11" s="90">
        <v>9</v>
      </c>
      <c r="Q11" s="86">
        <f t="shared" si="12"/>
        <v>0.7274907371380771</v>
      </c>
      <c r="R11" s="91"/>
      <c r="S11" s="109" t="s">
        <v>72</v>
      </c>
      <c r="T11" s="110" t="s">
        <v>73</v>
      </c>
      <c r="U11" s="110" t="s">
        <v>74</v>
      </c>
      <c r="V11" s="111" t="s">
        <v>20</v>
      </c>
      <c r="X11" s="1">
        <v>10</v>
      </c>
      <c r="Y11" s="1">
        <f t="shared" si="13"/>
        <v>0.3505622701057256</v>
      </c>
      <c r="Z11" s="1">
        <f t="shared" si="14"/>
        <v>0.75056227010572563</v>
      </c>
      <c r="AA11" s="1">
        <f t="shared" si="15"/>
        <v>0.75056227010572563</v>
      </c>
      <c r="AB11" s="1">
        <f t="shared" si="16"/>
        <v>4.3989342095943636E-2</v>
      </c>
      <c r="AC11" s="1">
        <f t="shared" si="17"/>
        <v>0.13306871618178234</v>
      </c>
      <c r="AD11" s="1">
        <f t="shared" si="18"/>
        <v>0.12565115564091511</v>
      </c>
      <c r="AE11" s="1">
        <f t="shared" si="19"/>
        <v>4.7853056187084513E-2</v>
      </c>
      <c r="AF11" s="1">
        <f t="shared" si="20"/>
        <v>0.77689509516334454</v>
      </c>
      <c r="AG11" s="1" t="str">
        <f t="shared" si="21"/>
        <v/>
      </c>
    </row>
    <row r="12" spans="1:33" x14ac:dyDescent="0.25">
      <c r="A12" s="86">
        <f t="shared" si="0"/>
        <v>-0.35164954701558648</v>
      </c>
      <c r="B12" s="75">
        <v>0.35164954701558648</v>
      </c>
      <c r="C12" s="75">
        <v>0.77709748434510106</v>
      </c>
      <c r="D12" s="36">
        <f t="shared" si="1"/>
        <v>0.75164954701558651</v>
      </c>
      <c r="E12" s="36">
        <f t="shared" si="2"/>
        <v>4.3989316417359411E-2</v>
      </c>
      <c r="F12" s="36">
        <f t="shared" si="3"/>
        <v>0.12938456337850998</v>
      </c>
      <c r="G12" s="36">
        <f t="shared" si="22"/>
        <v>0.12934684299656046</v>
      </c>
      <c r="H12" s="36">
        <f t="shared" si="4"/>
        <v>0.17337387979586941</v>
      </c>
      <c r="I12" s="36">
        <f t="shared" si="5"/>
        <v>0.12934684299656046</v>
      </c>
      <c r="J12" s="36">
        <f t="shared" si="6"/>
        <v>4.8928824223156607E-2</v>
      </c>
      <c r="K12" s="88">
        <f t="shared" si="7"/>
        <v>-2.3252102603430521E-3</v>
      </c>
      <c r="L12" s="36">
        <f t="shared" si="8"/>
        <v>0.77409406785642021</v>
      </c>
      <c r="M12" s="89">
        <f t="shared" si="9"/>
        <v>9.0205106044800333E-6</v>
      </c>
      <c r="N12" s="10">
        <f t="shared" si="10"/>
        <v>0.13223833214268813</v>
      </c>
      <c r="O12" s="10">
        <f t="shared" si="11"/>
        <v>8.3607094821740802E-6</v>
      </c>
      <c r="P12" s="90">
        <v>10</v>
      </c>
      <c r="Q12" s="86">
        <f t="shared" si="12"/>
        <v>0.72749045389360667</v>
      </c>
      <c r="R12" s="91"/>
      <c r="S12" s="112">
        <f>'CTENSIO V4D'!N23</f>
        <v>0.36505217074988577</v>
      </c>
      <c r="T12" s="113">
        <f>'CTENSIO V4D'!O15</f>
        <v>0.20032748942312925</v>
      </c>
      <c r="U12" s="113">
        <f>'CTENSIO V4D'!O16</f>
        <v>1.151676793213225</v>
      </c>
      <c r="V12" s="218">
        <f>'CTENSIO V4D'!Q15</f>
        <v>0.30282827290424635</v>
      </c>
      <c r="W12" s="76"/>
      <c r="X12" s="1">
        <v>11</v>
      </c>
      <c r="Y12" s="1">
        <f t="shared" si="13"/>
        <v>0.3455622701057256</v>
      </c>
      <c r="Z12" s="1">
        <f t="shared" si="14"/>
        <v>0.74556227010572562</v>
      </c>
      <c r="AA12" s="1">
        <f t="shared" si="15"/>
        <v>0.74556227010572562</v>
      </c>
      <c r="AB12" s="1">
        <f t="shared" si="16"/>
        <v>4.3989340274329283E-2</v>
      </c>
      <c r="AC12" s="1">
        <f t="shared" si="17"/>
        <v>0.13276278586026952</v>
      </c>
      <c r="AD12" s="1">
        <f t="shared" si="18"/>
        <v>0.12588628744913061</v>
      </c>
      <c r="AE12" s="1">
        <f t="shared" si="19"/>
        <v>4.292385652199622E-2</v>
      </c>
      <c r="AF12" s="1">
        <f t="shared" si="20"/>
        <v>0.77183705260043489</v>
      </c>
      <c r="AG12" s="1" t="str">
        <f t="shared" si="21"/>
        <v/>
      </c>
    </row>
    <row r="13" spans="1:33" x14ac:dyDescent="0.25">
      <c r="A13" s="86">
        <f t="shared" si="0"/>
        <v>-0.35087255831300224</v>
      </c>
      <c r="B13" s="75">
        <v>0.35087255831300224</v>
      </c>
      <c r="C13" s="75">
        <v>0.77520429588609874</v>
      </c>
      <c r="D13" s="36">
        <f t="shared" si="1"/>
        <v>0.75087255831300226</v>
      </c>
      <c r="E13" s="36">
        <f t="shared" si="2"/>
        <v>4.3989316410797646E-2</v>
      </c>
      <c r="F13" s="36">
        <f t="shared" si="3"/>
        <v>0.12938376287032666</v>
      </c>
      <c r="G13" s="36">
        <f t="shared" si="22"/>
        <v>0.12933953855226313</v>
      </c>
      <c r="H13" s="36">
        <f t="shared" si="4"/>
        <v>0.17337307928112428</v>
      </c>
      <c r="I13" s="36">
        <f t="shared" si="5"/>
        <v>0.12933953855226313</v>
      </c>
      <c r="J13" s="36">
        <f t="shared" si="6"/>
        <v>4.8159940479614832E-2</v>
      </c>
      <c r="K13" s="88">
        <f t="shared" si="7"/>
        <v>-2.1688989032361051E-3</v>
      </c>
      <c r="L13" s="36">
        <f t="shared" si="8"/>
        <v>0.7734811583350667</v>
      </c>
      <c r="M13" s="89">
        <f t="shared" si="9"/>
        <v>2.9692030197766927E-6</v>
      </c>
      <c r="N13" s="10">
        <f t="shared" si="10"/>
        <v>0.13223071277093454</v>
      </c>
      <c r="O13" s="10">
        <f t="shared" si="11"/>
        <v>8.3588883627102427E-6</v>
      </c>
      <c r="P13" s="90">
        <v>11</v>
      </c>
      <c r="Q13" s="86">
        <f t="shared" si="12"/>
        <v>0.72749011675868802</v>
      </c>
      <c r="R13" s="91"/>
      <c r="W13" s="76"/>
      <c r="X13" s="1">
        <v>12</v>
      </c>
      <c r="Y13" s="1">
        <f t="shared" si="13"/>
        <v>0.34056227010572571</v>
      </c>
      <c r="Z13" s="1">
        <f t="shared" si="14"/>
        <v>0.74056227010572573</v>
      </c>
      <c r="AA13" s="1">
        <f t="shared" si="15"/>
        <v>0.74056227010572573</v>
      </c>
      <c r="AB13" s="1">
        <f t="shared" si="16"/>
        <v>4.3989338306684653E-2</v>
      </c>
      <c r="AC13" s="1">
        <f t="shared" si="17"/>
        <v>0.13244157941208834</v>
      </c>
      <c r="AD13" s="1">
        <f t="shared" si="18"/>
        <v>0.12609518677635961</v>
      </c>
      <c r="AE13" s="1">
        <f t="shared" si="19"/>
        <v>3.8036165610593121E-2</v>
      </c>
      <c r="AF13" s="1">
        <f t="shared" si="20"/>
        <v>0.76681408523334094</v>
      </c>
      <c r="AG13" s="1" t="str">
        <f t="shared" si="21"/>
        <v/>
      </c>
    </row>
    <row r="14" spans="1:33" x14ac:dyDescent="0.25">
      <c r="A14" s="86">
        <f t="shared" si="0"/>
        <v>-0.35017326848067637</v>
      </c>
      <c r="B14" s="75">
        <v>0.35017326848067637</v>
      </c>
      <c r="C14" s="75">
        <v>0.7735000229302581</v>
      </c>
      <c r="D14" s="36">
        <f t="shared" si="1"/>
        <v>0.75017326848067634</v>
      </c>
      <c r="E14" s="36">
        <f t="shared" si="2"/>
        <v>4.3989316404471721E-2</v>
      </c>
      <c r="F14" s="36">
        <f t="shared" si="3"/>
        <v>0.12938299118815347</v>
      </c>
      <c r="G14" s="36">
        <f t="shared" si="22"/>
        <v>0.12933249785543688</v>
      </c>
      <c r="H14" s="36">
        <f t="shared" si="4"/>
        <v>0.1733723075926252</v>
      </c>
      <c r="I14" s="36">
        <f t="shared" si="5"/>
        <v>0.12933249785543688</v>
      </c>
      <c r="J14" s="36">
        <f t="shared" si="6"/>
        <v>4.7468463032614289E-2</v>
      </c>
      <c r="K14" s="88">
        <f t="shared" si="7"/>
        <v>-2.0363337364199784E-3</v>
      </c>
      <c r="L14" s="36">
        <f t="shared" si="8"/>
        <v>0.77292192106007018</v>
      </c>
      <c r="M14" s="89">
        <f t="shared" si="9"/>
        <v>3.3420177231476987E-7</v>
      </c>
      <c r="N14" s="10">
        <f t="shared" si="10"/>
        <v>0.13222336851866517</v>
      </c>
      <c r="O14" s="10">
        <f t="shared" si="11"/>
        <v>8.357133191514004E-6</v>
      </c>
      <c r="P14" s="90">
        <v>12</v>
      </c>
      <c r="Q14" s="86">
        <f t="shared" si="12"/>
        <v>0.72748979176387585</v>
      </c>
      <c r="R14" s="91"/>
      <c r="S14" s="114" t="s">
        <v>75</v>
      </c>
      <c r="T14" s="115"/>
      <c r="U14" s="116"/>
      <c r="V14" s="117"/>
      <c r="W14" s="76"/>
      <c r="X14" s="1">
        <v>13</v>
      </c>
      <c r="Y14" s="1">
        <f t="shared" si="13"/>
        <v>0.33556227010572559</v>
      </c>
      <c r="Z14" s="1">
        <f t="shared" si="14"/>
        <v>0.73556227010572561</v>
      </c>
      <c r="AA14" s="1">
        <f t="shared" si="15"/>
        <v>0.73556227010572561</v>
      </c>
      <c r="AB14" s="1">
        <f t="shared" si="16"/>
        <v>4.3989336176209891E-2</v>
      </c>
      <c r="AC14" s="1">
        <f t="shared" si="17"/>
        <v>0.13210400975151668</v>
      </c>
      <c r="AD14" s="1">
        <f t="shared" si="18"/>
        <v>0.12625549495713737</v>
      </c>
      <c r="AE14" s="1">
        <f t="shared" si="19"/>
        <v>3.3213429220861658E-2</v>
      </c>
      <c r="AF14" s="1">
        <f t="shared" si="20"/>
        <v>0.76184918100267895</v>
      </c>
      <c r="AG14" s="1" t="str">
        <f t="shared" si="21"/>
        <v/>
      </c>
    </row>
    <row r="15" spans="1:33" x14ac:dyDescent="0.25">
      <c r="A15" s="86">
        <f t="shared" si="0"/>
        <v>-0.3494739786483505</v>
      </c>
      <c r="B15" s="75">
        <v>0.3494739786483505</v>
      </c>
      <c r="C15" s="75">
        <v>0.77210400216325348</v>
      </c>
      <c r="D15" s="36">
        <f t="shared" si="1"/>
        <v>0.74947397864835053</v>
      </c>
      <c r="E15" s="36">
        <f t="shared" si="2"/>
        <v>4.398931639772001E-2</v>
      </c>
      <c r="F15" s="36">
        <f t="shared" si="3"/>
        <v>0.12938216762509341</v>
      </c>
      <c r="G15" s="36">
        <f t="shared" si="22"/>
        <v>0.1293249845826116</v>
      </c>
      <c r="H15" s="36">
        <f t="shared" si="4"/>
        <v>0.17337148402281344</v>
      </c>
      <c r="I15" s="36">
        <f t="shared" si="5"/>
        <v>0.1293249845826116</v>
      </c>
      <c r="J15" s="36">
        <f t="shared" si="6"/>
        <v>4.6777510042925477E-2</v>
      </c>
      <c r="K15" s="88">
        <f t="shared" si="7"/>
        <v>-1.9111183704678117E-3</v>
      </c>
      <c r="L15" s="36">
        <f t="shared" si="8"/>
        <v>0.7723558365918276</v>
      </c>
      <c r="M15" s="89">
        <f t="shared" si="9"/>
        <v>6.3420579415257059E-8</v>
      </c>
      <c r="N15" s="10">
        <f t="shared" si="10"/>
        <v>0.13221553131629546</v>
      </c>
      <c r="O15" s="10">
        <f t="shared" si="11"/>
        <v>8.3552604196104168E-6</v>
      </c>
      <c r="P15" s="90">
        <v>13</v>
      </c>
      <c r="Q15" s="86">
        <f t="shared" si="12"/>
        <v>0.72748944491936995</v>
      </c>
      <c r="R15" s="91"/>
      <c r="S15" s="118" t="s">
        <v>134</v>
      </c>
      <c r="T15" s="118" t="s">
        <v>135</v>
      </c>
      <c r="U15" s="119" t="s">
        <v>76</v>
      </c>
      <c r="V15" s="120" t="s">
        <v>77</v>
      </c>
      <c r="W15" s="76"/>
      <c r="X15" s="1">
        <v>14</v>
      </c>
      <c r="Y15" s="1">
        <f t="shared" si="13"/>
        <v>0.3305622701057257</v>
      </c>
      <c r="Z15" s="1">
        <f t="shared" si="14"/>
        <v>0.73056227010572572</v>
      </c>
      <c r="AA15" s="1">
        <f t="shared" si="15"/>
        <v>0.73056227010572572</v>
      </c>
      <c r="AB15" s="1">
        <f t="shared" si="16"/>
        <v>4.3989333863608419E-2</v>
      </c>
      <c r="AC15" s="1">
        <f t="shared" si="17"/>
        <v>0.13174889354555913</v>
      </c>
      <c r="AD15" s="1">
        <f t="shared" si="18"/>
        <v>0.12633299667099093</v>
      </c>
      <c r="AE15" s="1">
        <f t="shared" si="19"/>
        <v>2.8491046025567197E-2</v>
      </c>
      <c r="AF15" s="1">
        <f t="shared" si="20"/>
        <v>0.75697724021919688</v>
      </c>
      <c r="AG15" s="1" t="str">
        <f t="shared" si="21"/>
        <v/>
      </c>
    </row>
    <row r="16" spans="1:33" x14ac:dyDescent="0.25">
      <c r="A16" s="86">
        <f t="shared" si="0"/>
        <v>-0.34877468881602464</v>
      </c>
      <c r="B16" s="75">
        <v>0.34877468881602464</v>
      </c>
      <c r="C16" s="75">
        <v>0.77161069110142366</v>
      </c>
      <c r="D16" s="36">
        <f t="shared" si="1"/>
        <v>0.74877468881602471</v>
      </c>
      <c r="E16" s="36">
        <f t="shared" si="2"/>
        <v>4.3989316390514142E-2</v>
      </c>
      <c r="F16" s="36">
        <f t="shared" si="3"/>
        <v>0.12938128873241833</v>
      </c>
      <c r="G16" s="36">
        <f t="shared" si="22"/>
        <v>0.1293169674280398</v>
      </c>
      <c r="H16" s="36">
        <f t="shared" si="4"/>
        <v>0.17337060512293245</v>
      </c>
      <c r="I16" s="36">
        <f t="shared" si="5"/>
        <v>0.12931696742803978</v>
      </c>
      <c r="J16" s="36">
        <f t="shared" si="6"/>
        <v>4.6087116265052394E-2</v>
      </c>
      <c r="K16" s="88">
        <f t="shared" si="7"/>
        <v>-1.7929303106460808E-3</v>
      </c>
      <c r="L16" s="36">
        <f t="shared" si="8"/>
        <v>0.77178326072714099</v>
      </c>
      <c r="M16" s="89">
        <f t="shared" si="9"/>
        <v>2.9780275720216807E-8</v>
      </c>
      <c r="N16" s="10">
        <f t="shared" si="10"/>
        <v>0.1322071685085025</v>
      </c>
      <c r="O16" s="10">
        <f t="shared" si="11"/>
        <v>8.3532622855079246E-6</v>
      </c>
      <c r="P16" s="90">
        <v>14</v>
      </c>
      <c r="Q16" s="86">
        <f t="shared" si="12"/>
        <v>0.72748907477273472</v>
      </c>
      <c r="R16" s="91"/>
      <c r="S16" s="121">
        <f ca="1">SUM(INDIRECT("M"&amp;U43):INDIRECT("M"&amp;T43))</f>
        <v>1.4882812275891443E-3</v>
      </c>
      <c r="T16" s="122">
        <f ca="1">SUM(INDIRECT("M"&amp;MAX(T43,U43)):M2)</f>
        <v>2.8211985210689133E-3</v>
      </c>
      <c r="U16" s="123">
        <f ca="1">SUM(INDIRECT("O"&amp;MAX(T43,U43)):O2)</f>
        <v>1.2443955222608803E-3</v>
      </c>
      <c r="V16" s="124">
        <v>21.286970047209945</v>
      </c>
      <c r="W16" s="125"/>
      <c r="X16" s="1">
        <v>15</v>
      </c>
      <c r="Y16" s="1">
        <f t="shared" si="13"/>
        <v>0.32556227010572569</v>
      </c>
      <c r="Z16" s="1">
        <f t="shared" si="14"/>
        <v>0.72556227010572572</v>
      </c>
      <c r="AA16" s="1">
        <f t="shared" si="15"/>
        <v>0.72556227010572572</v>
      </c>
      <c r="AB16" s="1">
        <f t="shared" si="16"/>
        <v>4.3989331346634249E-2</v>
      </c>
      <c r="AC16" s="1">
        <f t="shared" si="17"/>
        <v>0.13137494162941624</v>
      </c>
      <c r="AD16" s="1">
        <f t="shared" si="18"/>
        <v>0.12627730543649598</v>
      </c>
      <c r="AE16" s="1">
        <f t="shared" si="19"/>
        <v>2.3920691693179241E-2</v>
      </c>
      <c r="AF16" s="1">
        <f t="shared" si="20"/>
        <v>0.75224939561816373</v>
      </c>
      <c r="AG16" s="1" t="str">
        <f t="shared" si="21"/>
        <v/>
      </c>
    </row>
    <row r="17" spans="1:34" x14ac:dyDescent="0.25">
      <c r="A17" s="86">
        <f t="shared" si="0"/>
        <v>-0.34799770011344044</v>
      </c>
      <c r="B17" s="75">
        <v>0.34799770011344044</v>
      </c>
      <c r="C17" s="75">
        <v>0.77218932233775428</v>
      </c>
      <c r="D17" s="36">
        <f t="shared" si="1"/>
        <v>0.74799770011344047</v>
      </c>
      <c r="E17" s="36">
        <f t="shared" si="2"/>
        <v>4.3989316381938141E-2</v>
      </c>
      <c r="F17" s="36">
        <f t="shared" si="3"/>
        <v>0.12938024281747174</v>
      </c>
      <c r="G17" s="36">
        <f t="shared" si="22"/>
        <v>0.12930742790544472</v>
      </c>
      <c r="H17" s="36">
        <f t="shared" si="4"/>
        <v>0.17336955919940988</v>
      </c>
      <c r="I17" s="36">
        <f t="shared" si="5"/>
        <v>0.12930742790544472</v>
      </c>
      <c r="J17" s="36">
        <f t="shared" si="6"/>
        <v>4.5320713008585832E-2</v>
      </c>
      <c r="K17" s="88">
        <f t="shared" si="7"/>
        <v>-1.669465823953891E-3</v>
      </c>
      <c r="L17" s="36">
        <f t="shared" si="8"/>
        <v>0.7711398814691145</v>
      </c>
      <c r="M17" s="89">
        <f t="shared" si="9"/>
        <v>1.1013261367714239E-6</v>
      </c>
      <c r="N17" s="10">
        <f t="shared" si="10"/>
        <v>0.13219721769813106</v>
      </c>
      <c r="O17" s="10">
        <f t="shared" si="11"/>
        <v>8.3508850459141415E-6</v>
      </c>
      <c r="P17" s="90">
        <v>15</v>
      </c>
      <c r="Q17" s="86">
        <f t="shared" si="12"/>
        <v>0.72748863428448252</v>
      </c>
      <c r="R17" s="91"/>
      <c r="S17" s="126"/>
      <c r="T17" s="127" t="s">
        <v>78</v>
      </c>
      <c r="U17" s="128"/>
      <c r="V17" s="129"/>
      <c r="W17" s="130"/>
      <c r="X17" s="1">
        <v>16</v>
      </c>
      <c r="Y17" s="1">
        <f t="shared" si="13"/>
        <v>0.32056227010572569</v>
      </c>
      <c r="Z17" s="1">
        <f t="shared" si="14"/>
        <v>0.72056227010572571</v>
      </c>
      <c r="AA17" s="1">
        <f t="shared" si="15"/>
        <v>0.72056227010572571</v>
      </c>
      <c r="AB17" s="1">
        <f t="shared" si="16"/>
        <v>4.3989328599542701E-2</v>
      </c>
      <c r="AC17" s="1">
        <f t="shared" si="17"/>
        <v>0.13098074847980601</v>
      </c>
      <c r="AD17" s="1">
        <f t="shared" si="18"/>
        <v>0.12601824138850537</v>
      </c>
      <c r="AE17" s="1">
        <f t="shared" si="19"/>
        <v>1.9573951637871637E-2</v>
      </c>
      <c r="AF17" s="1">
        <f t="shared" si="20"/>
        <v>0.74773664067604806</v>
      </c>
      <c r="AG17" s="1" t="str">
        <f t="shared" si="21"/>
        <v/>
      </c>
    </row>
    <row r="18" spans="1:34" x14ac:dyDescent="0.25">
      <c r="A18" s="86">
        <f t="shared" si="0"/>
        <v>-0.34737610915137296</v>
      </c>
      <c r="B18" s="75">
        <v>0.34737610915137296</v>
      </c>
      <c r="C18" s="75">
        <v>0.77305724902020734</v>
      </c>
      <c r="D18" s="36">
        <f t="shared" si="1"/>
        <v>0.74737610915137298</v>
      </c>
      <c r="E18" s="36">
        <f t="shared" si="2"/>
        <v>4.3989316374617074E-2</v>
      </c>
      <c r="F18" s="36">
        <f t="shared" si="3"/>
        <v>0.12937935003047585</v>
      </c>
      <c r="G18" s="36">
        <f t="shared" si="22"/>
        <v>0.12929928604601951</v>
      </c>
      <c r="H18" s="36">
        <f t="shared" si="4"/>
        <v>0.17336866640509291</v>
      </c>
      <c r="I18" s="36">
        <f t="shared" si="5"/>
        <v>0.12929928604601948</v>
      </c>
      <c r="J18" s="36">
        <f t="shared" si="6"/>
        <v>4.4708156700260557E-2</v>
      </c>
      <c r="K18" s="88">
        <f t="shared" si="7"/>
        <v>-1.576370757427191E-3</v>
      </c>
      <c r="L18" s="36">
        <f t="shared" si="8"/>
        <v>0.77062004422907193</v>
      </c>
      <c r="M18" s="89">
        <f t="shared" si="9"/>
        <v>5.9399671939333759E-6</v>
      </c>
      <c r="N18" s="10">
        <f t="shared" si="10"/>
        <v>0.13218872481086899</v>
      </c>
      <c r="O18" s="10">
        <f t="shared" si="11"/>
        <v>8.3488563758150698E-6</v>
      </c>
      <c r="P18" s="90">
        <v>16</v>
      </c>
      <c r="Q18" s="86">
        <f t="shared" si="12"/>
        <v>0.72748825828623853</v>
      </c>
      <c r="R18" s="91"/>
      <c r="S18" s="131" t="s">
        <v>136</v>
      </c>
      <c r="T18" s="132"/>
      <c r="U18" s="133" t="s">
        <v>79</v>
      </c>
      <c r="V18" s="132"/>
      <c r="W18" s="134" t="str">
        <f>IF('CTENSIO V4D'!O8=1,"Val suggérée","")</f>
        <v>Val suggérée</v>
      </c>
      <c r="X18" s="1">
        <v>17</v>
      </c>
      <c r="Y18" s="1">
        <f t="shared" si="13"/>
        <v>0.31556227010572568</v>
      </c>
      <c r="Z18" s="1">
        <f t="shared" si="14"/>
        <v>0.71556227010572571</v>
      </c>
      <c r="AA18" s="1">
        <f t="shared" si="15"/>
        <v>0.71556227010572571</v>
      </c>
      <c r="AB18" s="1">
        <f t="shared" si="16"/>
        <v>4.3989325592420928E-2</v>
      </c>
      <c r="AC18" s="1">
        <f t="shared" si="17"/>
        <v>0.13056478068545108</v>
      </c>
      <c r="AD18" s="1">
        <f t="shared" si="18"/>
        <v>0.12546588276452406</v>
      </c>
      <c r="AE18" s="1">
        <f t="shared" si="19"/>
        <v>1.5542281063329638E-2</v>
      </c>
      <c r="AF18" s="1">
        <f t="shared" si="20"/>
        <v>0.7435297847986565</v>
      </c>
      <c r="AG18" s="1" t="str">
        <f t="shared" si="21"/>
        <v/>
      </c>
    </row>
    <row r="19" spans="1:34" x14ac:dyDescent="0.25">
      <c r="A19" s="86">
        <f t="shared" si="0"/>
        <v>-0.34675451818930564</v>
      </c>
      <c r="B19" s="75">
        <v>0.34675451818930564</v>
      </c>
      <c r="C19" s="75">
        <v>0.77014915447454924</v>
      </c>
      <c r="D19" s="36">
        <f t="shared" si="1"/>
        <v>0.7467545181893056</v>
      </c>
      <c r="E19" s="36">
        <f t="shared" si="2"/>
        <v>4.3989316366860806E-2</v>
      </c>
      <c r="F19" s="36">
        <f t="shared" si="3"/>
        <v>0.12937840425003022</v>
      </c>
      <c r="G19" s="36">
        <f t="shared" si="22"/>
        <v>0.12929066193445177</v>
      </c>
      <c r="H19" s="36">
        <f t="shared" si="4"/>
        <v>0.17336772061689104</v>
      </c>
      <c r="I19" s="36">
        <f t="shared" si="5"/>
        <v>0.12929066193445177</v>
      </c>
      <c r="J19" s="36">
        <f t="shared" si="6"/>
        <v>4.409613563796283E-2</v>
      </c>
      <c r="K19" s="88">
        <f t="shared" si="7"/>
        <v>-1.4880891940246175E-3</v>
      </c>
      <c r="L19" s="36">
        <f t="shared" si="8"/>
        <v>0.77009590641368197</v>
      </c>
      <c r="M19" s="89">
        <f t="shared" si="9"/>
        <v>2.8353559861235766E-9</v>
      </c>
      <c r="N19" s="10">
        <f t="shared" si="10"/>
        <v>0.13217972888064311</v>
      </c>
      <c r="O19" s="10">
        <f t="shared" si="11"/>
        <v>8.3467078195753731E-6</v>
      </c>
      <c r="P19" s="90">
        <v>17</v>
      </c>
      <c r="Q19" s="86">
        <f t="shared" si="12"/>
        <v>0.72748785996974374</v>
      </c>
      <c r="R19" s="91"/>
      <c r="S19" s="135" t="s">
        <v>80</v>
      </c>
      <c r="T19" s="136">
        <v>0.90519199924211335</v>
      </c>
      <c r="U19" s="110" t="s">
        <v>81</v>
      </c>
      <c r="V19" s="137">
        <v>0.94</v>
      </c>
      <c r="W19" s="138">
        <f>IF('CTENSIO V4D'!O8=1,'CTENSIO V4D'!Q14/100,"")</f>
        <v>0.94141343300564084</v>
      </c>
      <c r="X19" s="1">
        <v>18</v>
      </c>
      <c r="Y19" s="1">
        <f t="shared" si="13"/>
        <v>0.31056227010572568</v>
      </c>
      <c r="Z19" s="1">
        <f t="shared" si="14"/>
        <v>0.7105622701057257</v>
      </c>
      <c r="AA19" s="1">
        <f t="shared" si="15"/>
        <v>0.7105622701057257</v>
      </c>
      <c r="AB19" s="1">
        <f t="shared" si="16"/>
        <v>4.3989322290368116E-2</v>
      </c>
      <c r="AC19" s="1">
        <f t="shared" si="17"/>
        <v>0.13012536436400429</v>
      </c>
      <c r="AD19" s="1">
        <f t="shared" si="18"/>
        <v>0.12451880884616273</v>
      </c>
      <c r="AE19" s="1">
        <f t="shared" si="19"/>
        <v>1.1928774605190545E-2</v>
      </c>
      <c r="AF19" s="1">
        <f t="shared" si="20"/>
        <v>0.73973121766419969</v>
      </c>
      <c r="AG19" s="1" t="str">
        <f t="shared" si="21"/>
        <v/>
      </c>
    </row>
    <row r="20" spans="1:34" x14ac:dyDescent="0.25">
      <c r="A20" s="86">
        <f t="shared" si="0"/>
        <v>-0.34589983061646284</v>
      </c>
      <c r="B20" s="75">
        <v>0.34589983061646284</v>
      </c>
      <c r="C20" s="75">
        <v>0.76980970167147644</v>
      </c>
      <c r="D20" s="36">
        <f t="shared" si="1"/>
        <v>0.74589983061646281</v>
      </c>
      <c r="E20" s="36">
        <f t="shared" si="2"/>
        <v>4.3989316355438166E-2</v>
      </c>
      <c r="F20" s="36">
        <f t="shared" si="3"/>
        <v>0.1293770115489617</v>
      </c>
      <c r="G20" s="36">
        <f t="shared" si="22"/>
        <v>0.12927796449409432</v>
      </c>
      <c r="H20" s="36">
        <f t="shared" si="4"/>
        <v>0.17336632790439988</v>
      </c>
      <c r="I20" s="36">
        <f t="shared" si="5"/>
        <v>0.12927796449409432</v>
      </c>
      <c r="J20" s="36">
        <f t="shared" si="6"/>
        <v>4.3255538217968646E-2</v>
      </c>
      <c r="K20" s="88">
        <f t="shared" si="7"/>
        <v>-1.3741776795748741E-3</v>
      </c>
      <c r="L20" s="36">
        <f t="shared" si="8"/>
        <v>0.76936863397052135</v>
      </c>
      <c r="M20" s="89">
        <f t="shared" si="9"/>
        <v>1.9454071682580778E-7</v>
      </c>
      <c r="N20" s="10">
        <f t="shared" si="10"/>
        <v>0.13216648400658176</v>
      </c>
      <c r="O20" s="10">
        <f t="shared" si="11"/>
        <v>8.3435449740207207E-6</v>
      </c>
      <c r="P20" s="90">
        <v>18</v>
      </c>
      <c r="Q20" s="86">
        <f t="shared" si="12"/>
        <v>0.7274872734321276</v>
      </c>
      <c r="R20" s="91"/>
      <c r="S20" s="139" t="s">
        <v>82</v>
      </c>
      <c r="T20" s="140">
        <v>4.3989406969044499E-2</v>
      </c>
      <c r="U20" s="110" t="s">
        <v>83</v>
      </c>
      <c r="V20" s="137">
        <v>0</v>
      </c>
      <c r="W20" s="76"/>
      <c r="X20" s="1">
        <v>19</v>
      </c>
      <c r="Y20" s="1">
        <f t="shared" si="13"/>
        <v>0.30556227010572568</v>
      </c>
      <c r="Z20" s="1">
        <f t="shared" si="14"/>
        <v>0.7055622701057257</v>
      </c>
      <c r="AA20" s="1">
        <f t="shared" si="15"/>
        <v>0.7055622701057257</v>
      </c>
      <c r="AB20" s="1">
        <f t="shared" si="16"/>
        <v>4.3989318652486752E-2</v>
      </c>
      <c r="AC20" s="1">
        <f t="shared" si="17"/>
        <v>0.12966067149128674</v>
      </c>
      <c r="AD20" s="1">
        <f t="shared" si="18"/>
        <v>0.12308378762177778</v>
      </c>
      <c r="AE20" s="1">
        <f t="shared" si="19"/>
        <v>8.8284923401743924E-3</v>
      </c>
      <c r="AF20" s="1">
        <f t="shared" si="20"/>
        <v>0.73643522947496576</v>
      </c>
      <c r="AG20" s="1" t="str">
        <f t="shared" si="21"/>
        <v/>
      </c>
    </row>
    <row r="21" spans="1:34" ht="15.75" thickBot="1" x14ac:dyDescent="0.3">
      <c r="A21" s="86">
        <f t="shared" si="0"/>
        <v>-0.34520054078413698</v>
      </c>
      <c r="B21" s="75">
        <v>0.34520054078413698</v>
      </c>
      <c r="C21" s="75">
        <v>0.76923122035431069</v>
      </c>
      <c r="D21" s="36">
        <f t="shared" si="1"/>
        <v>0.745200540784137</v>
      </c>
      <c r="E21" s="36">
        <f t="shared" si="2"/>
        <v>4.3989316345394915E-2</v>
      </c>
      <c r="F21" s="36">
        <f t="shared" si="3"/>
        <v>0.12937578717361417</v>
      </c>
      <c r="G21" s="36">
        <f t="shared" si="22"/>
        <v>0.12926680359306758</v>
      </c>
      <c r="H21" s="36">
        <f t="shared" si="4"/>
        <v>0.17336510351900911</v>
      </c>
      <c r="I21" s="36">
        <f t="shared" si="5"/>
        <v>0.12926680359306758</v>
      </c>
      <c r="J21" s="36">
        <f t="shared" si="6"/>
        <v>4.2568633672060284E-2</v>
      </c>
      <c r="K21" s="88">
        <f t="shared" si="7"/>
        <v>-1.2870822528128672E-3</v>
      </c>
      <c r="L21" s="36">
        <f t="shared" si="8"/>
        <v>0.76876830920432504</v>
      </c>
      <c r="M21" s="89">
        <f t="shared" si="9"/>
        <v>2.1428673278103262E-7</v>
      </c>
      <c r="N21" s="10">
        <f t="shared" si="10"/>
        <v>0.1321548419195766</v>
      </c>
      <c r="O21" s="10">
        <f t="shared" si="11"/>
        <v>8.3407653753850418E-6</v>
      </c>
      <c r="P21" s="90">
        <v>19</v>
      </c>
      <c r="Q21" s="86">
        <f t="shared" si="12"/>
        <v>0.72748675778507765</v>
      </c>
      <c r="R21" s="91"/>
      <c r="S21" s="141" t="s">
        <v>84</v>
      </c>
      <c r="T21" s="142">
        <v>0.42115112089683188</v>
      </c>
      <c r="U21" s="143" t="s">
        <v>85</v>
      </c>
      <c r="V21" s="144">
        <v>1</v>
      </c>
      <c r="W21" s="76"/>
      <c r="X21" s="1">
        <v>20</v>
      </c>
      <c r="Y21" s="1">
        <f t="shared" si="13"/>
        <v>0.30056227010572567</v>
      </c>
      <c r="Z21" s="1">
        <f t="shared" si="14"/>
        <v>0.70056227010572569</v>
      </c>
      <c r="AA21" s="1">
        <f t="shared" si="15"/>
        <v>0.70056227010572569</v>
      </c>
      <c r="AB21" s="1">
        <f t="shared" si="16"/>
        <v>4.3989314630635226E-2</v>
      </c>
      <c r="AC21" s="1">
        <f t="shared" si="17"/>
        <v>0.12916870513427781</v>
      </c>
      <c r="AD21" s="1">
        <f t="shared" si="18"/>
        <v>0.12110312574563653</v>
      </c>
      <c r="AE21" s="1">
        <f t="shared" si="19"/>
        <v>6.3011245951761176E-3</v>
      </c>
      <c r="AF21" s="1">
        <f t="shared" si="20"/>
        <v>0.73370066954726954</v>
      </c>
      <c r="AG21" s="1" t="str">
        <f t="shared" si="21"/>
        <v/>
      </c>
    </row>
    <row r="22" spans="1:34" ht="15.75" thickTop="1" x14ac:dyDescent="0.25">
      <c r="A22" s="86">
        <f t="shared" si="0"/>
        <v>-0.34450125095181111</v>
      </c>
      <c r="B22" s="75">
        <v>0.34450125095181111</v>
      </c>
      <c r="C22" s="75">
        <v>0.76853635568791867</v>
      </c>
      <c r="D22" s="36">
        <f t="shared" si="1"/>
        <v>0.74450125095181119</v>
      </c>
      <c r="E22" s="36">
        <f t="shared" si="2"/>
        <v>4.3989316334679389E-2</v>
      </c>
      <c r="F22" s="36">
        <f t="shared" si="3"/>
        <v>0.12937448099125923</v>
      </c>
      <c r="G22" s="36">
        <f t="shared" si="22"/>
        <v>0.1292548989236586</v>
      </c>
      <c r="H22" s="36">
        <f t="shared" si="4"/>
        <v>0.17336379732593862</v>
      </c>
      <c r="I22" s="36">
        <f t="shared" si="5"/>
        <v>0.1292548989236586</v>
      </c>
      <c r="J22" s="36">
        <f t="shared" si="6"/>
        <v>4.1882554702213894E-2</v>
      </c>
      <c r="K22" s="88">
        <f t="shared" si="7"/>
        <v>-1.205180070235765E-3</v>
      </c>
      <c r="L22" s="36">
        <f t="shared" si="8"/>
        <v>0.76816358231689286</v>
      </c>
      <c r="M22" s="89">
        <f t="shared" si="9"/>
        <v>1.3895998614594925E-7</v>
      </c>
      <c r="N22" s="10">
        <f t="shared" si="10"/>
        <v>0.13214242399958712</v>
      </c>
      <c r="O22" s="10">
        <f t="shared" si="11"/>
        <v>8.3378010641159788E-6</v>
      </c>
      <c r="P22" s="90">
        <v>20</v>
      </c>
      <c r="Q22" s="86">
        <f t="shared" si="12"/>
        <v>0.72748620768491468</v>
      </c>
      <c r="R22" s="91"/>
      <c r="S22" s="83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1"/>
    </row>
    <row r="23" spans="1:34" x14ac:dyDescent="0.25">
      <c r="A23" s="86">
        <f t="shared" si="0"/>
        <v>-0.34387965998974385</v>
      </c>
      <c r="B23" s="75">
        <v>0.34387965998974385</v>
      </c>
      <c r="C23" s="75">
        <v>0.77251079598907957</v>
      </c>
      <c r="D23" s="36">
        <f t="shared" si="1"/>
        <v>0.74387965998974392</v>
      </c>
      <c r="E23" s="36">
        <f t="shared" si="2"/>
        <v>4.3989316324554363E-2</v>
      </c>
      <c r="F23" s="36">
        <f t="shared" si="3"/>
        <v>0.12937324693073068</v>
      </c>
      <c r="G23" s="36">
        <f t="shared" si="22"/>
        <v>0.1292436534288709</v>
      </c>
      <c r="H23" s="36">
        <f t="shared" si="4"/>
        <v>0.17336256325528507</v>
      </c>
      <c r="I23" s="36">
        <f t="shared" si="5"/>
        <v>0.1292436534288709</v>
      </c>
      <c r="J23" s="36">
        <f t="shared" si="6"/>
        <v>4.1273443305587888E-2</v>
      </c>
      <c r="K23" s="88">
        <f t="shared" si="7"/>
        <v>-1.1365188330902543E-3</v>
      </c>
      <c r="L23" s="36">
        <f t="shared" si="8"/>
        <v>0.76762261243143748</v>
      </c>
      <c r="M23" s="89">
        <f t="shared" si="9"/>
        <v>2.3894338493202477E-5</v>
      </c>
      <c r="N23" s="10">
        <f t="shared" si="10"/>
        <v>0.13213069367526542</v>
      </c>
      <c r="O23" s="10">
        <f t="shared" si="11"/>
        <v>8.3350013843017502E-6</v>
      </c>
      <c r="P23" s="90">
        <v>21</v>
      </c>
      <c r="Q23" s="86">
        <f t="shared" si="12"/>
        <v>0.72748568795893986</v>
      </c>
      <c r="R23" s="91"/>
      <c r="S23" s="145" t="s">
        <v>86</v>
      </c>
      <c r="T23" s="84"/>
      <c r="U23" s="84"/>
      <c r="V23" s="84"/>
      <c r="W23" s="84"/>
      <c r="X23" s="76"/>
      <c r="Y23" s="146"/>
      <c r="Z23" s="147" t="s">
        <v>0</v>
      </c>
      <c r="AA23" s="148" t="s">
        <v>87</v>
      </c>
      <c r="AB23" s="146" t="s">
        <v>55</v>
      </c>
      <c r="AC23" t="s">
        <v>88</v>
      </c>
      <c r="AD23" s="149" t="s">
        <v>89</v>
      </c>
      <c r="AE23" s="147" t="s">
        <v>90</v>
      </c>
      <c r="AF23" s="147" t="s">
        <v>51</v>
      </c>
      <c r="AG23" s="147" t="s">
        <v>91</v>
      </c>
      <c r="AH23" s="148" t="s">
        <v>92</v>
      </c>
    </row>
    <row r="24" spans="1:34" x14ac:dyDescent="0.25">
      <c r="A24" s="86">
        <f t="shared" si="0"/>
        <v>-0.34318037015741798</v>
      </c>
      <c r="B24" s="75">
        <v>0.34318037015741798</v>
      </c>
      <c r="C24" s="75">
        <v>0.76872252184307255</v>
      </c>
      <c r="D24" s="36">
        <f t="shared" si="1"/>
        <v>0.743180370157418</v>
      </c>
      <c r="E24" s="36">
        <f t="shared" si="2"/>
        <v>4.3989316312445889E-2</v>
      </c>
      <c r="F24" s="36">
        <f t="shared" si="3"/>
        <v>0.12937177130453215</v>
      </c>
      <c r="G24" s="36">
        <f t="shared" si="22"/>
        <v>0.12923020900219001</v>
      </c>
      <c r="H24" s="36">
        <f t="shared" si="4"/>
        <v>0.17336108761697805</v>
      </c>
      <c r="I24" s="36">
        <f t="shared" si="5"/>
        <v>0.12923020900219001</v>
      </c>
      <c r="J24" s="36">
        <f t="shared" si="6"/>
        <v>4.0589073538249927E-2</v>
      </c>
      <c r="K24" s="88">
        <f t="shared" si="7"/>
        <v>-1.0636951980076833E-3</v>
      </c>
      <c r="L24" s="36">
        <f t="shared" si="8"/>
        <v>0.76701044483755465</v>
      </c>
      <c r="M24" s="89">
        <f t="shared" si="9"/>
        <v>2.9312076728231325E-6</v>
      </c>
      <c r="N24" s="10">
        <f t="shared" si="10"/>
        <v>0.132116669618312</v>
      </c>
      <c r="O24" s="10">
        <f t="shared" si="11"/>
        <v>8.3316548884233624E-6</v>
      </c>
      <c r="P24" s="90">
        <v>22</v>
      </c>
      <c r="Q24" s="86">
        <f t="shared" si="12"/>
        <v>0.72748506649731237</v>
      </c>
      <c r="R24" s="91"/>
      <c r="S24" s="150" t="s">
        <v>66</v>
      </c>
      <c r="T24" s="151" t="s">
        <v>93</v>
      </c>
      <c r="U24" s="152" t="s">
        <v>94</v>
      </c>
      <c r="V24" s="153" t="s">
        <v>95</v>
      </c>
      <c r="W24" s="154"/>
      <c r="X24" s="76"/>
      <c r="Y24" s="155" t="s">
        <v>96</v>
      </c>
      <c r="Z24" s="156">
        <f>AD39</f>
        <v>5.7565934728595496E-2</v>
      </c>
      <c r="AA24" s="147">
        <f t="shared" ref="AA24:AA30" ca="1" si="23">LOOKUP(-Z24,A$2:A$700,P:P)+2</f>
        <v>444</v>
      </c>
      <c r="AB24" s="157">
        <f t="shared" ref="AB24:AB30" ca="1" si="24">INDIRECT("L"&amp;$AA24)</f>
        <v>0.67878325744098222</v>
      </c>
      <c r="AC24">
        <f ca="1">INDIRECT("E"&amp;$AA24)</f>
        <v>4.022888475717401E-2</v>
      </c>
      <c r="AD24" s="76">
        <f ca="1">INDIRECT("F"&amp;$AA24)</f>
        <v>1.3732024332575468E-2</v>
      </c>
      <c r="AE24" s="158">
        <f t="shared" ref="AE24:AE30" ca="1" si="25">AB24-INDIRECT("H"&amp;$AA24)-S$29</f>
        <v>0.22482234835123271</v>
      </c>
      <c r="AF24" s="147">
        <f t="shared" ref="AF24:AF30" ca="1" si="26">INDIRECT("G"&amp;$AA24)</f>
        <v>4.6084993099165944E-3</v>
      </c>
      <c r="AG24" s="159">
        <f t="shared" ref="AG24:AG30" ca="1" si="27">INDIRECT("J"&amp;$AA24)+INDIRECT("K"&amp;$AA24)</f>
        <v>1.1353759539492275E-12</v>
      </c>
      <c r="AH24" s="160">
        <f t="shared" ref="AH24:AH30" ca="1" si="28">AE24-AF24-AG24</f>
        <v>0.22021384904018076</v>
      </c>
    </row>
    <row r="25" spans="1:34" x14ac:dyDescent="0.25">
      <c r="A25" s="86">
        <f t="shared" si="0"/>
        <v>-0.34240338145483373</v>
      </c>
      <c r="B25" s="75">
        <v>0.34240338145483373</v>
      </c>
      <c r="C25" s="75">
        <v>0.76740082414116595</v>
      </c>
      <c r="D25" s="36">
        <f t="shared" si="1"/>
        <v>0.74240338145483376</v>
      </c>
      <c r="E25" s="36">
        <f t="shared" si="2"/>
        <v>4.3989316298042085E-2</v>
      </c>
      <c r="F25" s="36">
        <f t="shared" si="3"/>
        <v>0.12937001620857602</v>
      </c>
      <c r="G25" s="36">
        <f t="shared" si="22"/>
        <v>0.12921422167072094</v>
      </c>
      <c r="H25" s="36">
        <f t="shared" si="4"/>
        <v>0.17335933250661811</v>
      </c>
      <c r="I25" s="36">
        <f t="shared" si="5"/>
        <v>0.12921422167072094</v>
      </c>
      <c r="J25" s="36">
        <f t="shared" si="6"/>
        <v>3.9829827277494685E-2</v>
      </c>
      <c r="K25" s="88">
        <f t="shared" si="7"/>
        <v>-9.8797370712513867E-4</v>
      </c>
      <c r="L25" s="36">
        <f t="shared" si="8"/>
        <v>0.76632618090705262</v>
      </c>
      <c r="M25" s="89">
        <f t="shared" si="9"/>
        <v>1.154858080625549E-6</v>
      </c>
      <c r="N25" s="10">
        <f t="shared" si="10"/>
        <v>0.1320999930274678</v>
      </c>
      <c r="O25" s="10">
        <f t="shared" si="11"/>
        <v>8.3276763234206328E-6</v>
      </c>
      <c r="P25" s="90">
        <v>23</v>
      </c>
      <c r="Q25" s="86">
        <f t="shared" si="12"/>
        <v>0.72748432733668311</v>
      </c>
      <c r="R25" s="91"/>
      <c r="S25" s="161">
        <f>V4</f>
        <v>1</v>
      </c>
      <c r="T25" s="162">
        <f>V39</f>
        <v>0.36505217074988577</v>
      </c>
      <c r="U25" s="163">
        <f>T12</f>
        <v>0.20032748942312925</v>
      </c>
      <c r="V25" s="164">
        <f>-V37</f>
        <v>1.1516767932132251E-2</v>
      </c>
      <c r="W25" s="165" t="s">
        <v>97</v>
      </c>
      <c r="X25" s="166"/>
      <c r="Y25" s="146" t="s">
        <v>98</v>
      </c>
      <c r="Z25" s="167">
        <f>AD38</f>
        <v>0.10497353026054561</v>
      </c>
      <c r="AA25" s="147">
        <f t="shared" ca="1" si="23"/>
        <v>371</v>
      </c>
      <c r="AB25" s="157">
        <f t="shared" ca="1" si="24"/>
        <v>0.69432161741871867</v>
      </c>
      <c r="AC25">
        <f t="shared" ref="AC25:AC30" ca="1" si="29">INDIRECT("E"&amp;$AA25)</f>
        <v>4.3875842735326333E-2</v>
      </c>
      <c r="AD25" s="76">
        <f t="shared" ref="AD25:AD30" ca="1" si="30">INDIRECT("F"&amp;$AA25)</f>
        <v>5.0626998866539173E-2</v>
      </c>
      <c r="AE25" s="158">
        <f t="shared" ca="1" si="25"/>
        <v>0.19981877581685314</v>
      </c>
      <c r="AF25" s="147">
        <f t="shared" ca="1" si="26"/>
        <v>1.1540576428345377E-2</v>
      </c>
      <c r="AG25" s="159">
        <f t="shared" ca="1" si="27"/>
        <v>9.8433089638996528E-11</v>
      </c>
      <c r="AH25" s="160">
        <f t="shared" ca="1" si="28"/>
        <v>0.18827819929007467</v>
      </c>
    </row>
    <row r="26" spans="1:34" x14ac:dyDescent="0.25">
      <c r="A26" s="86">
        <f t="shared" si="0"/>
        <v>-0.34170409162250787</v>
      </c>
      <c r="B26" s="75">
        <v>0.34170409162250787</v>
      </c>
      <c r="C26" s="75">
        <v>0.77184723162387592</v>
      </c>
      <c r="D26" s="36">
        <f t="shared" si="1"/>
        <v>0.74170409162250794</v>
      </c>
      <c r="E26" s="36">
        <f t="shared" si="2"/>
        <v>4.3989316284165615E-2</v>
      </c>
      <c r="F26" s="36">
        <f t="shared" si="3"/>
        <v>0.1293683256316375</v>
      </c>
      <c r="G26" s="36">
        <f t="shared" si="22"/>
        <v>0.12919882548271516</v>
      </c>
      <c r="H26" s="36">
        <f t="shared" si="4"/>
        <v>0.17335764191580313</v>
      </c>
      <c r="I26" s="36">
        <f t="shared" si="5"/>
        <v>0.12919882548271516</v>
      </c>
      <c r="J26" s="36">
        <f t="shared" si="6"/>
        <v>3.9147624223989569E-2</v>
      </c>
      <c r="K26" s="88">
        <f t="shared" si="7"/>
        <v>-9.2423362748498801E-4</v>
      </c>
      <c r="L26" s="36">
        <f t="shared" si="8"/>
        <v>0.76570700594481511</v>
      </c>
      <c r="M26" s="89">
        <f t="shared" si="9"/>
        <v>3.7702371389797746E-5</v>
      </c>
      <c r="N26" s="10">
        <f t="shared" si="10"/>
        <v>0.13208393306935845</v>
      </c>
      <c r="O26" s="10">
        <f t="shared" si="11"/>
        <v>8.3238457865066541E-6</v>
      </c>
      <c r="P26" s="90">
        <v>24</v>
      </c>
      <c r="Q26" s="86">
        <f t="shared" si="12"/>
        <v>0.72748361534831052</v>
      </c>
      <c r="R26" s="91"/>
      <c r="S26" s="150" t="s">
        <v>99</v>
      </c>
      <c r="T26" s="151" t="s">
        <v>84</v>
      </c>
      <c r="U26" s="153" t="s">
        <v>100</v>
      </c>
      <c r="V26" s="153" t="s">
        <v>101</v>
      </c>
      <c r="W26" s="154"/>
      <c r="X26" s="76"/>
      <c r="Y26" s="157" t="s">
        <v>102</v>
      </c>
      <c r="Z26" s="168">
        <f>AD37</f>
        <v>0.13012665065843876</v>
      </c>
      <c r="AA26" s="147">
        <f t="shared" ca="1" si="23"/>
        <v>335</v>
      </c>
      <c r="AB26" s="157">
        <f t="shared" ca="1" si="24"/>
        <v>0.70239267882858081</v>
      </c>
      <c r="AC26">
        <f t="shared" ca="1" si="29"/>
        <v>4.3969453554756337E-2</v>
      </c>
      <c r="AD26" s="76">
        <f t="shared" ca="1" si="30"/>
        <v>6.9791284698228345E-2</v>
      </c>
      <c r="AE26" s="158">
        <f t="shared" ca="1" si="25"/>
        <v>0.18863194057559607</v>
      </c>
      <c r="AF26" s="147">
        <f t="shared" ca="1" si="26"/>
        <v>1.7457112789654554E-2</v>
      </c>
      <c r="AG26" s="159">
        <f t="shared" ca="1" si="27"/>
        <v>1.0490920048337639E-9</v>
      </c>
      <c r="AH26" s="160">
        <f t="shared" ca="1" si="28"/>
        <v>0.1711748267368495</v>
      </c>
    </row>
    <row r="27" spans="1:34" x14ac:dyDescent="0.25">
      <c r="A27" s="86">
        <f t="shared" si="0"/>
        <v>-0.34108250066044038</v>
      </c>
      <c r="B27" s="75">
        <v>0.34108250066044038</v>
      </c>
      <c r="C27" s="75">
        <v>0.76658761263497244</v>
      </c>
      <c r="D27" s="36">
        <f t="shared" si="1"/>
        <v>0.74108250066044046</v>
      </c>
      <c r="E27" s="36">
        <f t="shared" si="2"/>
        <v>4.3989316271057462E-2</v>
      </c>
      <c r="F27" s="36">
        <f t="shared" si="3"/>
        <v>0.12936672889700213</v>
      </c>
      <c r="G27" s="36">
        <f t="shared" si="22"/>
        <v>0.12918428701542084</v>
      </c>
      <c r="H27" s="36">
        <f t="shared" si="4"/>
        <v>0.17335604516805958</v>
      </c>
      <c r="I27" s="36">
        <f t="shared" si="5"/>
        <v>0.12918428701542084</v>
      </c>
      <c r="J27" s="36">
        <f t="shared" si="6"/>
        <v>3.8542168476959966E-2</v>
      </c>
      <c r="K27" s="88">
        <f t="shared" si="7"/>
        <v>-8.7088765230421139E-4</v>
      </c>
      <c r="L27" s="36">
        <f t="shared" si="8"/>
        <v>0.76515422370638486</v>
      </c>
      <c r="M27" s="89">
        <f t="shared" si="9"/>
        <v>2.0546038205974378E-6</v>
      </c>
      <c r="N27" s="10">
        <f t="shared" si="10"/>
        <v>0.13206876781362939</v>
      </c>
      <c r="O27" s="10">
        <f t="shared" si="11"/>
        <v>8.3202294752338318E-6</v>
      </c>
      <c r="P27" s="90">
        <v>25</v>
      </c>
      <c r="Q27" s="86">
        <f t="shared" si="12"/>
        <v>0.7274829428817291</v>
      </c>
      <c r="R27" s="91"/>
      <c r="S27" s="169">
        <f>S8</f>
        <v>0.67300000000000004</v>
      </c>
      <c r="T27" s="162">
        <f>T41</f>
        <v>0.42115112089683188</v>
      </c>
      <c r="U27" s="163">
        <f>U41</f>
        <v>0</v>
      </c>
      <c r="V27" s="163">
        <f>S43</f>
        <v>1</v>
      </c>
      <c r="W27" s="165" t="s">
        <v>103</v>
      </c>
      <c r="X27" s="170"/>
      <c r="Y27" s="148">
        <v>600</v>
      </c>
      <c r="Z27" s="171">
        <f>AD36</f>
        <v>0.16372045179263101</v>
      </c>
      <c r="AA27" s="147">
        <f t="shared" ca="1" si="23"/>
        <v>287</v>
      </c>
      <c r="AB27" s="157">
        <f t="shared" ca="1" si="24"/>
        <v>0.71159927834202941</v>
      </c>
      <c r="AC27">
        <f t="shared" ca="1" si="29"/>
        <v>4.3986650841019083E-2</v>
      </c>
      <c r="AD27" s="76">
        <f t="shared" ca="1" si="30"/>
        <v>9.1651787864785297E-2</v>
      </c>
      <c r="AE27" s="158">
        <f t="shared" ca="1" si="25"/>
        <v>0.175960839636225</v>
      </c>
      <c r="AF27" s="147">
        <f t="shared" ca="1" si="26"/>
        <v>2.9378396777926377E-2</v>
      </c>
      <c r="AG27" s="159">
        <f t="shared" ca="1" si="27"/>
        <v>2.5150576449082501E-8</v>
      </c>
      <c r="AH27" s="160">
        <f t="shared" ca="1" si="28"/>
        <v>0.14658241770772218</v>
      </c>
    </row>
    <row r="28" spans="1:34" x14ac:dyDescent="0.25">
      <c r="A28" s="86">
        <f t="shared" si="0"/>
        <v>-0.34046090969837306</v>
      </c>
      <c r="B28" s="75">
        <v>0.34046090969837306</v>
      </c>
      <c r="C28" s="75">
        <v>0.76582463893307706</v>
      </c>
      <c r="D28" s="36">
        <f t="shared" si="1"/>
        <v>0.74046090969837308</v>
      </c>
      <c r="E28" s="36">
        <f t="shared" si="2"/>
        <v>4.3989316257177537E-2</v>
      </c>
      <c r="F28" s="36">
        <f t="shared" si="3"/>
        <v>0.12936503840300309</v>
      </c>
      <c r="G28" s="36">
        <f t="shared" si="22"/>
        <v>0.1291688981310497</v>
      </c>
      <c r="H28" s="36">
        <f t="shared" si="4"/>
        <v>0.17335435466018065</v>
      </c>
      <c r="I28" s="36">
        <f t="shared" si="5"/>
        <v>0.1291688981310497</v>
      </c>
      <c r="J28" s="36">
        <f t="shared" si="6"/>
        <v>3.7937656907142708E-2</v>
      </c>
      <c r="K28" s="88">
        <f t="shared" si="7"/>
        <v>-8.2049595385066368E-4</v>
      </c>
      <c r="L28" s="36">
        <f t="shared" si="8"/>
        <v>0.76459939188157855</v>
      </c>
      <c r="M28" s="89">
        <f t="shared" si="9"/>
        <v>1.5012303372057987E-6</v>
      </c>
      <c r="N28" s="10">
        <f t="shared" si="10"/>
        <v>0.13205271548056488</v>
      </c>
      <c r="O28" s="10">
        <f t="shared" si="11"/>
        <v>8.3164025053647432E-6</v>
      </c>
      <c r="P28" s="90">
        <v>26</v>
      </c>
      <c r="Q28" s="86">
        <f t="shared" si="12"/>
        <v>0.72748223092828646</v>
      </c>
      <c r="R28" s="91"/>
      <c r="S28" s="172" t="s">
        <v>104</v>
      </c>
      <c r="T28" s="151" t="s">
        <v>105</v>
      </c>
      <c r="U28" s="173" t="s">
        <v>106</v>
      </c>
      <c r="V28" s="153" t="s">
        <v>107</v>
      </c>
      <c r="W28" s="154"/>
      <c r="X28" s="174"/>
      <c r="Y28" s="175">
        <v>330</v>
      </c>
      <c r="Z28" s="176">
        <f>AD35</f>
        <v>0.20993946980975081</v>
      </c>
      <c r="AA28" s="147">
        <f t="shared" ca="1" si="23"/>
        <v>219</v>
      </c>
      <c r="AB28" s="157">
        <f t="shared" ca="1" si="24"/>
        <v>0.72024344712251098</v>
      </c>
      <c r="AC28">
        <f t="shared" ca="1" si="29"/>
        <v>4.3988976888426796E-2</v>
      </c>
      <c r="AD28" s="76">
        <f t="shared" ca="1" si="30"/>
        <v>0.11217234193913073</v>
      </c>
      <c r="AE28" s="158">
        <f t="shared" ca="1" si="25"/>
        <v>0.1640821282949535</v>
      </c>
      <c r="AF28" s="147">
        <f t="shared" ca="1" si="26"/>
        <v>5.5084427958818696E-2</v>
      </c>
      <c r="AG28" s="159">
        <f t="shared" ca="1" si="27"/>
        <v>1.9395812232659042E-6</v>
      </c>
      <c r="AH28" s="160">
        <f t="shared" ca="1" si="28"/>
        <v>0.10899576075491153</v>
      </c>
    </row>
    <row r="29" spans="1:34" x14ac:dyDescent="0.25">
      <c r="A29" s="86">
        <f t="shared" si="0"/>
        <v>-0.33968392099578865</v>
      </c>
      <c r="B29" s="75">
        <v>0.33968392099578865</v>
      </c>
      <c r="C29" s="75">
        <v>0.76631546011601903</v>
      </c>
      <c r="D29" s="36">
        <f t="shared" si="1"/>
        <v>0.73968392099578861</v>
      </c>
      <c r="E29" s="36">
        <f t="shared" si="2"/>
        <v>4.3989316238674483E-2</v>
      </c>
      <c r="F29" s="36">
        <f t="shared" si="3"/>
        <v>0.12936278524001421</v>
      </c>
      <c r="G29" s="36">
        <f t="shared" si="22"/>
        <v>0.12914839239776216</v>
      </c>
      <c r="H29" s="36">
        <f t="shared" si="4"/>
        <v>0.17335210147868868</v>
      </c>
      <c r="I29" s="36">
        <f t="shared" si="5"/>
        <v>0.12914839239776216</v>
      </c>
      <c r="J29" s="36">
        <f t="shared" si="6"/>
        <v>3.7183427119337802E-2</v>
      </c>
      <c r="K29" s="88">
        <f t="shared" si="7"/>
        <v>-7.6143299921213939E-4</v>
      </c>
      <c r="L29" s="36">
        <f t="shared" si="8"/>
        <v>0.76390327612629383</v>
      </c>
      <c r="M29" s="89">
        <f t="shared" si="9"/>
        <v>5.8186316002865978E-6</v>
      </c>
      <c r="N29" s="10">
        <f t="shared" si="10"/>
        <v>0.13203132570522946</v>
      </c>
      <c r="O29" s="10">
        <f t="shared" si="11"/>
        <v>8.3113044553043789E-6</v>
      </c>
      <c r="P29" s="90">
        <v>27</v>
      </c>
      <c r="Q29" s="86">
        <f t="shared" si="12"/>
        <v>0.72748128200616813</v>
      </c>
      <c r="R29" s="91"/>
      <c r="S29" s="177">
        <f>1/T8</f>
        <v>0.4</v>
      </c>
      <c r="T29" s="178">
        <f>S37</f>
        <v>90.519199924211335</v>
      </c>
      <c r="U29" s="179">
        <f>-V43</f>
        <v>-21.286970047209945</v>
      </c>
      <c r="V29" s="180">
        <f>U37</f>
        <v>94</v>
      </c>
      <c r="W29" s="165" t="s">
        <v>108</v>
      </c>
      <c r="X29" s="181"/>
      <c r="Y29" s="148" t="s">
        <v>20</v>
      </c>
      <c r="Z29" s="167">
        <f>V31</f>
        <v>0.30282827290424635</v>
      </c>
      <c r="AA29" s="147">
        <f t="shared" ca="1" si="23"/>
        <v>82</v>
      </c>
      <c r="AB29" s="157">
        <f t="shared" ca="1" si="24"/>
        <v>0.7350384955585747</v>
      </c>
      <c r="AC29">
        <f t="shared" ca="1" si="29"/>
        <v>4.398931050594819E-2</v>
      </c>
      <c r="AD29" s="76">
        <f t="shared" ca="1" si="30"/>
        <v>0.12868593311658785</v>
      </c>
      <c r="AE29" s="158">
        <f t="shared" ca="1" si="25"/>
        <v>0.16236325193603862</v>
      </c>
      <c r="AF29" s="147">
        <f t="shared" ca="1" si="26"/>
        <v>0.12324771070538031</v>
      </c>
      <c r="AG29" s="159">
        <f t="shared" ca="1" si="27"/>
        <v>7.8422705828688957E-3</v>
      </c>
      <c r="AH29" s="160">
        <f t="shared" ca="1" si="28"/>
        <v>3.1273270647789418E-2</v>
      </c>
    </row>
    <row r="30" spans="1:34" x14ac:dyDescent="0.25">
      <c r="A30" s="86">
        <f t="shared" si="0"/>
        <v>-0.33906233003372138</v>
      </c>
      <c r="B30" s="75">
        <v>0.33906233003372138</v>
      </c>
      <c r="C30" s="75">
        <v>0.76548664528924715</v>
      </c>
      <c r="D30" s="36">
        <f t="shared" si="1"/>
        <v>0.73906233003372135</v>
      </c>
      <c r="E30" s="36">
        <f t="shared" si="2"/>
        <v>4.3989316222892066E-2</v>
      </c>
      <c r="F30" s="36">
        <f t="shared" si="3"/>
        <v>0.12936086373951169</v>
      </c>
      <c r="G30" s="36">
        <f t="shared" si="22"/>
        <v>0.12913090980209807</v>
      </c>
      <c r="H30" s="36">
        <f t="shared" si="4"/>
        <v>0.17335017996240379</v>
      </c>
      <c r="I30" s="36">
        <f t="shared" si="5"/>
        <v>0.12913090980209807</v>
      </c>
      <c r="J30" s="36">
        <f t="shared" si="6"/>
        <v>3.658124026921953E-2</v>
      </c>
      <c r="K30" s="88">
        <f t="shared" si="7"/>
        <v>-7.1714964873422383E-4</v>
      </c>
      <c r="L30" s="36">
        <f t="shared" si="8"/>
        <v>0.76334456338456302</v>
      </c>
      <c r="M30" s="89">
        <f t="shared" si="9"/>
        <v>4.5885148863751613E-6</v>
      </c>
      <c r="N30" s="10">
        <f t="shared" si="10"/>
        <v>0.13201308940565004</v>
      </c>
      <c r="O30" s="10">
        <f t="shared" si="11"/>
        <v>8.3069592671309962E-6</v>
      </c>
      <c r="P30" s="90">
        <v>28</v>
      </c>
      <c r="Q30" s="86">
        <f t="shared" si="12"/>
        <v>0.72748047276407768</v>
      </c>
      <c r="R30" s="91"/>
      <c r="S30" s="182"/>
      <c r="T30" s="183" t="s">
        <v>109</v>
      </c>
      <c r="U30" s="183" t="s">
        <v>110</v>
      </c>
      <c r="V30" s="183" t="s">
        <v>111</v>
      </c>
      <c r="W30" s="184"/>
      <c r="X30" s="185"/>
      <c r="Y30" s="148" t="s">
        <v>112</v>
      </c>
      <c r="Z30" s="186">
        <f>IF(T25&gt;B$2,B$2,T25)</f>
        <v>0.35903093969013689</v>
      </c>
      <c r="AA30" s="147">
        <f t="shared" ca="1" si="23"/>
        <v>2</v>
      </c>
      <c r="AB30" s="157">
        <f t="shared" ca="1" si="24"/>
        <v>0.77938186420894562</v>
      </c>
      <c r="AC30">
        <f t="shared" ca="1" si="29"/>
        <v>4.3989316460788741E-2</v>
      </c>
      <c r="AD30" s="76">
        <f t="shared" ca="1" si="30"/>
        <v>0.12938986304179123</v>
      </c>
      <c r="AE30" s="158">
        <f t="shared" ca="1" si="25"/>
        <v>0.20600268470636562</v>
      </c>
      <c r="AF30" s="147">
        <f t="shared" ca="1" si="26"/>
        <v>0.12939522026337313</v>
      </c>
      <c r="AG30" s="159">
        <f t="shared" ca="1" si="27"/>
        <v>5.1889178356207696E-2</v>
      </c>
      <c r="AH30" s="160">
        <f t="shared" ca="1" si="28"/>
        <v>2.4718286086784794E-2</v>
      </c>
    </row>
    <row r="31" spans="1:34" x14ac:dyDescent="0.25">
      <c r="A31" s="86">
        <f t="shared" si="0"/>
        <v>-0.33828534133113713</v>
      </c>
      <c r="B31" s="75">
        <v>0.33828534133113713</v>
      </c>
      <c r="C31" s="75">
        <v>0.76626609145771074</v>
      </c>
      <c r="D31" s="36">
        <f t="shared" si="1"/>
        <v>0.73828534133113721</v>
      </c>
      <c r="E31" s="36">
        <f t="shared" si="2"/>
        <v>4.3989316201857018E-2</v>
      </c>
      <c r="F31" s="36">
        <f t="shared" si="3"/>
        <v>0.12935830325289593</v>
      </c>
      <c r="G31" s="36">
        <f t="shared" si="22"/>
        <v>0.12910762020250416</v>
      </c>
      <c r="H31" s="36">
        <f t="shared" si="4"/>
        <v>0.17334761945475297</v>
      </c>
      <c r="I31" s="36">
        <f t="shared" si="5"/>
        <v>0.12910762020250416</v>
      </c>
      <c r="J31" s="36">
        <f t="shared" si="6"/>
        <v>3.5830101673880017E-2</v>
      </c>
      <c r="K31" s="88">
        <f t="shared" si="7"/>
        <v>-6.6528065432839287E-4</v>
      </c>
      <c r="L31" s="36">
        <f t="shared" si="8"/>
        <v>0.76264421543182115</v>
      </c>
      <c r="M31" s="89">
        <f t="shared" si="9"/>
        <v>1.3117985946913786E-5</v>
      </c>
      <c r="N31" s="10">
        <f t="shared" si="10"/>
        <v>0.13198879575940053</v>
      </c>
      <c r="O31" s="10">
        <f t="shared" si="11"/>
        <v>8.3011725896571424E-6</v>
      </c>
      <c r="P31" s="90">
        <v>29</v>
      </c>
      <c r="Q31" s="86">
        <f t="shared" si="12"/>
        <v>0.7274793944122695</v>
      </c>
      <c r="R31" s="91"/>
      <c r="S31" s="187"/>
      <c r="T31" s="163">
        <f>S39</f>
        <v>4.3989406969044499E-2</v>
      </c>
      <c r="U31" s="163">
        <f>T39</f>
        <v>0.17338449528043465</v>
      </c>
      <c r="V31" s="163">
        <f>U39</f>
        <v>0.30282827290424635</v>
      </c>
      <c r="W31" s="165" t="s">
        <v>97</v>
      </c>
      <c r="X31" s="188"/>
      <c r="Y31" s="76"/>
      <c r="Z31" s="76"/>
      <c r="AA31" s="76"/>
      <c r="AB31" s="76"/>
      <c r="AC31" s="76"/>
      <c r="AD31" s="76"/>
      <c r="AE31" s="76"/>
      <c r="AF31" s="76"/>
      <c r="AG31" s="76"/>
    </row>
    <row r="32" spans="1:34" x14ac:dyDescent="0.25">
      <c r="A32" s="86">
        <f t="shared" si="0"/>
        <v>-0.33766375036906965</v>
      </c>
      <c r="B32" s="75">
        <v>0.33766375036906965</v>
      </c>
      <c r="C32" s="75">
        <v>0.76697566000952255</v>
      </c>
      <c r="D32" s="36">
        <f t="shared" si="1"/>
        <v>0.73766375036906973</v>
      </c>
      <c r="E32" s="36">
        <f t="shared" si="2"/>
        <v>4.3989316183918672E-2</v>
      </c>
      <c r="F32" s="36">
        <f t="shared" si="3"/>
        <v>0.12935612018121045</v>
      </c>
      <c r="G32" s="36">
        <f t="shared" si="22"/>
        <v>0.12908776957316875</v>
      </c>
      <c r="H32" s="36">
        <f t="shared" si="4"/>
        <v>0.17334543636512911</v>
      </c>
      <c r="I32" s="36">
        <f t="shared" si="5"/>
        <v>0.12908776957316875</v>
      </c>
      <c r="J32" s="36">
        <f t="shared" si="6"/>
        <v>3.5230544430771796E-2</v>
      </c>
      <c r="K32" s="88">
        <f t="shared" si="7"/>
        <v>-6.2641560735697251E-4</v>
      </c>
      <c r="L32" s="36">
        <f t="shared" si="8"/>
        <v>0.76208260383259696</v>
      </c>
      <c r="M32" s="89">
        <f t="shared" si="9"/>
        <v>2.3941998750549691E-5</v>
      </c>
      <c r="N32" s="10">
        <f t="shared" si="10"/>
        <v>0.13196808934842094</v>
      </c>
      <c r="O32" s="10">
        <f t="shared" si="11"/>
        <v>8.2962420077088148E-6</v>
      </c>
      <c r="P32" s="90">
        <v>30</v>
      </c>
      <c r="Q32" s="86">
        <f t="shared" si="12"/>
        <v>0.72747847500918217</v>
      </c>
      <c r="R32" s="91"/>
      <c r="S32" s="83"/>
      <c r="T32" s="76"/>
      <c r="U32" s="76"/>
      <c r="V32" s="76"/>
      <c r="W32" s="76"/>
      <c r="X32" s="188"/>
      <c r="Y32" s="76"/>
      <c r="Z32" s="76"/>
      <c r="AA32" s="76"/>
      <c r="AB32" s="76"/>
      <c r="AC32" s="76"/>
      <c r="AD32" s="76"/>
      <c r="AE32" s="76"/>
      <c r="AF32" s="76"/>
      <c r="AG32" s="76"/>
    </row>
    <row r="33" spans="1:33" x14ac:dyDescent="0.25">
      <c r="A33" s="86">
        <f t="shared" si="0"/>
        <v>-0.33696446053674378</v>
      </c>
      <c r="B33" s="75">
        <v>0.33696446053674378</v>
      </c>
      <c r="C33" s="75">
        <v>0.76448984255194752</v>
      </c>
      <c r="D33" s="36">
        <f t="shared" si="1"/>
        <v>0.7369644605367438</v>
      </c>
      <c r="E33" s="36">
        <f t="shared" si="2"/>
        <v>4.3989316162482799E-2</v>
      </c>
      <c r="F33" s="36">
        <f t="shared" si="3"/>
        <v>0.12935351202982942</v>
      </c>
      <c r="G33" s="36">
        <f t="shared" si="22"/>
        <v>0.12906406104831886</v>
      </c>
      <c r="H33" s="36">
        <f t="shared" si="4"/>
        <v>0.17334282819231223</v>
      </c>
      <c r="I33" s="36">
        <f t="shared" si="5"/>
        <v>0.12906406104831886</v>
      </c>
      <c r="J33" s="36">
        <f t="shared" si="6"/>
        <v>3.4557571296112699E-2</v>
      </c>
      <c r="K33" s="88">
        <f t="shared" si="7"/>
        <v>-5.8532107946034832E-4</v>
      </c>
      <c r="L33" s="36">
        <f t="shared" si="8"/>
        <v>0.76144962679995698</v>
      </c>
      <c r="M33" s="89">
        <f t="shared" si="9"/>
        <v>9.2429118186513933E-6</v>
      </c>
      <c r="N33" s="10">
        <f t="shared" si="10"/>
        <v>0.13194335873160198</v>
      </c>
      <c r="O33" s="10">
        <f t="shared" si="11"/>
        <v>8.2903551489595848E-6</v>
      </c>
      <c r="P33" s="90">
        <v>31</v>
      </c>
      <c r="Q33" s="86">
        <f t="shared" si="12"/>
        <v>0.72747737658330458</v>
      </c>
      <c r="R33" s="91"/>
      <c r="S33" s="83"/>
      <c r="T33" s="76"/>
      <c r="U33" s="76"/>
      <c r="V33" s="76"/>
      <c r="W33" s="76"/>
      <c r="X33" s="188"/>
      <c r="Y33" s="76"/>
      <c r="Z33" s="189" t="s">
        <v>113</v>
      </c>
      <c r="AA33" s="149" t="s">
        <v>114</v>
      </c>
      <c r="AB33" s="149" t="s">
        <v>115</v>
      </c>
      <c r="AC33" s="149" t="s">
        <v>116</v>
      </c>
      <c r="AD33" s="149" t="s">
        <v>117</v>
      </c>
      <c r="AE33" s="149" t="s">
        <v>118</v>
      </c>
      <c r="AF33" s="76"/>
      <c r="AG33" s="76"/>
    </row>
    <row r="34" spans="1:33" x14ac:dyDescent="0.25">
      <c r="A34" s="86">
        <f t="shared" si="0"/>
        <v>-0.33634286957467646</v>
      </c>
      <c r="B34" s="75">
        <v>0.33634286957467646</v>
      </c>
      <c r="C34" s="75">
        <v>0.76389689280549955</v>
      </c>
      <c r="D34" s="36">
        <f t="shared" si="1"/>
        <v>0.73634286957467654</v>
      </c>
      <c r="E34" s="36">
        <f t="shared" si="2"/>
        <v>4.3989316142247117E-2</v>
      </c>
      <c r="F34" s="36">
        <f t="shared" si="3"/>
        <v>0.12935105047385201</v>
      </c>
      <c r="G34" s="36">
        <f t="shared" si="22"/>
        <v>0.12904169243250901</v>
      </c>
      <c r="H34" s="36">
        <f t="shared" si="4"/>
        <v>0.17334036661609911</v>
      </c>
      <c r="I34" s="36">
        <f t="shared" si="5"/>
        <v>0.12904169243250901</v>
      </c>
      <c r="J34" s="36">
        <f t="shared" si="6"/>
        <v>3.3960810526068329E-2</v>
      </c>
      <c r="K34" s="88">
        <f t="shared" si="7"/>
        <v>-5.5099943607448245E-4</v>
      </c>
      <c r="L34" s="36">
        <f t="shared" si="8"/>
        <v>0.76088615098623935</v>
      </c>
      <c r="M34" s="89">
        <f t="shared" si="9"/>
        <v>9.0645663022422111E-6</v>
      </c>
      <c r="N34" s="10">
        <f t="shared" si="10"/>
        <v>0.13192002579597373</v>
      </c>
      <c r="O34" s="10">
        <f t="shared" si="11"/>
        <v>8.2848029512340895E-6</v>
      </c>
      <c r="P34" s="90">
        <v>32</v>
      </c>
      <c r="Q34" s="86">
        <f t="shared" si="12"/>
        <v>0.72747633989624549</v>
      </c>
      <c r="R34" s="91"/>
      <c r="S34" s="190" t="s">
        <v>39</v>
      </c>
      <c r="T34" s="191" t="s">
        <v>40</v>
      </c>
      <c r="U34" s="191" t="s">
        <v>41</v>
      </c>
      <c r="V34" s="192" t="s">
        <v>42</v>
      </c>
      <c r="W34" s="76"/>
      <c r="X34" s="188"/>
      <c r="Y34" s="193"/>
      <c r="Z34" s="76">
        <f>AE34-'CTENSIO V4D'!O$18+'CTENSIO V4D'!N$25*10/('CTENSIO V4D'!N$23-'CTENSIO V4D'!O$23)</f>
        <v>74.227996757546606</v>
      </c>
      <c r="AA34" s="76">
        <f>AE34-'CTENSIO V4D'!O$18+'CTENSIO V4D'!O$25*10/'CTENSIO V4D'!O$23</f>
        <v>1614.9859446599539</v>
      </c>
      <c r="AB34" s="76">
        <f>'CTENSIO V4D'!N$25*10/'CRET V4D'!Z34</f>
        <v>0.23234368142833969</v>
      </c>
      <c r="AC34" s="76">
        <f>'CTENSIO V4D'!O$25*10/'CRET V4D'!AA34</f>
        <v>0.17507570972075531</v>
      </c>
      <c r="AD34" s="76">
        <f t="shared" ref="AD34:AD39" si="31">AB34+AC34</f>
        <v>0.40741939114909498</v>
      </c>
      <c r="AE34" s="76">
        <v>100</v>
      </c>
      <c r="AF34" s="76"/>
      <c r="AG34" s="76"/>
    </row>
    <row r="35" spans="1:33" x14ac:dyDescent="0.25">
      <c r="A35" s="86">
        <f t="shared" si="0"/>
        <v>-0.3357989774828673</v>
      </c>
      <c r="B35" s="75">
        <v>0.3357989774828673</v>
      </c>
      <c r="C35" s="75">
        <v>0.76355952668968241</v>
      </c>
      <c r="D35" s="36">
        <f t="shared" si="1"/>
        <v>0.73579897748286727</v>
      </c>
      <c r="E35" s="36">
        <f t="shared" si="2"/>
        <v>4.3989316123577323E-2</v>
      </c>
      <c r="F35" s="36">
        <f t="shared" si="3"/>
        <v>0.12934877988541327</v>
      </c>
      <c r="G35" s="36">
        <f t="shared" si="22"/>
        <v>0.12902106548463668</v>
      </c>
      <c r="H35" s="36">
        <f t="shared" si="4"/>
        <v>0.17333809600899058</v>
      </c>
      <c r="I35" s="36">
        <f t="shared" si="5"/>
        <v>0.12902106548463671</v>
      </c>
      <c r="J35" s="36">
        <f t="shared" si="6"/>
        <v>3.3439815989240021E-2</v>
      </c>
      <c r="K35" s="88">
        <f t="shared" si="7"/>
        <v>-5.2258009076134573E-4</v>
      </c>
      <c r="L35" s="36">
        <f t="shared" si="8"/>
        <v>0.76039261953385817</v>
      </c>
      <c r="M35" s="89">
        <f t="shared" si="9"/>
        <v>1.0029300933610771E-5</v>
      </c>
      <c r="N35" s="10">
        <f t="shared" si="10"/>
        <v>0.13189850961894178</v>
      </c>
      <c r="O35" s="10">
        <f t="shared" si="11"/>
        <v>8.2796847460466766E-6</v>
      </c>
      <c r="P35" s="90">
        <v>33</v>
      </c>
      <c r="Q35" s="86">
        <f t="shared" si="12"/>
        <v>0.72747538363537945</v>
      </c>
      <c r="R35" s="91"/>
      <c r="S35" s="194">
        <f>IF(V4=1,V12-T37,S12-T37)</f>
        <v>0.50315576232737558</v>
      </c>
      <c r="T35" s="191">
        <f>IF(V4=1,POWER(S35*S35-4*V12*(V37-T37),1/2),POWER(S35*S35-4*S12*(V37-T37),1/2))</f>
        <v>0.15638677176650626</v>
      </c>
      <c r="U35" s="191">
        <f>(S35+T35)/2</f>
        <v>0.32977126704694093</v>
      </c>
      <c r="V35" s="195">
        <f>(S35-T35)/2</f>
        <v>0.17338449528043465</v>
      </c>
      <c r="W35" s="76"/>
      <c r="X35" s="188"/>
      <c r="Y35" s="76"/>
      <c r="Z35" s="76">
        <f>AE35-'CTENSIO V4D'!O$18+'CTENSIO V4D'!N$25*10/('CTENSIO V4D'!N$23-'CTENSIO V4D'!O$23)</f>
        <v>304.22799675754663</v>
      </c>
      <c r="AA35" s="76">
        <f>AE35-'CTENSIO V4D'!O$18+'CTENSIO V4D'!O$25*10/'CTENSIO V4D'!O$23</f>
        <v>1844.9859446599539</v>
      </c>
      <c r="AB35" s="76">
        <f>'CTENSIO V4D'!N$25*10/'CRET V4D'!Z35</f>
        <v>5.6689082581192221E-2</v>
      </c>
      <c r="AC35" s="76">
        <f>'CTENSIO V4D'!O$25*10/'CRET V4D'!AA35</f>
        <v>0.15325038722855858</v>
      </c>
      <c r="AD35" s="76">
        <f t="shared" si="31"/>
        <v>0.20993946980975081</v>
      </c>
      <c r="AE35" s="76">
        <v>330</v>
      </c>
      <c r="AF35" s="76"/>
      <c r="AG35" s="76"/>
    </row>
    <row r="36" spans="1:33" x14ac:dyDescent="0.25">
      <c r="A36" s="86">
        <f t="shared" si="0"/>
        <v>-0.33502198878028311</v>
      </c>
      <c r="B36" s="75">
        <v>0.33502198878028311</v>
      </c>
      <c r="C36" s="75">
        <v>0.76239566122426405</v>
      </c>
      <c r="D36" s="36">
        <f t="shared" si="1"/>
        <v>0.73502198878028313</v>
      </c>
      <c r="E36" s="36">
        <f t="shared" si="2"/>
        <v>4.3989316095254728E-2</v>
      </c>
      <c r="F36" s="36">
        <f t="shared" si="3"/>
        <v>0.12934533623074504</v>
      </c>
      <c r="G36" s="36">
        <f t="shared" si="22"/>
        <v>0.12898979347742723</v>
      </c>
      <c r="H36" s="36">
        <f t="shared" si="4"/>
        <v>0.17333465232599979</v>
      </c>
      <c r="I36" s="36">
        <f t="shared" si="5"/>
        <v>0.12898979347742723</v>
      </c>
      <c r="J36" s="36">
        <f t="shared" si="6"/>
        <v>3.2697542976856085E-2</v>
      </c>
      <c r="K36" s="88">
        <f t="shared" si="7"/>
        <v>-4.8444416528894621E-4</v>
      </c>
      <c r="L36" s="36">
        <f t="shared" si="8"/>
        <v>0.75968703214792299</v>
      </c>
      <c r="M36" s="89">
        <f t="shared" si="9"/>
        <v>7.3366714732002375E-6</v>
      </c>
      <c r="N36" s="10">
        <f t="shared" si="10"/>
        <v>0.13186588948564468</v>
      </c>
      <c r="O36" s="10">
        <f t="shared" si="11"/>
        <v>8.2719282484843448E-6</v>
      </c>
      <c r="P36" s="90">
        <v>34</v>
      </c>
      <c r="Q36" s="86">
        <f t="shared" si="12"/>
        <v>0.7274739333363559</v>
      </c>
      <c r="R36" s="91"/>
      <c r="S36" s="196" t="s">
        <v>119</v>
      </c>
      <c r="T36" s="196" t="s">
        <v>120</v>
      </c>
      <c r="U36" s="196" t="s">
        <v>19</v>
      </c>
      <c r="V36" s="197" t="s">
        <v>121</v>
      </c>
      <c r="W36" s="76"/>
      <c r="X36" s="76"/>
      <c r="Y36" s="76"/>
      <c r="Z36" s="76">
        <f>AE36-'CTENSIO V4D'!O$18+'CTENSIO V4D'!N$25*10/('CTENSIO V4D'!N$23-'CTENSIO V4D'!O$23)</f>
        <v>574.22799675754663</v>
      </c>
      <c r="AA36" s="76">
        <f>AE36-'CTENSIO V4D'!O$18+'CTENSIO V4D'!O$25*10/'CTENSIO V4D'!O$23</f>
        <v>2114.9859446599539</v>
      </c>
      <c r="AB36" s="76">
        <f>'CTENSIO V4D'!N$25*10/'CRET V4D'!Z36</f>
        <v>3.0034073798357663E-2</v>
      </c>
      <c r="AC36" s="76">
        <f>'CTENSIO V4D'!O$25*10/'CRET V4D'!AA36</f>
        <v>0.13368637799427335</v>
      </c>
      <c r="AD36" s="76">
        <f t="shared" si="31"/>
        <v>0.16372045179263101</v>
      </c>
      <c r="AE36" s="76">
        <v>600</v>
      </c>
      <c r="AF36" s="76"/>
      <c r="AG36" s="76"/>
    </row>
    <row r="37" spans="1:33" x14ac:dyDescent="0.25">
      <c r="A37" s="86">
        <f t="shared" si="0"/>
        <v>-0.33432269894795724</v>
      </c>
      <c r="B37" s="75">
        <v>0.33432269894795724</v>
      </c>
      <c r="C37" s="75">
        <v>0.76205866044490145</v>
      </c>
      <c r="D37" s="36">
        <f t="shared" si="1"/>
        <v>0.73432269894795721</v>
      </c>
      <c r="E37" s="36">
        <f t="shared" si="2"/>
        <v>4.3989316068002347E-2</v>
      </c>
      <c r="F37" s="36">
        <f t="shared" si="3"/>
        <v>0.12934202371344455</v>
      </c>
      <c r="G37" s="36">
        <f t="shared" si="22"/>
        <v>0.12895972546480383</v>
      </c>
      <c r="H37" s="36">
        <f t="shared" si="4"/>
        <v>0.17333133978144688</v>
      </c>
      <c r="I37" s="36">
        <f t="shared" si="5"/>
        <v>0.12895972546480383</v>
      </c>
      <c r="J37" s="36">
        <f t="shared" si="6"/>
        <v>3.2031633701706537E-2</v>
      </c>
      <c r="K37" s="88">
        <f t="shared" si="7"/>
        <v>-4.5245359963913155E-4</v>
      </c>
      <c r="L37" s="36">
        <f t="shared" si="8"/>
        <v>0.75905171836804919</v>
      </c>
      <c r="M37" s="89">
        <f t="shared" si="9"/>
        <v>9.0417006535445777E-6</v>
      </c>
      <c r="N37" s="10">
        <f t="shared" si="10"/>
        <v>0.13183452526489756</v>
      </c>
      <c r="O37" s="10">
        <f t="shared" si="11"/>
        <v>8.2644738906189195E-6</v>
      </c>
      <c r="P37" s="90">
        <v>35</v>
      </c>
      <c r="Q37" s="86">
        <f t="shared" si="12"/>
        <v>0.72747253826598179</v>
      </c>
      <c r="R37" s="91"/>
      <c r="S37" s="198">
        <f>100*T19</f>
        <v>90.519199924211335</v>
      </c>
      <c r="T37" s="199">
        <f>-T12</f>
        <v>-0.20032748942312925</v>
      </c>
      <c r="U37" s="200">
        <f>V19*100</f>
        <v>94</v>
      </c>
      <c r="V37" s="201">
        <f>-U12/100</f>
        <v>-1.1516767932132251E-2</v>
      </c>
      <c r="W37" s="76"/>
      <c r="X37" s="76"/>
      <c r="Y37" s="76"/>
      <c r="Z37" s="76">
        <f>AE37-'CTENSIO V4D'!O$18+'CTENSIO V4D'!N$25*10/('CTENSIO V4D'!N$23-'CTENSIO V4D'!O$23)</f>
        <v>974.22799675754663</v>
      </c>
      <c r="AA37" s="76">
        <f>AE37-'CTENSIO V4D'!O$18+'CTENSIO V4D'!O$25*10/'CTENSIO V4D'!O$23</f>
        <v>2514.9859446599539</v>
      </c>
      <c r="AB37" s="76">
        <f>'CTENSIO V4D'!N$25*10/'CRET V4D'!Z37</f>
        <v>1.7702638488217563E-2</v>
      </c>
      <c r="AC37" s="76">
        <f>'CTENSIO V4D'!O$25*10/'CRET V4D'!AA37</f>
        <v>0.11242401217022119</v>
      </c>
      <c r="AD37" s="76">
        <f t="shared" si="31"/>
        <v>0.13012665065843876</v>
      </c>
      <c r="AE37" s="76">
        <v>1000</v>
      </c>
      <c r="AF37" s="76"/>
      <c r="AG37" s="76"/>
    </row>
    <row r="38" spans="1:33" x14ac:dyDescent="0.25">
      <c r="A38" s="86">
        <f t="shared" si="0"/>
        <v>-0.33362340911563138</v>
      </c>
      <c r="B38" s="75">
        <v>0.33362340911563138</v>
      </c>
      <c r="C38" s="75">
        <v>0.76187381381087327</v>
      </c>
      <c r="D38" s="36">
        <f t="shared" si="1"/>
        <v>0.7336234091156314</v>
      </c>
      <c r="E38" s="36">
        <f t="shared" si="2"/>
        <v>4.3989316038971979E-2</v>
      </c>
      <c r="F38" s="36">
        <f t="shared" si="3"/>
        <v>0.12933849617368121</v>
      </c>
      <c r="G38" s="36">
        <f t="shared" si="22"/>
        <v>0.12892771982003445</v>
      </c>
      <c r="H38" s="36">
        <f t="shared" si="4"/>
        <v>0.1733278122126532</v>
      </c>
      <c r="I38" s="36">
        <f t="shared" si="5"/>
        <v>0.12892771982003443</v>
      </c>
      <c r="J38" s="36">
        <f t="shared" si="6"/>
        <v>3.1367877082943738E-2</v>
      </c>
      <c r="K38" s="88">
        <f t="shared" si="7"/>
        <v>-4.2253118793702496E-4</v>
      </c>
      <c r="L38" s="36">
        <f t="shared" si="8"/>
        <v>0.75841639853366327</v>
      </c>
      <c r="M38" s="89">
        <f t="shared" si="9"/>
        <v>1.1953720399085076E-5</v>
      </c>
      <c r="N38" s="10">
        <f t="shared" si="10"/>
        <v>0.13180113989764128</v>
      </c>
      <c r="O38" s="10">
        <f t="shared" si="11"/>
        <v>8.2565429423941725E-6</v>
      </c>
      <c r="P38" s="90">
        <v>36</v>
      </c>
      <c r="Q38" s="86">
        <f t="shared" si="12"/>
        <v>0.72747105263865652</v>
      </c>
      <c r="R38" s="91"/>
      <c r="S38" s="202" t="s">
        <v>82</v>
      </c>
      <c r="T38" s="202" t="s">
        <v>110</v>
      </c>
      <c r="U38" s="202" t="s">
        <v>122</v>
      </c>
      <c r="V38" s="203" t="s">
        <v>123</v>
      </c>
      <c r="W38" s="76"/>
      <c r="X38" s="76"/>
      <c r="Y38" s="204"/>
      <c r="Z38" s="76">
        <f>AE38-'CTENSIO V4D'!O$18+'CTENSIO V4D'!N$25*10/('CTENSIO V4D'!N$23-'CTENSIO V4D'!O$23)</f>
        <v>1487.2279967575464</v>
      </c>
      <c r="AA38" s="76">
        <f>AE38-'CTENSIO V4D'!O$18+'CTENSIO V4D'!O$25*10/'CTENSIO V4D'!O$23</f>
        <v>3027.9859446599539</v>
      </c>
      <c r="AB38" s="76">
        <f>'CTENSIO V4D'!N$25*10/'CRET V4D'!Z38</f>
        <v>1.159634304175274E-2</v>
      </c>
      <c r="AC38" s="76">
        <f>'CTENSIO V4D'!O$25*10/'CRET V4D'!AA38</f>
        <v>9.3377187218792873E-2</v>
      </c>
      <c r="AD38" s="76">
        <f t="shared" si="31"/>
        <v>0.10497353026054561</v>
      </c>
      <c r="AE38" s="76">
        <v>1513</v>
      </c>
      <c r="AF38" s="76"/>
      <c r="AG38" s="76"/>
    </row>
    <row r="39" spans="1:33" x14ac:dyDescent="0.25">
      <c r="A39" s="86">
        <f t="shared" si="0"/>
        <v>-0.33300181815356411</v>
      </c>
      <c r="B39" s="75">
        <v>0.33300181815356411</v>
      </c>
      <c r="C39" s="75">
        <v>0.7610976154471244</v>
      </c>
      <c r="D39" s="36">
        <f t="shared" si="1"/>
        <v>0.73300181815356413</v>
      </c>
      <c r="E39" s="36">
        <f t="shared" si="2"/>
        <v>4.3989316011584997E-2</v>
      </c>
      <c r="F39" s="36">
        <f t="shared" si="3"/>
        <v>0.12933516935800579</v>
      </c>
      <c r="G39" s="36">
        <f t="shared" si="22"/>
        <v>0.12889754872061049</v>
      </c>
      <c r="H39" s="36">
        <f t="shared" si="4"/>
        <v>0.1733244853695908</v>
      </c>
      <c r="I39" s="36">
        <f t="shared" si="5"/>
        <v>0.12889754872061049</v>
      </c>
      <c r="J39" s="36">
        <f t="shared" si="6"/>
        <v>3.0779784063362809E-2</v>
      </c>
      <c r="K39" s="88">
        <f t="shared" si="7"/>
        <v>-3.9756599897184801E-4</v>
      </c>
      <c r="L39" s="36">
        <f t="shared" si="8"/>
        <v>0.75785186961089679</v>
      </c>
      <c r="M39" s="89">
        <f t="shared" si="9"/>
        <v>1.0534866033388863E-5</v>
      </c>
      <c r="N39" s="10">
        <f t="shared" si="10"/>
        <v>0.13176966817536384</v>
      </c>
      <c r="O39" s="10">
        <f t="shared" si="11"/>
        <v>8.249070162372694E-6</v>
      </c>
      <c r="P39" s="90">
        <v>37</v>
      </c>
      <c r="Q39" s="86">
        <f t="shared" si="12"/>
        <v>0.72746965154650578</v>
      </c>
      <c r="R39" s="91"/>
      <c r="S39" s="205">
        <f>T20</f>
        <v>4.3989406969044499E-2</v>
      </c>
      <c r="T39" s="206">
        <f>V35</f>
        <v>0.17338449528043465</v>
      </c>
      <c r="U39" s="205">
        <f>V12</f>
        <v>0.30282827290424635</v>
      </c>
      <c r="V39" s="207">
        <f>S12</f>
        <v>0.36505217074988577</v>
      </c>
      <c r="W39" s="76"/>
      <c r="X39" s="76"/>
      <c r="Y39" s="204"/>
      <c r="Z39" s="76">
        <f>AE39-'CTENSIO V4D'!O$18+'CTENSIO V4D'!N$25*10/('CTENSIO V4D'!N$23-'CTENSIO V4D'!O$23)</f>
        <v>3792.2279967575464</v>
      </c>
      <c r="AA39" s="76">
        <f>AE39-'CTENSIO V4D'!O$18+'CTENSIO V4D'!O$25*10/'CTENSIO V4D'!O$23</f>
        <v>5332.9859446599539</v>
      </c>
      <c r="AB39" s="76">
        <f>'CTENSIO V4D'!N$25*10/'CRET V4D'!Z39</f>
        <v>4.5478294149100124E-3</v>
      </c>
      <c r="AC39" s="76">
        <f>'CTENSIO V4D'!O$25*10/'CRET V4D'!AA39</f>
        <v>5.3018105313685483E-2</v>
      </c>
      <c r="AD39" s="76">
        <f t="shared" si="31"/>
        <v>5.7565934728595496E-2</v>
      </c>
      <c r="AE39" s="76">
        <v>3818</v>
      </c>
      <c r="AF39" s="76"/>
      <c r="AG39" s="76"/>
    </row>
    <row r="40" spans="1:33" x14ac:dyDescent="0.25">
      <c r="A40" s="86">
        <f t="shared" si="0"/>
        <v>-0.33230252832123824</v>
      </c>
      <c r="B40" s="75">
        <v>0.33230252832123824</v>
      </c>
      <c r="C40" s="75">
        <v>0.76143430286375546</v>
      </c>
      <c r="D40" s="36">
        <f t="shared" si="1"/>
        <v>0.73230252832123832</v>
      </c>
      <c r="E40" s="36">
        <f t="shared" si="2"/>
        <v>4.3989315978888367E-2</v>
      </c>
      <c r="F40" s="36">
        <f t="shared" si="3"/>
        <v>0.12933119886843683</v>
      </c>
      <c r="G40" s="36">
        <f t="shared" si="22"/>
        <v>0.12886155706578606</v>
      </c>
      <c r="H40" s="36">
        <f t="shared" si="4"/>
        <v>0.17332051484732522</v>
      </c>
      <c r="I40" s="36">
        <f t="shared" si="5"/>
        <v>0.12886155706578606</v>
      </c>
      <c r="J40" s="36">
        <f t="shared" si="6"/>
        <v>3.012045640812696E-2</v>
      </c>
      <c r="K40" s="88">
        <f t="shared" si="7"/>
        <v>-3.7120645589241969E-4</v>
      </c>
      <c r="L40" s="36">
        <f t="shared" si="8"/>
        <v>0.75721722932260782</v>
      </c>
      <c r="M40" s="89">
        <f t="shared" si="9"/>
        <v>1.7783709251447516E-5</v>
      </c>
      <c r="N40" s="10">
        <f t="shared" si="10"/>
        <v>0.13173212500273215</v>
      </c>
      <c r="O40" s="10">
        <f t="shared" si="11"/>
        <v>8.2401602806229574E-6</v>
      </c>
      <c r="P40" s="90">
        <v>38</v>
      </c>
      <c r="Q40" s="86">
        <f t="shared" si="12"/>
        <v>0.72746797937037333</v>
      </c>
      <c r="R40" s="91"/>
      <c r="S40" s="202" t="s">
        <v>124</v>
      </c>
      <c r="T40" s="202" t="s">
        <v>125</v>
      </c>
      <c r="U40" s="202" t="s">
        <v>83</v>
      </c>
      <c r="V40" s="203" t="s">
        <v>126</v>
      </c>
      <c r="W40" s="76"/>
      <c r="X40" s="76"/>
      <c r="Y40" s="204"/>
      <c r="Z40" s="76"/>
      <c r="AA40" s="76"/>
      <c r="AB40" s="76"/>
      <c r="AC40" s="76"/>
      <c r="AD40" s="1"/>
      <c r="AE40" s="76"/>
      <c r="AF40" s="76"/>
      <c r="AG40" s="76"/>
    </row>
    <row r="41" spans="1:33" x14ac:dyDescent="0.25">
      <c r="A41" s="86">
        <f t="shared" si="0"/>
        <v>-0.3316809373591707</v>
      </c>
      <c r="B41" s="75">
        <v>0.3316809373591707</v>
      </c>
      <c r="C41" s="75">
        <v>0.76010464824921742</v>
      </c>
      <c r="D41" s="36">
        <f t="shared" si="1"/>
        <v>0.73168093735917072</v>
      </c>
      <c r="E41" s="36">
        <f t="shared" si="2"/>
        <v>4.3989315948052395E-2</v>
      </c>
      <c r="F41" s="36">
        <f t="shared" si="3"/>
        <v>0.12932745563276701</v>
      </c>
      <c r="G41" s="36">
        <f t="shared" si="22"/>
        <v>0.12882764231292099</v>
      </c>
      <c r="H41" s="36">
        <f t="shared" si="4"/>
        <v>0.1733167715808194</v>
      </c>
      <c r="I41" s="36">
        <f t="shared" si="5"/>
        <v>0.12882764231292099</v>
      </c>
      <c r="J41" s="36">
        <f t="shared" si="6"/>
        <v>2.9536523465430307E-2</v>
      </c>
      <c r="K41" s="88">
        <f t="shared" si="7"/>
        <v>-3.4922107176028021E-4</v>
      </c>
      <c r="L41" s="36">
        <f t="shared" si="8"/>
        <v>0.75665370529614517</v>
      </c>
      <c r="M41" s="89">
        <f t="shared" si="9"/>
        <v>1.1909007265358985E-5</v>
      </c>
      <c r="N41" s="10">
        <f t="shared" si="10"/>
        <v>0.13169674828161068</v>
      </c>
      <c r="O41" s="10">
        <f t="shared" si="11"/>
        <v>8.231769059570831E-6</v>
      </c>
      <c r="P41" s="90">
        <v>39</v>
      </c>
      <c r="Q41" s="86">
        <f t="shared" si="12"/>
        <v>0.72746640290247511</v>
      </c>
      <c r="R41" s="91"/>
      <c r="S41" s="205">
        <v>0</v>
      </c>
      <c r="T41" s="205">
        <f>T21</f>
        <v>0.42115112089683188</v>
      </c>
      <c r="U41" s="205">
        <f>V20</f>
        <v>0</v>
      </c>
      <c r="V41" s="208">
        <v>100</v>
      </c>
      <c r="W41" s="76"/>
      <c r="X41" s="76"/>
      <c r="Y41" s="204"/>
      <c r="Z41" s="76"/>
      <c r="AA41" s="76"/>
      <c r="AB41" s="76"/>
      <c r="AC41" s="76"/>
      <c r="AD41" s="76"/>
      <c r="AE41" s="76"/>
      <c r="AF41" s="76"/>
      <c r="AG41" s="76"/>
    </row>
    <row r="42" spans="1:33" x14ac:dyDescent="0.25">
      <c r="A42" s="86">
        <f t="shared" si="0"/>
        <v>-0.33098164752684506</v>
      </c>
      <c r="B42" s="75">
        <v>0.33098164752684506</v>
      </c>
      <c r="C42" s="75">
        <v>0.75969775335562795</v>
      </c>
      <c r="D42" s="36">
        <f t="shared" si="1"/>
        <v>0.73098164752684514</v>
      </c>
      <c r="E42" s="36">
        <f t="shared" si="2"/>
        <v>4.3989315911250403E-2</v>
      </c>
      <c r="F42" s="36">
        <f t="shared" si="3"/>
        <v>0.12932298982986681</v>
      </c>
      <c r="G42" s="36">
        <f t="shared" si="22"/>
        <v>0.12878720233186941</v>
      </c>
      <c r="H42" s="36">
        <f t="shared" si="4"/>
        <v>0.1733123057411172</v>
      </c>
      <c r="I42" s="36">
        <f t="shared" si="5"/>
        <v>0.12878720233186941</v>
      </c>
      <c r="J42" s="36">
        <f t="shared" si="6"/>
        <v>2.8882139453858442E-2</v>
      </c>
      <c r="K42" s="88">
        <f t="shared" si="7"/>
        <v>-3.2601487867153902E-4</v>
      </c>
      <c r="L42" s="36">
        <f t="shared" si="8"/>
        <v>0.75602064669976488</v>
      </c>
      <c r="M42" s="89">
        <f t="shared" si="9"/>
        <v>1.3521113358592502E-5</v>
      </c>
      <c r="N42" s="10">
        <f t="shared" si="10"/>
        <v>0.13165456507282744</v>
      </c>
      <c r="O42" s="10">
        <f t="shared" si="11"/>
        <v>8.221769088234343E-6</v>
      </c>
      <c r="P42" s="90">
        <v>40</v>
      </c>
      <c r="Q42" s="86">
        <f t="shared" si="12"/>
        <v>0.72746452212457802</v>
      </c>
      <c r="R42" s="91"/>
      <c r="S42" s="202" t="s">
        <v>85</v>
      </c>
      <c r="T42" s="209" t="s">
        <v>127</v>
      </c>
      <c r="U42" s="209" t="s">
        <v>128</v>
      </c>
      <c r="V42" s="203" t="s">
        <v>129</v>
      </c>
      <c r="W42" s="76"/>
      <c r="X42" s="76"/>
      <c r="Y42" s="204"/>
      <c r="Z42" s="76"/>
      <c r="AA42" s="76"/>
      <c r="AB42" s="76"/>
      <c r="AC42" s="76"/>
      <c r="AD42" s="76"/>
      <c r="AE42" s="76"/>
      <c r="AF42" s="76"/>
      <c r="AG42" s="76"/>
    </row>
    <row r="43" spans="1:33" x14ac:dyDescent="0.25">
      <c r="A43" s="86">
        <f t="shared" si="0"/>
        <v>-0.33036005656477757</v>
      </c>
      <c r="B43" s="75">
        <v>0.33036005656477757</v>
      </c>
      <c r="C43" s="75">
        <v>0.76205866044490145</v>
      </c>
      <c r="D43" s="36">
        <f t="shared" si="1"/>
        <v>0.73036005656477765</v>
      </c>
      <c r="E43" s="36">
        <f t="shared" si="2"/>
        <v>4.3989315876554871E-2</v>
      </c>
      <c r="F43" s="36">
        <f t="shared" si="3"/>
        <v>0.12931878129260002</v>
      </c>
      <c r="G43" s="36">
        <f t="shared" si="22"/>
        <v>0.12874911333847028</v>
      </c>
      <c r="H43" s="36">
        <f t="shared" si="4"/>
        <v>0.17330809716915488</v>
      </c>
      <c r="I43" s="36">
        <f t="shared" si="5"/>
        <v>0.12874911333847028</v>
      </c>
      <c r="J43" s="36">
        <f t="shared" si="6"/>
        <v>2.8302846057152414E-2</v>
      </c>
      <c r="K43" s="88">
        <f t="shared" si="7"/>
        <v>-3.066651728816218E-4</v>
      </c>
      <c r="L43" s="36">
        <f t="shared" si="8"/>
        <v>0.75545893057866165</v>
      </c>
      <c r="M43" s="89">
        <f t="shared" si="9"/>
        <v>4.3556434307337619E-5</v>
      </c>
      <c r="N43" s="10">
        <f t="shared" si="10"/>
        <v>0.13161483421933931</v>
      </c>
      <c r="O43" s="10">
        <f t="shared" si="11"/>
        <v>8.2123561670487843E-6</v>
      </c>
      <c r="P43" s="90">
        <v>41</v>
      </c>
      <c r="Q43" s="86">
        <f t="shared" si="12"/>
        <v>0.72746274969439084</v>
      </c>
      <c r="R43" s="91"/>
      <c r="S43" s="210">
        <f>V21</f>
        <v>1</v>
      </c>
      <c r="T43" s="211">
        <f>LOOKUP(-T3,A2:A700,P2:P700)</f>
        <v>508</v>
      </c>
      <c r="U43" s="211">
        <f>IF(LOOKUP(-T$4,A:A,P:P)=0,1,LOOKUP(-T$4,A:A,P:P))</f>
        <v>145</v>
      </c>
      <c r="V43" s="212">
        <f>V16</f>
        <v>21.286970047209945</v>
      </c>
      <c r="W43" s="76"/>
      <c r="X43" s="76"/>
      <c r="Y43" s="204"/>
      <c r="Z43" s="76"/>
      <c r="AA43" s="76"/>
      <c r="AB43" s="76"/>
      <c r="AC43" s="76"/>
      <c r="AD43" s="76"/>
      <c r="AE43" s="76"/>
      <c r="AF43" s="76"/>
      <c r="AG43" s="76"/>
    </row>
    <row r="44" spans="1:33" x14ac:dyDescent="0.25">
      <c r="A44" s="86">
        <f t="shared" si="0"/>
        <v>-0.32973846560271003</v>
      </c>
      <c r="B44" s="75">
        <v>0.32973846560271003</v>
      </c>
      <c r="C44" s="75">
        <v>0.7595505209936948</v>
      </c>
      <c r="D44" s="36">
        <f t="shared" si="1"/>
        <v>0.72973846560271005</v>
      </c>
      <c r="E44" s="36">
        <f t="shared" si="2"/>
        <v>4.3989315839888951E-2</v>
      </c>
      <c r="F44" s="36">
        <f t="shared" si="3"/>
        <v>0.12931433549044599</v>
      </c>
      <c r="G44" s="36">
        <f t="shared" si="22"/>
        <v>0.128708899455796</v>
      </c>
      <c r="H44" s="36">
        <f t="shared" si="4"/>
        <v>0.17330365133033496</v>
      </c>
      <c r="I44" s="36">
        <f t="shared" si="5"/>
        <v>0.128708899455796</v>
      </c>
      <c r="J44" s="36">
        <f t="shared" si="6"/>
        <v>2.7725914816579079E-2</v>
      </c>
      <c r="K44" s="88">
        <f t="shared" si="7"/>
        <v>-2.8844742077610992E-4</v>
      </c>
      <c r="L44" s="36">
        <f t="shared" si="8"/>
        <v>0.75489834473563333</v>
      </c>
      <c r="M44" s="89">
        <f t="shared" si="9"/>
        <v>2.1642743936070811E-5</v>
      </c>
      <c r="N44" s="10">
        <f t="shared" si="10"/>
        <v>0.13157288690768504</v>
      </c>
      <c r="O44" s="10">
        <f t="shared" si="11"/>
        <v>8.2024241245778673E-6</v>
      </c>
      <c r="P44" s="90">
        <v>42</v>
      </c>
      <c r="Q44" s="86">
        <f t="shared" si="12"/>
        <v>0.72746087733983034</v>
      </c>
      <c r="R44" s="91"/>
      <c r="S44" s="83"/>
      <c r="T44" s="76"/>
      <c r="U44" s="76"/>
      <c r="V44" s="76"/>
      <c r="W44" s="76"/>
      <c r="X44" s="76"/>
      <c r="Y44" s="204"/>
      <c r="Z44" s="76"/>
      <c r="AA44" s="76"/>
      <c r="AB44" s="76"/>
      <c r="AC44" s="76"/>
      <c r="AD44" s="76"/>
      <c r="AE44" s="76"/>
      <c r="AF44" s="76"/>
      <c r="AG44" s="76"/>
    </row>
    <row r="45" spans="1:33" x14ac:dyDescent="0.25">
      <c r="A45" s="86">
        <f t="shared" si="0"/>
        <v>-0.32903917577038438</v>
      </c>
      <c r="B45" s="75">
        <v>0.32903917577038438</v>
      </c>
      <c r="C45" s="75">
        <v>0.76234095288111581</v>
      </c>
      <c r="D45" s="36">
        <f t="shared" si="1"/>
        <v>0.72903917577038446</v>
      </c>
      <c r="E45" s="36">
        <f t="shared" si="2"/>
        <v>4.3989315796153609E-2</v>
      </c>
      <c r="F45" s="36">
        <f t="shared" si="3"/>
        <v>0.12930903484846118</v>
      </c>
      <c r="G45" s="36">
        <f t="shared" si="22"/>
        <v>0.12866098336353143</v>
      </c>
      <c r="H45" s="36">
        <f t="shared" si="4"/>
        <v>0.1732983506446148</v>
      </c>
      <c r="I45" s="36">
        <f t="shared" si="5"/>
        <v>0.12866098336353143</v>
      </c>
      <c r="J45" s="36">
        <f t="shared" si="6"/>
        <v>2.7079841762238155E-2</v>
      </c>
      <c r="K45" s="88">
        <f t="shared" si="7"/>
        <v>-2.6922552120425049E-4</v>
      </c>
      <c r="L45" s="36">
        <f t="shared" si="8"/>
        <v>0.75426926120955085</v>
      </c>
      <c r="M45" s="89">
        <f t="shared" si="9"/>
        <v>6.5152206440811171E-5</v>
      </c>
      <c r="N45" s="10">
        <f t="shared" si="10"/>
        <v>0.13152290541672942</v>
      </c>
      <c r="O45" s="10">
        <f t="shared" si="11"/>
        <v>8.190597838581001E-6</v>
      </c>
      <c r="P45" s="90">
        <v>43</v>
      </c>
      <c r="Q45" s="86">
        <f t="shared" si="12"/>
        <v>0.72745864496851698</v>
      </c>
      <c r="R45" s="91"/>
      <c r="S45" s="83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</row>
    <row r="46" spans="1:33" x14ac:dyDescent="0.25">
      <c r="A46" s="86">
        <f t="shared" si="0"/>
        <v>-0.32833988593805852</v>
      </c>
      <c r="B46" s="75">
        <v>0.32833988593805852</v>
      </c>
      <c r="C46" s="75">
        <v>0.76215639738525909</v>
      </c>
      <c r="D46" s="36">
        <f t="shared" si="1"/>
        <v>0.72833988593805854</v>
      </c>
      <c r="E46" s="36">
        <f t="shared" si="2"/>
        <v>4.3989315749634612E-2</v>
      </c>
      <c r="F46" s="36">
        <f t="shared" si="3"/>
        <v>0.12930339962268383</v>
      </c>
      <c r="G46" s="36">
        <f t="shared" si="22"/>
        <v>0.12861007864082391</v>
      </c>
      <c r="H46" s="36">
        <f t="shared" si="4"/>
        <v>0.17329271537231844</v>
      </c>
      <c r="I46" s="36">
        <f t="shared" si="5"/>
        <v>0.12861007864082391</v>
      </c>
      <c r="J46" s="36">
        <f t="shared" si="6"/>
        <v>2.6437091924916171E-2</v>
      </c>
      <c r="K46" s="88">
        <f t="shared" si="7"/>
        <v>-2.5126851757326107E-4</v>
      </c>
      <c r="L46" s="36">
        <f t="shared" si="8"/>
        <v>0.75364209509420721</v>
      </c>
      <c r="M46" s="89">
        <f t="shared" si="9"/>
        <v>7.2493343503411261E-5</v>
      </c>
      <c r="N46" s="10">
        <f t="shared" si="10"/>
        <v>0.13146980651534423</v>
      </c>
      <c r="O46" s="10">
        <f t="shared" si="11"/>
        <v>8.1780435163085277E-6</v>
      </c>
      <c r="P46" s="90">
        <v>44</v>
      </c>
      <c r="Q46" s="86">
        <f t="shared" si="12"/>
        <v>0.72745627168686433</v>
      </c>
      <c r="R46" s="91"/>
      <c r="S46" s="83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</row>
    <row r="47" spans="1:33" x14ac:dyDescent="0.25">
      <c r="A47" s="86">
        <f t="shared" si="0"/>
        <v>-0.32764059610573265</v>
      </c>
      <c r="B47" s="75">
        <v>0.32764059610573265</v>
      </c>
      <c r="C47" s="75">
        <v>0.7585749859480182</v>
      </c>
      <c r="D47" s="36">
        <f t="shared" si="1"/>
        <v>0.72764059610573262</v>
      </c>
      <c r="E47" s="36">
        <f t="shared" si="2"/>
        <v>4.3989315700167182E-2</v>
      </c>
      <c r="F47" s="36">
        <f t="shared" si="3"/>
        <v>0.12929741038037132</v>
      </c>
      <c r="G47" s="36">
        <f t="shared" si="22"/>
        <v>0.12855601649070494</v>
      </c>
      <c r="H47" s="36">
        <f t="shared" si="4"/>
        <v>0.17328672608053849</v>
      </c>
      <c r="I47" s="36">
        <f t="shared" si="5"/>
        <v>0.12855601649070494</v>
      </c>
      <c r="J47" s="36">
        <f t="shared" si="6"/>
        <v>2.5797853534489205E-2</v>
      </c>
      <c r="K47" s="88">
        <f t="shared" si="7"/>
        <v>-2.3449522721085694E-4</v>
      </c>
      <c r="L47" s="36">
        <f t="shared" si="8"/>
        <v>0.75301710761802942</v>
      </c>
      <c r="M47" s="89">
        <f t="shared" si="9"/>
        <v>3.0890011530958809E-5</v>
      </c>
      <c r="N47" s="10">
        <f t="shared" si="10"/>
        <v>0.1314134141397458</v>
      </c>
      <c r="O47" s="10">
        <f t="shared" si="11"/>
        <v>8.1647213247442351E-6</v>
      </c>
      <c r="P47" s="90">
        <v>45</v>
      </c>
      <c r="Q47" s="86">
        <f t="shared" si="12"/>
        <v>0.72745374931075113</v>
      </c>
      <c r="R47" s="91"/>
      <c r="S47" s="83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</row>
    <row r="48" spans="1:33" x14ac:dyDescent="0.25">
      <c r="A48" s="86">
        <f t="shared" si="0"/>
        <v>-0.32701900514366516</v>
      </c>
      <c r="B48" s="75">
        <v>0.32701900514366516</v>
      </c>
      <c r="C48" s="75">
        <v>0.75608710748729124</v>
      </c>
      <c r="D48" s="36">
        <f t="shared" si="1"/>
        <v>0.72701900514366513</v>
      </c>
      <c r="E48" s="36">
        <f t="shared" si="2"/>
        <v>4.398931565358126E-2</v>
      </c>
      <c r="F48" s="36">
        <f t="shared" si="3"/>
        <v>0.12929177298222269</v>
      </c>
      <c r="G48" s="36">
        <f t="shared" si="22"/>
        <v>0.12850516837418108</v>
      </c>
      <c r="H48" s="36">
        <f t="shared" si="4"/>
        <v>0.17328108863580396</v>
      </c>
      <c r="I48" s="36">
        <f t="shared" si="5"/>
        <v>0.12850516837418108</v>
      </c>
      <c r="J48" s="36">
        <f t="shared" si="6"/>
        <v>2.5232748133680118E-2</v>
      </c>
      <c r="K48" s="88">
        <f t="shared" si="7"/>
        <v>-2.2051763478081042E-4</v>
      </c>
      <c r="L48" s="36">
        <f t="shared" si="8"/>
        <v>0.75246360561310122</v>
      </c>
      <c r="M48" s="89">
        <f t="shared" si="9"/>
        <v>1.312976583225864E-5</v>
      </c>
      <c r="N48" s="10">
        <f t="shared" si="10"/>
        <v>0.13136037437894141</v>
      </c>
      <c r="O48" s="10">
        <f t="shared" si="11"/>
        <v>8.1522013296194451E-6</v>
      </c>
      <c r="P48" s="90">
        <v>46</v>
      </c>
      <c r="Q48" s="86">
        <f t="shared" si="12"/>
        <v>0.72745137511420188</v>
      </c>
      <c r="R48" s="91"/>
      <c r="S48" s="83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</row>
    <row r="49" spans="1:33" x14ac:dyDescent="0.25">
      <c r="A49" s="86">
        <f t="shared" si="0"/>
        <v>-0.3263974141815979</v>
      </c>
      <c r="B49" s="75">
        <v>0.3263974141815979</v>
      </c>
      <c r="C49" s="75">
        <v>0.75526585624647369</v>
      </c>
      <c r="D49" s="36">
        <f t="shared" si="1"/>
        <v>0.72639741418159787</v>
      </c>
      <c r="E49" s="36">
        <f t="shared" si="2"/>
        <v>4.3989315604402106E-2</v>
      </c>
      <c r="F49" s="36">
        <f t="shared" si="3"/>
        <v>0.12928582489602419</v>
      </c>
      <c r="G49" s="36">
        <f t="shared" si="22"/>
        <v>0.12845155792771629</v>
      </c>
      <c r="H49" s="36">
        <f t="shared" si="4"/>
        <v>0.17327514050042631</v>
      </c>
      <c r="I49" s="36">
        <f t="shared" si="5"/>
        <v>0.12845155792771629</v>
      </c>
      <c r="J49" s="36">
        <f t="shared" si="6"/>
        <v>2.4670715753455301E-2</v>
      </c>
      <c r="K49" s="88">
        <f t="shared" si="7"/>
        <v>-2.0736459424390552E-4</v>
      </c>
      <c r="L49" s="36">
        <f t="shared" si="8"/>
        <v>0.75191222123024359</v>
      </c>
      <c r="M49" s="89">
        <f t="shared" si="9"/>
        <v>1.1246867822084626E-5</v>
      </c>
      <c r="N49" s="10">
        <f t="shared" si="10"/>
        <v>0.13130445327771767</v>
      </c>
      <c r="O49" s="10">
        <f t="shared" si="11"/>
        <v>8.1390118780595147E-6</v>
      </c>
      <c r="P49" s="90">
        <v>47</v>
      </c>
      <c r="Q49" s="86">
        <f t="shared" si="12"/>
        <v>0.72744887007103221</v>
      </c>
      <c r="R49" s="91"/>
      <c r="S49" s="213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</row>
    <row r="50" spans="1:33" x14ac:dyDescent="0.25">
      <c r="A50" s="86">
        <f t="shared" si="0"/>
        <v>-0.32562042547901365</v>
      </c>
      <c r="B50" s="75">
        <v>0.32562042547901365</v>
      </c>
      <c r="C50" s="75">
        <v>0.75459646445205786</v>
      </c>
      <c r="D50" s="36">
        <f t="shared" si="1"/>
        <v>0.72562042547901373</v>
      </c>
      <c r="E50" s="36">
        <f t="shared" si="2"/>
        <v>4.3989315539079248E-2</v>
      </c>
      <c r="F50" s="36">
        <f t="shared" si="3"/>
        <v>0.12927792922004638</v>
      </c>
      <c r="G50" s="36">
        <f t="shared" si="22"/>
        <v>0.12838045712380086</v>
      </c>
      <c r="H50" s="36">
        <f t="shared" si="4"/>
        <v>0.17326724475912564</v>
      </c>
      <c r="I50" s="36">
        <f t="shared" si="5"/>
        <v>0.12838045712380086</v>
      </c>
      <c r="J50" s="36">
        <f t="shared" si="6"/>
        <v>2.3972723596087153E-2</v>
      </c>
      <c r="K50" s="88">
        <f t="shared" si="7"/>
        <v>-1.9201048102464958E-4</v>
      </c>
      <c r="L50" s="36">
        <f t="shared" si="8"/>
        <v>0.75122625791330633</v>
      </c>
      <c r="M50" s="89">
        <f t="shared" si="9"/>
        <v>1.1358292113843568E-5</v>
      </c>
      <c r="N50" s="10">
        <f t="shared" si="10"/>
        <v>0.13123028805215214</v>
      </c>
      <c r="O50" s="10">
        <f t="shared" si="11"/>
        <v>8.1215363201875328E-6</v>
      </c>
      <c r="P50" s="90">
        <v>48</v>
      </c>
      <c r="Q50" s="86">
        <f t="shared" si="12"/>
        <v>0.72744554479824386</v>
      </c>
      <c r="R50" s="91"/>
      <c r="S50" s="213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</row>
    <row r="51" spans="1:33" x14ac:dyDescent="0.25">
      <c r="A51" s="86">
        <f t="shared" si="0"/>
        <v>-0.32492113564668779</v>
      </c>
      <c r="B51" s="75">
        <v>0.32492113564668779</v>
      </c>
      <c r="C51" s="75">
        <v>0.75481233514522428</v>
      </c>
      <c r="D51" s="36">
        <f t="shared" si="1"/>
        <v>0.72492113564668781</v>
      </c>
      <c r="E51" s="36">
        <f t="shared" si="2"/>
        <v>4.3989315476423749E-2</v>
      </c>
      <c r="F51" s="36">
        <f t="shared" si="3"/>
        <v>0.1292703612505075</v>
      </c>
      <c r="G51" s="36">
        <f t="shared" si="22"/>
        <v>0.12831237509335258</v>
      </c>
      <c r="H51" s="36">
        <f t="shared" si="4"/>
        <v>0.17325967672693127</v>
      </c>
      <c r="I51" s="36">
        <f t="shared" si="5"/>
        <v>0.12831237509335258</v>
      </c>
      <c r="J51" s="36">
        <f t="shared" si="6"/>
        <v>2.3349083826403924E-2</v>
      </c>
      <c r="K51" s="88">
        <f t="shared" si="7"/>
        <v>-1.791575542518671E-4</v>
      </c>
      <c r="L51" s="36">
        <f t="shared" si="8"/>
        <v>0.75061228381154177</v>
      </c>
      <c r="M51" s="89">
        <f t="shared" si="9"/>
        <v>1.7640431205568218E-5</v>
      </c>
      <c r="N51" s="10">
        <f t="shared" si="10"/>
        <v>0.13115927179766271</v>
      </c>
      <c r="O51" s="10">
        <f t="shared" si="11"/>
        <v>8.1048208450118542E-6</v>
      </c>
      <c r="P51" s="90">
        <v>49</v>
      </c>
      <c r="Q51" s="86">
        <f t="shared" si="12"/>
        <v>0.72744235753938968</v>
      </c>
      <c r="R51" s="91"/>
      <c r="S51" s="213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</row>
    <row r="52" spans="1:33" x14ac:dyDescent="0.25">
      <c r="A52" s="86">
        <f t="shared" si="0"/>
        <v>-0.32437724355487862</v>
      </c>
      <c r="B52" s="75">
        <v>0.32437724355487862</v>
      </c>
      <c r="C52" s="75">
        <v>0.75333948887567992</v>
      </c>
      <c r="D52" s="36">
        <f t="shared" si="1"/>
        <v>0.72437724355487865</v>
      </c>
      <c r="E52" s="36">
        <f t="shared" si="2"/>
        <v>4.3989315425023233E-2</v>
      </c>
      <c r="F52" s="36">
        <f t="shared" si="3"/>
        <v>0.12926415660510618</v>
      </c>
      <c r="G52" s="36">
        <f t="shared" si="22"/>
        <v>0.12825660704523337</v>
      </c>
      <c r="H52" s="36">
        <f t="shared" si="4"/>
        <v>0.17325347203012939</v>
      </c>
      <c r="I52" s="36">
        <f t="shared" si="5"/>
        <v>0.12825660704523337</v>
      </c>
      <c r="J52" s="36">
        <f t="shared" si="6"/>
        <v>2.2867164479515877E-2</v>
      </c>
      <c r="K52" s="88">
        <f t="shared" si="7"/>
        <v>-1.6975359862763832E-4</v>
      </c>
      <c r="L52" s="36">
        <f t="shared" si="8"/>
        <v>0.75013715532691239</v>
      </c>
      <c r="M52" s="89">
        <f t="shared" si="9"/>
        <v>1.0254940157562062E-5</v>
      </c>
      <c r="N52" s="10">
        <f t="shared" si="10"/>
        <v>0.13110110030448954</v>
      </c>
      <c r="O52" s="10">
        <f t="shared" si="11"/>
        <v>8.0911419019538199E-6</v>
      </c>
      <c r="P52" s="90">
        <v>50</v>
      </c>
      <c r="Q52" s="86">
        <f t="shared" si="12"/>
        <v>0.72743974444602411</v>
      </c>
      <c r="R52" s="91"/>
      <c r="S52" s="213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</row>
    <row r="53" spans="1:33" x14ac:dyDescent="0.25">
      <c r="A53" s="86">
        <f t="shared" si="0"/>
        <v>-0.32360025485229443</v>
      </c>
      <c r="B53" s="75">
        <v>0.32360025485229443</v>
      </c>
      <c r="C53" s="75">
        <v>0.75337179132051912</v>
      </c>
      <c r="D53" s="36">
        <f t="shared" si="1"/>
        <v>0.7236002548522944</v>
      </c>
      <c r="E53" s="36">
        <f t="shared" si="2"/>
        <v>4.3989315347326467E-2</v>
      </c>
      <c r="F53" s="36">
        <f t="shared" si="3"/>
        <v>0.12925478430509024</v>
      </c>
      <c r="G53" s="36">
        <f t="shared" si="22"/>
        <v>0.12817245205784755</v>
      </c>
      <c r="H53" s="36">
        <f t="shared" si="4"/>
        <v>0.17324409965241672</v>
      </c>
      <c r="I53" s="36">
        <f t="shared" si="5"/>
        <v>0.12817245205784755</v>
      </c>
      <c r="J53" s="36">
        <f t="shared" si="6"/>
        <v>2.2183703142030154E-2</v>
      </c>
      <c r="K53" s="88">
        <f t="shared" si="7"/>
        <v>-1.5716250992220851E-4</v>
      </c>
      <c r="L53" s="36">
        <f t="shared" si="8"/>
        <v>0.74946233792347494</v>
      </c>
      <c r="M53" s="89">
        <f t="shared" si="9"/>
        <v>1.5283825863660298E-5</v>
      </c>
      <c r="N53" s="10">
        <f t="shared" si="10"/>
        <v>0.13101331859108087</v>
      </c>
      <c r="O53" s="10">
        <f t="shared" si="11"/>
        <v>8.0705226596450802E-6</v>
      </c>
      <c r="P53" s="90">
        <v>51</v>
      </c>
      <c r="Q53" s="86">
        <f t="shared" si="12"/>
        <v>0.72743579729136698</v>
      </c>
      <c r="R53" s="91"/>
      <c r="S53" s="213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</row>
    <row r="54" spans="1:33" x14ac:dyDescent="0.25">
      <c r="A54" s="86">
        <f t="shared" si="0"/>
        <v>-0.32290096501996857</v>
      </c>
      <c r="B54" s="75">
        <v>0.32290096501996857</v>
      </c>
      <c r="C54" s="75">
        <v>0.75273563232462437</v>
      </c>
      <c r="D54" s="36">
        <f t="shared" si="1"/>
        <v>0.72290096501996859</v>
      </c>
      <c r="E54" s="36">
        <f t="shared" si="2"/>
        <v>4.3989315272879498E-2</v>
      </c>
      <c r="F54" s="36">
        <f t="shared" si="3"/>
        <v>0.1292458114694818</v>
      </c>
      <c r="G54" s="36">
        <f t="shared" si="22"/>
        <v>0.12809197880293194</v>
      </c>
      <c r="H54" s="36">
        <f t="shared" si="4"/>
        <v>0.17323512674236133</v>
      </c>
      <c r="I54" s="36">
        <f t="shared" si="5"/>
        <v>0.12809197880293194</v>
      </c>
      <c r="J54" s="36">
        <f t="shared" si="6"/>
        <v>2.1573859474675289E-2</v>
      </c>
      <c r="K54" s="88">
        <f t="shared" si="7"/>
        <v>-1.4662518691578558E-4</v>
      </c>
      <c r="L54" s="36">
        <f t="shared" si="8"/>
        <v>0.74885925265935238</v>
      </c>
      <c r="M54" s="89">
        <f t="shared" si="9"/>
        <v>1.5026319309334182E-5</v>
      </c>
      <c r="N54" s="10">
        <f t="shared" si="10"/>
        <v>0.13092937741044255</v>
      </c>
      <c r="O54" s="10">
        <f t="shared" si="11"/>
        <v>8.0508308579031833E-6</v>
      </c>
      <c r="P54" s="90">
        <v>52</v>
      </c>
      <c r="Q54" s="86">
        <f t="shared" si="12"/>
        <v>0.72743201837159288</v>
      </c>
      <c r="R54" s="91"/>
      <c r="S54" s="213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</row>
    <row r="55" spans="1:33" x14ac:dyDescent="0.25">
      <c r="A55" s="86">
        <f t="shared" si="0"/>
        <v>-0.3222016751876427</v>
      </c>
      <c r="B55" s="75">
        <v>0.3222016751876427</v>
      </c>
      <c r="C55" s="75">
        <v>0.75200307576275494</v>
      </c>
      <c r="D55" s="36">
        <f t="shared" si="1"/>
        <v>0.72220167518764278</v>
      </c>
      <c r="E55" s="36">
        <f t="shared" si="2"/>
        <v>4.398931519390941E-2</v>
      </c>
      <c r="F55" s="36">
        <f t="shared" si="3"/>
        <v>0.12923630143695969</v>
      </c>
      <c r="G55" s="36">
        <f t="shared" si="22"/>
        <v>0.12800678882450955</v>
      </c>
      <c r="H55" s="36">
        <f t="shared" si="4"/>
        <v>0.17322561663086911</v>
      </c>
      <c r="I55" s="36">
        <f t="shared" si="5"/>
        <v>0.12800678882450955</v>
      </c>
      <c r="J55" s="36">
        <f t="shared" si="6"/>
        <v>2.0969269732264047E-2</v>
      </c>
      <c r="K55" s="88">
        <f t="shared" si="7"/>
        <v>-1.3678954028253709E-4</v>
      </c>
      <c r="L55" s="36">
        <f t="shared" si="8"/>
        <v>0.74826049340271794</v>
      </c>
      <c r="M55" s="89">
        <f t="shared" si="9"/>
        <v>1.400692272166008E-5</v>
      </c>
      <c r="N55" s="10">
        <f t="shared" si="10"/>
        <v>0.13084051638840527</v>
      </c>
      <c r="O55" s="10">
        <f t="shared" si="11"/>
        <v>8.0300119063823498E-6</v>
      </c>
      <c r="P55" s="90">
        <v>53</v>
      </c>
      <c r="Q55" s="86">
        <f t="shared" si="12"/>
        <v>0.72742801321073647</v>
      </c>
      <c r="R55" s="91"/>
      <c r="S55" s="213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</row>
    <row r="56" spans="1:33" x14ac:dyDescent="0.25">
      <c r="A56" s="86">
        <f t="shared" si="0"/>
        <v>-0.32150238535531706</v>
      </c>
      <c r="B56" s="75">
        <v>0.32150238535531706</v>
      </c>
      <c r="C56" s="75">
        <v>0.75205173823507021</v>
      </c>
      <c r="D56" s="36">
        <f t="shared" si="1"/>
        <v>0.72150238535531708</v>
      </c>
      <c r="E56" s="36">
        <f t="shared" si="2"/>
        <v>4.3989315110174336E-2</v>
      </c>
      <c r="F56" s="36">
        <f t="shared" si="3"/>
        <v>0.1292262265121876</v>
      </c>
      <c r="G56" s="36">
        <f t="shared" si="22"/>
        <v>0.12791665193393728</v>
      </c>
      <c r="H56" s="36">
        <f t="shared" si="4"/>
        <v>0.17321554162236194</v>
      </c>
      <c r="I56" s="36">
        <f t="shared" si="5"/>
        <v>0.12791665193393728</v>
      </c>
      <c r="J56" s="36">
        <f t="shared" si="6"/>
        <v>2.0370191799017827E-2</v>
      </c>
      <c r="K56" s="88">
        <f t="shared" si="7"/>
        <v>-1.2760946866824613E-4</v>
      </c>
      <c r="L56" s="36">
        <f t="shared" si="8"/>
        <v>0.74766635247522528</v>
      </c>
      <c r="M56" s="89">
        <f t="shared" si="9"/>
        <v>1.9231608262650683E-5</v>
      </c>
      <c r="N56" s="10">
        <f t="shared" si="10"/>
        <v>0.13074649544633818</v>
      </c>
      <c r="O56" s="10">
        <f t="shared" si="11"/>
        <v>8.0080143046774515E-6</v>
      </c>
      <c r="P56" s="90">
        <v>54</v>
      </c>
      <c r="Q56" s="86">
        <f t="shared" si="12"/>
        <v>0.72742377014487569</v>
      </c>
      <c r="R56" s="91"/>
      <c r="S56" s="213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</row>
    <row r="57" spans="1:33" x14ac:dyDescent="0.25">
      <c r="A57" s="86">
        <f t="shared" si="0"/>
        <v>-0.32080309552299119</v>
      </c>
      <c r="B57" s="75">
        <v>0.32080309552299119</v>
      </c>
      <c r="C57" s="75">
        <v>0.75105024779972929</v>
      </c>
      <c r="D57" s="36">
        <f t="shared" si="1"/>
        <v>0.72080309552299116</v>
      </c>
      <c r="E57" s="36">
        <f t="shared" si="2"/>
        <v>4.3989315021423357E-2</v>
      </c>
      <c r="F57" s="36">
        <f t="shared" si="3"/>
        <v>0.12921555809912474</v>
      </c>
      <c r="G57" s="36">
        <f t="shared" si="22"/>
        <v>0.12782133217576475</v>
      </c>
      <c r="H57" s="36">
        <f t="shared" si="4"/>
        <v>0.17320487312054808</v>
      </c>
      <c r="I57" s="36">
        <f t="shared" si="5"/>
        <v>0.12782133217576475</v>
      </c>
      <c r="J57" s="36">
        <f t="shared" si="6"/>
        <v>1.9776890226678358E-2</v>
      </c>
      <c r="K57" s="88">
        <f t="shared" si="7"/>
        <v>-1.1904181926427437E-4</v>
      </c>
      <c r="L57" s="36">
        <f t="shared" si="8"/>
        <v>0.74707712553817029</v>
      </c>
      <c r="M57" s="89">
        <f t="shared" si="9"/>
        <v>1.5785700505295642E-5</v>
      </c>
      <c r="N57" s="10">
        <f t="shared" si="10"/>
        <v>0.13064706849492932</v>
      </c>
      <c r="O57" s="10">
        <f t="shared" si="11"/>
        <v>7.9847857454457829E-6</v>
      </c>
      <c r="P57" s="90">
        <v>55</v>
      </c>
      <c r="Q57" s="86">
        <f t="shared" si="12"/>
        <v>0.72741927713075616</v>
      </c>
      <c r="R57" s="91"/>
      <c r="S57" s="213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</row>
    <row r="58" spans="1:33" x14ac:dyDescent="0.25">
      <c r="A58" s="86">
        <f t="shared" si="0"/>
        <v>-0.32010380569066532</v>
      </c>
      <c r="B58" s="75">
        <v>0.32010380569066532</v>
      </c>
      <c r="C58" s="75">
        <v>0.74911495487697166</v>
      </c>
      <c r="D58" s="36">
        <f t="shared" si="1"/>
        <v>0.72010380569066534</v>
      </c>
      <c r="E58" s="36">
        <f t="shared" si="2"/>
        <v>4.3989314927396599E-2</v>
      </c>
      <c r="F58" s="36">
        <f t="shared" si="3"/>
        <v>0.12920426673298724</v>
      </c>
      <c r="G58" s="36">
        <f t="shared" si="22"/>
        <v>0.12772058833766142</v>
      </c>
      <c r="H58" s="36">
        <f t="shared" si="4"/>
        <v>0.17319358166038384</v>
      </c>
      <c r="I58" s="36">
        <f t="shared" si="5"/>
        <v>0.12772058833766142</v>
      </c>
      <c r="J58" s="36">
        <f t="shared" si="6"/>
        <v>1.9189635692620048E-2</v>
      </c>
      <c r="K58" s="88">
        <f t="shared" si="7"/>
        <v>-1.1104620961866717E-4</v>
      </c>
      <c r="L58" s="36">
        <f t="shared" si="8"/>
        <v>0.74649311124225226</v>
      </c>
      <c r="M58" s="89">
        <f t="shared" si="9"/>
        <v>6.8740640449186381E-6</v>
      </c>
      <c r="N58" s="10">
        <f t="shared" si="10"/>
        <v>0.13054198396671599</v>
      </c>
      <c r="O58" s="10">
        <f t="shared" si="11"/>
        <v>7.960273295648192E-6</v>
      </c>
      <c r="P58" s="90">
        <v>56</v>
      </c>
      <c r="Q58" s="86">
        <f t="shared" si="12"/>
        <v>0.72741452175925092</v>
      </c>
      <c r="R58" s="91"/>
      <c r="S58" s="213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</row>
    <row r="59" spans="1:33" x14ac:dyDescent="0.25">
      <c r="A59" s="86">
        <f t="shared" si="0"/>
        <v>-0.31940451585833946</v>
      </c>
      <c r="B59" s="75">
        <v>0.31940451585833946</v>
      </c>
      <c r="C59" s="75">
        <v>0.74944814692803308</v>
      </c>
      <c r="D59" s="36">
        <f t="shared" si="1"/>
        <v>0.71940451585833953</v>
      </c>
      <c r="E59" s="36">
        <f t="shared" si="2"/>
        <v>4.3989314827825393E-2</v>
      </c>
      <c r="F59" s="36">
        <f t="shared" si="3"/>
        <v>0.12919232212040471</v>
      </c>
      <c r="G59" s="36">
        <f t="shared" si="22"/>
        <v>0.12761417454630064</v>
      </c>
      <c r="H59" s="36">
        <f t="shared" si="4"/>
        <v>0.17318163694823008</v>
      </c>
      <c r="I59" s="36">
        <f t="shared" si="5"/>
        <v>0.12761417454630064</v>
      </c>
      <c r="J59" s="36">
        <f t="shared" si="6"/>
        <v>1.8608704363808737E-2</v>
      </c>
      <c r="K59" s="88">
        <f t="shared" si="7"/>
        <v>-1.0358485885778942E-4</v>
      </c>
      <c r="L59" s="36">
        <f t="shared" si="8"/>
        <v>0.74591461077722399</v>
      </c>
      <c r="M59" s="89">
        <f t="shared" si="9"/>
        <v>1.2485877729074728E-5</v>
      </c>
      <c r="N59" s="10">
        <f t="shared" si="10"/>
        <v>0.13043098543834858</v>
      </c>
      <c r="O59" s="10">
        <f t="shared" si="11"/>
        <v>7.9344236015599033E-6</v>
      </c>
      <c r="P59" s="90">
        <v>57</v>
      </c>
      <c r="Q59" s="86">
        <f t="shared" si="12"/>
        <v>0.72740949127227306</v>
      </c>
      <c r="R59" s="91"/>
      <c r="S59" s="213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</row>
    <row r="60" spans="1:33" x14ac:dyDescent="0.25">
      <c r="A60" s="86">
        <f t="shared" si="0"/>
        <v>-0.31870522602601359</v>
      </c>
      <c r="B60" s="75">
        <v>0.31870522602601359</v>
      </c>
      <c r="C60" s="75">
        <v>0.7484650005332425</v>
      </c>
      <c r="D60" s="36">
        <f t="shared" si="1"/>
        <v>0.71870522602601361</v>
      </c>
      <c r="E60" s="36">
        <f t="shared" si="2"/>
        <v>4.398931472243249E-2</v>
      </c>
      <c r="F60" s="36">
        <f t="shared" si="3"/>
        <v>0.12917969318823208</v>
      </c>
      <c r="G60" s="36">
        <f t="shared" si="22"/>
        <v>0.12750184095253814</v>
      </c>
      <c r="H60" s="36">
        <f t="shared" si="4"/>
        <v>0.17316900791066459</v>
      </c>
      <c r="I60" s="36">
        <f t="shared" si="5"/>
        <v>0.12750184095253814</v>
      </c>
      <c r="J60" s="36">
        <f t="shared" si="6"/>
        <v>1.8034377162810863E-2</v>
      </c>
      <c r="K60" s="88">
        <f t="shared" si="7"/>
        <v>-9.6622428005097602E-5</v>
      </c>
      <c r="L60" s="36">
        <f t="shared" si="8"/>
        <v>0.74534192731813853</v>
      </c>
      <c r="M60" s="89">
        <f t="shared" si="9"/>
        <v>9.7535863068998262E-6</v>
      </c>
      <c r="N60" s="10">
        <f t="shared" si="10"/>
        <v>0.13031381234607528</v>
      </c>
      <c r="O60" s="10">
        <f t="shared" si="11"/>
        <v>7.9071831180712256E-6</v>
      </c>
      <c r="P60" s="90">
        <v>58</v>
      </c>
      <c r="Q60" s="86">
        <f t="shared" si="12"/>
        <v>0.72740417258333279</v>
      </c>
      <c r="R60" s="91"/>
      <c r="S60" s="213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</row>
    <row r="61" spans="1:33" x14ac:dyDescent="0.25">
      <c r="A61" s="86">
        <f t="shared" si="0"/>
        <v>-0.31800593619368772</v>
      </c>
      <c r="B61" s="75">
        <v>0.31800593619368772</v>
      </c>
      <c r="C61" s="75">
        <v>0.74864764513337223</v>
      </c>
      <c r="D61" s="36">
        <f t="shared" si="1"/>
        <v>0.71800593619368769</v>
      </c>
      <c r="E61" s="36">
        <f t="shared" si="2"/>
        <v>4.3989314610932355E-2</v>
      </c>
      <c r="F61" s="36">
        <f t="shared" si="3"/>
        <v>0.12916634814140926</v>
      </c>
      <c r="G61" s="36">
        <f t="shared" si="22"/>
        <v>0.12738333450830361</v>
      </c>
      <c r="H61" s="36">
        <f t="shared" si="4"/>
        <v>0.17315566275234162</v>
      </c>
      <c r="I61" s="36">
        <f t="shared" si="5"/>
        <v>0.12738333450830361</v>
      </c>
      <c r="J61" s="36">
        <f t="shared" si="6"/>
        <v>1.7466938933042485E-2</v>
      </c>
      <c r="K61" s="88">
        <f t="shared" si="7"/>
        <v>-9.012586906635738E-5</v>
      </c>
      <c r="L61" s="36">
        <f t="shared" si="8"/>
        <v>0.74477536536588107</v>
      </c>
      <c r="M61" s="89">
        <f t="shared" si="9"/>
        <v>1.4994550597721393E-5</v>
      </c>
      <c r="N61" s="10">
        <f t="shared" si="10"/>
        <v>0.13019020079697646</v>
      </c>
      <c r="O61" s="10">
        <f t="shared" si="11"/>
        <v>7.8784983624881246E-6</v>
      </c>
      <c r="P61" s="90">
        <v>59</v>
      </c>
      <c r="Q61" s="86">
        <f t="shared" si="12"/>
        <v>0.72739855230190498</v>
      </c>
      <c r="R61" s="91"/>
      <c r="S61" s="213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</row>
    <row r="62" spans="1:33" x14ac:dyDescent="0.25">
      <c r="A62" s="86">
        <f t="shared" si="0"/>
        <v>-0.31730664636136185</v>
      </c>
      <c r="B62" s="75">
        <v>0.31730664636136185</v>
      </c>
      <c r="C62" s="75">
        <v>0.74718283179497991</v>
      </c>
      <c r="D62" s="36">
        <f t="shared" si="1"/>
        <v>0.71730664636136188</v>
      </c>
      <c r="E62" s="36">
        <f t="shared" si="2"/>
        <v>4.3989314493031513E-2</v>
      </c>
      <c r="F62" s="36">
        <f t="shared" si="3"/>
        <v>0.12915225453017398</v>
      </c>
      <c r="G62" s="36">
        <f t="shared" si="22"/>
        <v>0.12725839983651399</v>
      </c>
      <c r="H62" s="36">
        <f t="shared" si="4"/>
        <v>0.17314156902320549</v>
      </c>
      <c r="I62" s="36">
        <f t="shared" si="5"/>
        <v>0.12725839983651399</v>
      </c>
      <c r="J62" s="36">
        <f t="shared" si="6"/>
        <v>1.6906677501642361E-2</v>
      </c>
      <c r="K62" s="88">
        <f t="shared" si="7"/>
        <v>-8.4064282539068652E-5</v>
      </c>
      <c r="L62" s="36">
        <f t="shared" si="8"/>
        <v>0.744215229980839</v>
      </c>
      <c r="M62" s="89">
        <f t="shared" si="9"/>
        <v>8.8066605272924063E-6</v>
      </c>
      <c r="N62" s="10">
        <f t="shared" si="10"/>
        <v>0.13005988447731953</v>
      </c>
      <c r="O62" s="10">
        <f t="shared" si="11"/>
        <v>7.8483161926693476E-6</v>
      </c>
      <c r="P62" s="90">
        <v>60</v>
      </c>
      <c r="Q62" s="86">
        <f t="shared" si="12"/>
        <v>0.72739261676173572</v>
      </c>
      <c r="R62" s="91"/>
      <c r="S62" s="213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</row>
    <row r="63" spans="1:33" x14ac:dyDescent="0.25">
      <c r="A63" s="86">
        <f t="shared" si="0"/>
        <v>-0.31660735652903599</v>
      </c>
      <c r="B63" s="75">
        <v>0.31660735652903599</v>
      </c>
      <c r="C63" s="75">
        <v>0.74580039126256237</v>
      </c>
      <c r="D63" s="36">
        <f t="shared" si="1"/>
        <v>0.71660735652903607</v>
      </c>
      <c r="E63" s="36">
        <f t="shared" si="2"/>
        <v>4.3989314368428956E-2</v>
      </c>
      <c r="F63" s="36">
        <f t="shared" si="3"/>
        <v>0.12913737932683089</v>
      </c>
      <c r="G63" s="36">
        <f t="shared" si="22"/>
        <v>0.12712678019402462</v>
      </c>
      <c r="H63" s="36">
        <f t="shared" si="4"/>
        <v>0.17312669369525985</v>
      </c>
      <c r="I63" s="36">
        <f t="shared" si="5"/>
        <v>0.12712678019402462</v>
      </c>
      <c r="J63" s="36">
        <f t="shared" si="6"/>
        <v>1.6353882639751509E-2</v>
      </c>
      <c r="K63" s="88">
        <f t="shared" si="7"/>
        <v>-7.840878299680384E-5</v>
      </c>
      <c r="L63" s="36">
        <f t="shared" si="8"/>
        <v>0.74366182590992891</v>
      </c>
      <c r="M63" s="89">
        <f t="shared" si="9"/>
        <v>4.5734617674842719E-6</v>
      </c>
      <c r="N63" s="10">
        <f t="shared" si="10"/>
        <v>0.12992259565805606</v>
      </c>
      <c r="O63" s="10">
        <f t="shared" si="11"/>
        <v>7.8165841089172886E-6</v>
      </c>
      <c r="P63" s="90">
        <v>61</v>
      </c>
      <c r="Q63" s="86">
        <f t="shared" si="12"/>
        <v>0.72738635205317426</v>
      </c>
      <c r="R63" s="91"/>
      <c r="S63" s="213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</row>
    <row r="64" spans="1:33" x14ac:dyDescent="0.25">
      <c r="A64" s="86">
        <f t="shared" si="0"/>
        <v>-0.31590806669671034</v>
      </c>
      <c r="B64" s="75">
        <v>0.31590806669671034</v>
      </c>
      <c r="C64" s="75">
        <v>0.74578441313209876</v>
      </c>
      <c r="D64" s="36">
        <f t="shared" si="1"/>
        <v>0.71590806669671037</v>
      </c>
      <c r="E64" s="36">
        <f t="shared" si="2"/>
        <v>4.3989314236816651E-2</v>
      </c>
      <c r="F64" s="36">
        <f t="shared" si="3"/>
        <v>0.12912168901215776</v>
      </c>
      <c r="G64" s="36">
        <f t="shared" si="22"/>
        <v>0.12698821852615499</v>
      </c>
      <c r="H64" s="36">
        <f t="shared" si="4"/>
        <v>0.17311100324897438</v>
      </c>
      <c r="I64" s="36">
        <f t="shared" si="5"/>
        <v>0.12698821852615499</v>
      </c>
      <c r="J64" s="36">
        <f t="shared" si="6"/>
        <v>1.580884492158097E-2</v>
      </c>
      <c r="K64" s="88">
        <f t="shared" si="7"/>
        <v>-7.3132372396181739E-5</v>
      </c>
      <c r="L64" s="36">
        <f t="shared" si="8"/>
        <v>0.74311545660874723</v>
      </c>
      <c r="M64" s="89">
        <f t="shared" si="9"/>
        <v>7.1233289235406798E-6</v>
      </c>
      <c r="N64" s="10">
        <f t="shared" si="10"/>
        <v>0.1297780662959406</v>
      </c>
      <c r="O64" s="10">
        <f t="shared" si="11"/>
        <v>7.7832505785777321E-6</v>
      </c>
      <c r="P64" s="90">
        <v>62</v>
      </c>
      <c r="Q64" s="86">
        <f t="shared" si="12"/>
        <v>0.72737974405956241</v>
      </c>
      <c r="R64" s="91"/>
      <c r="S64" s="213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</row>
    <row r="65" spans="1:33" x14ac:dyDescent="0.25">
      <c r="A65" s="86">
        <f t="shared" si="0"/>
        <v>-0.31528647573464286</v>
      </c>
      <c r="B65" s="75">
        <v>0.31528647573464286</v>
      </c>
      <c r="C65" s="75">
        <v>0.74712918302041831</v>
      </c>
      <c r="D65" s="36">
        <f t="shared" si="1"/>
        <v>0.71528647573464288</v>
      </c>
      <c r="E65" s="36">
        <f t="shared" si="2"/>
        <v>4.3989314113689081E-2</v>
      </c>
      <c r="F65" s="36">
        <f t="shared" si="3"/>
        <v>0.12910703036471011</v>
      </c>
      <c r="G65" s="36">
        <f t="shared" si="22"/>
        <v>0.12685901755188853</v>
      </c>
      <c r="H65" s="36">
        <f t="shared" si="4"/>
        <v>0.17309634447839917</v>
      </c>
      <c r="I65" s="36">
        <f t="shared" si="5"/>
        <v>0.12685901755188853</v>
      </c>
      <c r="J65" s="36">
        <f t="shared" si="6"/>
        <v>1.5331113704355172E-2</v>
      </c>
      <c r="K65" s="88">
        <f t="shared" si="7"/>
        <v>-6.8740043171603414E-5</v>
      </c>
      <c r="L65" s="36">
        <f t="shared" si="8"/>
        <v>0.74263594421494261</v>
      </c>
      <c r="M65" s="89">
        <f t="shared" si="9"/>
        <v>2.0189194963032666E-5</v>
      </c>
      <c r="N65" s="10">
        <f t="shared" si="10"/>
        <v>0.12964330125067519</v>
      </c>
      <c r="O65" s="10">
        <f t="shared" si="11"/>
        <v>7.7522357153291571E-6</v>
      </c>
      <c r="P65" s="90">
        <v>63</v>
      </c>
      <c r="Q65" s="86">
        <f t="shared" si="12"/>
        <v>0.72737357055375906</v>
      </c>
      <c r="R65" s="91"/>
      <c r="S65" s="213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</row>
    <row r="66" spans="1:33" x14ac:dyDescent="0.25">
      <c r="A66" s="86">
        <f t="shared" ref="A66:A129" si="32">-B66</f>
        <v>-0.31450948703205861</v>
      </c>
      <c r="B66" s="75">
        <v>0.31450948703205861</v>
      </c>
      <c r="C66" s="75">
        <v>0.74448898463871405</v>
      </c>
      <c r="D66" s="36">
        <f t="shared" ref="D66:D129" si="33">IF(B66=0,"",B66+1/$T$8)</f>
        <v>0.71450948703205863</v>
      </c>
      <c r="E66" s="36">
        <f t="shared" ref="E66:E129" si="34">IF(B66=0,"",$T$20-(LN(1+EXP(-$S$37*(H66-T$20))))/$S$37)</f>
        <v>4.398931395129891E-2</v>
      </c>
      <c r="F66" s="36">
        <f t="shared" ref="F66:F129" si="35">IF(B66=0,"",B66-E66-G66-V$4*J66)</f>
        <v>0.12908772709955324</v>
      </c>
      <c r="G66" s="36">
        <f t="shared" si="22"/>
        <v>0.1266892462793939</v>
      </c>
      <c r="H66" s="36">
        <f t="shared" ref="H66:H129" si="36">IF(B66=0,"",B66-G66-V$4*J66)</f>
        <v>0.17307704105085214</v>
      </c>
      <c r="I66" s="36">
        <f t="shared" ref="I66:I129" si="37">IF(B66=0,"",B66-H66-V$4*J66)</f>
        <v>0.1266892462793939</v>
      </c>
      <c r="J66" s="36">
        <f t="shared" ref="J66:J129" si="38">IF(B66=0,"",LN(1+EXP($U$37*(B66-$U$39)))/$U$37)</f>
        <v>1.4743199701812558E-2</v>
      </c>
      <c r="K66" s="88">
        <f t="shared" ref="K66:K129" si="39">IF(B66=0,"",-LN(1+EXP($V$41*(B66-$V$39)))/$V$41)</f>
        <v>-6.3617553848492416E-5</v>
      </c>
      <c r="L66" s="36">
        <f t="shared" ref="L66:L129" si="40">IF(B66=0,"",$S$41*E66+$S$8+$T$41*F66+$U$41*I66+S$43*(J66+K66))</f>
        <v>0.74204502310996523</v>
      </c>
      <c r="M66" s="89">
        <f t="shared" ref="M66:M129" si="41">IF(B66=0,"",(L66-C66)*(L66-C66))</f>
        <v>5.9729479540042548E-6</v>
      </c>
      <c r="N66" s="10">
        <f t="shared" ref="N66:N129" si="42">IF(B66=0,"",1/V$16*LN(1+EXP(V$16*(B66-V$4*J66-T$39))))</f>
        <v>0.12946621944747344</v>
      </c>
      <c r="O66" s="10">
        <f t="shared" ref="O66:O129" si="43">IF(B66=0,"",(N66-I66)^2)</f>
        <v>7.7115799762337085E-6</v>
      </c>
      <c r="P66" s="90">
        <v>64</v>
      </c>
      <c r="Q66" s="86">
        <f t="shared" ref="Q66:Q129" si="44">IF(B66=0,"",S$8+T$41*F66)</f>
        <v>0.72736544096200118</v>
      </c>
      <c r="R66" s="91"/>
      <c r="S66" s="213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</row>
    <row r="67" spans="1:33" x14ac:dyDescent="0.25">
      <c r="A67" s="86">
        <f t="shared" si="32"/>
        <v>-0.31388789606999112</v>
      </c>
      <c r="B67" s="75">
        <v>0.31388789606999112</v>
      </c>
      <c r="C67" s="75">
        <v>0.74500276186656622</v>
      </c>
      <c r="D67" s="36">
        <f t="shared" si="33"/>
        <v>0.71388789606999115</v>
      </c>
      <c r="E67" s="36">
        <f t="shared" si="34"/>
        <v>4.3989313814323812E-2</v>
      </c>
      <c r="F67" s="36">
        <f t="shared" si="35"/>
        <v>0.12907147109899642</v>
      </c>
      <c r="G67" s="36">
        <f t="shared" ref="G67:G130" si="45">IF(B67=0,"",1/2*(B67-V$4*J67+T$37)+1/2*POWER((B67-V$4*J67+T$37)^2-4*V$37*(B67-V$4*J67),0.5))</f>
        <v>0.12654659834150017</v>
      </c>
      <c r="H67" s="36">
        <f t="shared" si="36"/>
        <v>0.17306078491332022</v>
      </c>
      <c r="I67" s="36">
        <f t="shared" si="37"/>
        <v>0.12654659834150017</v>
      </c>
      <c r="J67" s="36">
        <f t="shared" si="38"/>
        <v>1.4280512815170732E-2</v>
      </c>
      <c r="K67" s="88">
        <f t="shared" si="39"/>
        <v>-5.9794977274095779E-5</v>
      </c>
      <c r="L67" s="36">
        <f t="shared" si="40"/>
        <v>0.74157931256704213</v>
      </c>
      <c r="M67" s="89">
        <f t="shared" si="41"/>
        <v>1.1720005106412017E-5</v>
      </c>
      <c r="N67" s="10">
        <f t="shared" si="42"/>
        <v>0.12931742958141293</v>
      </c>
      <c r="O67" s="10">
        <f t="shared" si="43"/>
        <v>7.6775057600764696E-6</v>
      </c>
      <c r="P67" s="90">
        <v>65</v>
      </c>
      <c r="Q67" s="86">
        <f t="shared" si="44"/>
        <v>0.72735859472914544</v>
      </c>
      <c r="R67" s="91"/>
      <c r="S67" s="213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</row>
    <row r="68" spans="1:33" x14ac:dyDescent="0.25">
      <c r="A68" s="86">
        <f t="shared" si="32"/>
        <v>-0.31318860623766526</v>
      </c>
      <c r="B68" s="75">
        <v>0.31318860623766526</v>
      </c>
      <c r="C68" s="75">
        <v>0.74395924273152636</v>
      </c>
      <c r="D68" s="36">
        <f t="shared" si="33"/>
        <v>0.71318860623766533</v>
      </c>
      <c r="E68" s="36">
        <f t="shared" si="34"/>
        <v>4.398931365241121E-2</v>
      </c>
      <c r="F68" s="36">
        <f t="shared" si="35"/>
        <v>0.12905228635140761</v>
      </c>
      <c r="G68" s="36">
        <f t="shared" si="45"/>
        <v>0.12637862873142566</v>
      </c>
      <c r="H68" s="36">
        <f t="shared" si="36"/>
        <v>0.17304160000381882</v>
      </c>
      <c r="I68" s="36">
        <f t="shared" si="37"/>
        <v>0.12637862873142566</v>
      </c>
      <c r="J68" s="36">
        <f t="shared" si="38"/>
        <v>1.376837750242077E-2</v>
      </c>
      <c r="K68" s="88">
        <f t="shared" si="39"/>
        <v>-5.5767666141205778E-5</v>
      </c>
      <c r="L68" s="36">
        <f t="shared" si="40"/>
        <v>0.74106312488747383</v>
      </c>
      <c r="M68" s="89">
        <f t="shared" si="41"/>
        <v>8.3874985666394513E-6</v>
      </c>
      <c r="N68" s="10">
        <f t="shared" si="42"/>
        <v>0.12914222855728327</v>
      </c>
      <c r="O68" s="10">
        <f t="shared" si="43"/>
        <v>7.6374839974802131E-6</v>
      </c>
      <c r="P68" s="90">
        <v>66</v>
      </c>
      <c r="Q68" s="86">
        <f t="shared" si="44"/>
        <v>0.7273505150511943</v>
      </c>
      <c r="R68" s="91"/>
      <c r="S68" s="213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</row>
    <row r="69" spans="1:33" x14ac:dyDescent="0.25">
      <c r="A69" s="86">
        <f t="shared" si="32"/>
        <v>-0.31248931640533939</v>
      </c>
      <c r="B69" s="75">
        <v>0.31248931640533939</v>
      </c>
      <c r="C69" s="75">
        <v>0.74269820148676124</v>
      </c>
      <c r="D69" s="36">
        <f t="shared" si="33"/>
        <v>0.71248931640533941</v>
      </c>
      <c r="E69" s="36">
        <f t="shared" si="34"/>
        <v>4.3989313481902444E-2</v>
      </c>
      <c r="F69" s="36">
        <f t="shared" si="35"/>
        <v>0.12903211901048758</v>
      </c>
      <c r="G69" s="36">
        <f t="shared" si="45"/>
        <v>0.12620249622866159</v>
      </c>
      <c r="H69" s="36">
        <f t="shared" si="36"/>
        <v>0.17302143249239002</v>
      </c>
      <c r="I69" s="36">
        <f t="shared" si="37"/>
        <v>0.12620249622866159</v>
      </c>
      <c r="J69" s="36">
        <f t="shared" si="38"/>
        <v>1.3265387684287781E-2</v>
      </c>
      <c r="K69" s="88">
        <f t="shared" si="39"/>
        <v>-5.2010897581698114E-5</v>
      </c>
      <c r="L69" s="36">
        <f t="shared" si="40"/>
        <v>0.74055539833966644</v>
      </c>
      <c r="M69" s="89">
        <f t="shared" si="41"/>
        <v>4.5916053271994099E-6</v>
      </c>
      <c r="N69" s="10">
        <f t="shared" si="42"/>
        <v>0.12895851414567472</v>
      </c>
      <c r="O69" s="10">
        <f t="shared" si="43"/>
        <v>7.5956347588974008E-6</v>
      </c>
      <c r="P69" s="90">
        <v>67</v>
      </c>
      <c r="Q69" s="86">
        <f t="shared" si="44"/>
        <v>0.72734202155296035</v>
      </c>
      <c r="R69" s="91"/>
      <c r="S69" s="213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</row>
    <row r="70" spans="1:33" x14ac:dyDescent="0.25">
      <c r="A70" s="86">
        <f t="shared" si="32"/>
        <v>-0.31186772544327213</v>
      </c>
      <c r="B70" s="75">
        <v>0.31186772544327213</v>
      </c>
      <c r="C70" s="75">
        <v>0.7422176597277661</v>
      </c>
      <c r="D70" s="36">
        <f t="shared" si="33"/>
        <v>0.71186772544327215</v>
      </c>
      <c r="E70" s="36">
        <f t="shared" si="34"/>
        <v>4.398931332285113E-2</v>
      </c>
      <c r="F70" s="36">
        <f t="shared" si="35"/>
        <v>0.12901333995897232</v>
      </c>
      <c r="G70" s="36">
        <f t="shared" si="45"/>
        <v>0.12603889248995498</v>
      </c>
      <c r="H70" s="36">
        <f t="shared" si="36"/>
        <v>0.17300265328182343</v>
      </c>
      <c r="I70" s="36">
        <f t="shared" si="37"/>
        <v>0.12603889248995498</v>
      </c>
      <c r="J70" s="36">
        <f t="shared" si="38"/>
        <v>1.2826179671493704E-2</v>
      </c>
      <c r="K70" s="88">
        <f t="shared" si="39"/>
        <v>-4.8884024433743042E-5</v>
      </c>
      <c r="L70" s="36">
        <f t="shared" si="40"/>
        <v>0.74011140838142531</v>
      </c>
      <c r="M70" s="89">
        <f t="shared" si="41"/>
        <v>4.4362947339624027E-6</v>
      </c>
      <c r="N70" s="10">
        <f t="shared" si="42"/>
        <v>0.12878786870354458</v>
      </c>
      <c r="O70" s="10">
        <f t="shared" si="43"/>
        <v>7.5568702228814388E-6</v>
      </c>
      <c r="P70" s="90">
        <v>68</v>
      </c>
      <c r="Q70" s="86">
        <f t="shared" si="44"/>
        <v>0.72733411273436532</v>
      </c>
      <c r="R70" s="91"/>
      <c r="S70" s="213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</row>
    <row r="71" spans="1:33" x14ac:dyDescent="0.25">
      <c r="A71" s="86">
        <f t="shared" si="32"/>
        <v>-0.31109073674068788</v>
      </c>
      <c r="B71" s="75">
        <v>0.31109073674068788</v>
      </c>
      <c r="C71" s="75">
        <v>0.74220154705615815</v>
      </c>
      <c r="D71" s="36">
        <f t="shared" si="33"/>
        <v>0.7110907367406879</v>
      </c>
      <c r="E71" s="36">
        <f t="shared" si="34"/>
        <v>4.398931311375133E-2</v>
      </c>
      <c r="F71" s="36">
        <f t="shared" si="35"/>
        <v>0.12898870019619241</v>
      </c>
      <c r="G71" s="36">
        <f t="shared" si="45"/>
        <v>0.12582481871521328</v>
      </c>
      <c r="H71" s="36">
        <f t="shared" si="36"/>
        <v>0.17297801330994372</v>
      </c>
      <c r="I71" s="36">
        <f t="shared" si="37"/>
        <v>0.12582481871521328</v>
      </c>
      <c r="J71" s="36">
        <f t="shared" si="38"/>
        <v>1.2287904715530871E-2</v>
      </c>
      <c r="K71" s="88">
        <f t="shared" si="39"/>
        <v>-4.5237854516265629E-5</v>
      </c>
      <c r="L71" s="36">
        <f t="shared" si="40"/>
        <v>0.7395664025316665</v>
      </c>
      <c r="M71" s="89">
        <f t="shared" si="41"/>
        <v>6.943986664958327E-6</v>
      </c>
      <c r="N71" s="10">
        <f t="shared" si="42"/>
        <v>0.1285645822656809</v>
      </c>
      <c r="O71" s="10">
        <f t="shared" si="43"/>
        <v>7.5063043124709503E-6</v>
      </c>
      <c r="P71" s="90">
        <v>69</v>
      </c>
      <c r="Q71" s="86">
        <f t="shared" si="44"/>
        <v>0.72732373567065189</v>
      </c>
      <c r="R71" s="91"/>
      <c r="S71" s="213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</row>
    <row r="72" spans="1:33" x14ac:dyDescent="0.25">
      <c r="A72" s="86">
        <f t="shared" si="32"/>
        <v>-0.31046914577862039</v>
      </c>
      <c r="B72" s="75">
        <v>0.31046914577862039</v>
      </c>
      <c r="C72" s="75">
        <v>0.74224989372707739</v>
      </c>
      <c r="D72" s="36">
        <f t="shared" si="33"/>
        <v>0.71046914577862041</v>
      </c>
      <c r="E72" s="36">
        <f t="shared" si="34"/>
        <v>4.3989312937953245E-2</v>
      </c>
      <c r="F72" s="36">
        <f t="shared" si="35"/>
        <v>0.12896802705754262</v>
      </c>
      <c r="G72" s="36">
        <f t="shared" si="45"/>
        <v>0.1256457209114846</v>
      </c>
      <c r="H72" s="36">
        <f t="shared" si="36"/>
        <v>0.1729573399954959</v>
      </c>
      <c r="I72" s="36">
        <f t="shared" si="37"/>
        <v>0.1256457209114846</v>
      </c>
      <c r="J72" s="36">
        <f t="shared" si="38"/>
        <v>1.1866084871639898E-2</v>
      </c>
      <c r="K72" s="88">
        <f t="shared" si="39"/>
        <v>-4.2517308685021866E-5</v>
      </c>
      <c r="L72" s="36">
        <f t="shared" si="40"/>
        <v>0.7391385967180919</v>
      </c>
      <c r="M72" s="89">
        <f t="shared" si="41"/>
        <v>9.6801690781220684E-6</v>
      </c>
      <c r="N72" s="10">
        <f t="shared" si="42"/>
        <v>0.12837777818923771</v>
      </c>
      <c r="O72" s="10">
        <f t="shared" si="43"/>
        <v>7.4641369689237247E-6</v>
      </c>
      <c r="P72" s="90">
        <v>70</v>
      </c>
      <c r="Q72" s="86">
        <f t="shared" si="44"/>
        <v>0.72731502915513702</v>
      </c>
      <c r="R72" s="91"/>
      <c r="S72" s="213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</row>
    <row r="73" spans="1:33" x14ac:dyDescent="0.25">
      <c r="A73" s="86">
        <f t="shared" si="32"/>
        <v>-0.30976985594629453</v>
      </c>
      <c r="B73" s="75">
        <v>0.30976985594629453</v>
      </c>
      <c r="C73" s="75">
        <v>0.7441350654328317</v>
      </c>
      <c r="D73" s="36">
        <f t="shared" si="33"/>
        <v>0.7097698559462946</v>
      </c>
      <c r="E73" s="36">
        <f t="shared" si="34"/>
        <v>4.3989312730810137E-2</v>
      </c>
      <c r="F73" s="36">
        <f t="shared" si="35"/>
        <v>0.12894371741744134</v>
      </c>
      <c r="G73" s="36">
        <f t="shared" si="45"/>
        <v>0.1254357156229651</v>
      </c>
      <c r="H73" s="36">
        <f t="shared" si="36"/>
        <v>0.17293303014825148</v>
      </c>
      <c r="I73" s="36">
        <f t="shared" si="37"/>
        <v>0.1254357156229651</v>
      </c>
      <c r="J73" s="36">
        <f t="shared" si="38"/>
        <v>1.1401110175077939E-2</v>
      </c>
      <c r="K73" s="88">
        <f t="shared" si="39"/>
        <v>-3.965137665631307E-5</v>
      </c>
      <c r="L73" s="36">
        <f t="shared" si="40"/>
        <v>0.73866624992138141</v>
      </c>
      <c r="M73" s="89">
        <f t="shared" si="41"/>
        <v>2.9907943098279261E-5</v>
      </c>
      <c r="N73" s="10">
        <f t="shared" si="42"/>
        <v>0.12815873817415574</v>
      </c>
      <c r="O73" s="10">
        <f t="shared" si="43"/>
        <v>7.4148518142927836E-6</v>
      </c>
      <c r="P73" s="90">
        <v>71</v>
      </c>
      <c r="Q73" s="86">
        <f t="shared" si="44"/>
        <v>0.72730479112295976</v>
      </c>
      <c r="R73" s="91"/>
      <c r="S73" s="213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</row>
    <row r="74" spans="1:33" x14ac:dyDescent="0.25">
      <c r="A74" s="86">
        <f t="shared" si="32"/>
        <v>-0.30907056611396866</v>
      </c>
      <c r="B74" s="75">
        <v>0.30907056611396866</v>
      </c>
      <c r="C74" s="75">
        <v>0.74001544467867064</v>
      </c>
      <c r="D74" s="36">
        <f t="shared" si="33"/>
        <v>0.70907056611396868</v>
      </c>
      <c r="E74" s="36">
        <f t="shared" si="34"/>
        <v>4.3989312513420753E-2</v>
      </c>
      <c r="F74" s="36">
        <f t="shared" si="35"/>
        <v>0.12891826270512266</v>
      </c>
      <c r="G74" s="36">
        <f t="shared" si="45"/>
        <v>0.12521650643111659</v>
      </c>
      <c r="H74" s="36">
        <f t="shared" si="36"/>
        <v>0.17290757521854341</v>
      </c>
      <c r="I74" s="36">
        <f t="shared" si="37"/>
        <v>0.12521650643111659</v>
      </c>
      <c r="J74" s="36">
        <f t="shared" si="38"/>
        <v>1.094648446430865E-2</v>
      </c>
      <c r="K74" s="88">
        <f t="shared" si="39"/>
        <v>-3.697826934733515E-5</v>
      </c>
      <c r="L74" s="36">
        <f t="shared" si="40"/>
        <v>0.738203577037296</v>
      </c>
      <c r="M74" s="89">
        <f t="shared" si="41"/>
        <v>3.2828643498605106E-6</v>
      </c>
      <c r="N74" s="10">
        <f t="shared" si="42"/>
        <v>0.12793010001005994</v>
      </c>
      <c r="O74" s="10">
        <f t="shared" si="43"/>
        <v>7.3635901116825895E-6</v>
      </c>
      <c r="P74" s="90">
        <v>72</v>
      </c>
      <c r="Q74" s="86">
        <f t="shared" si="44"/>
        <v>0.72729407084233466</v>
      </c>
      <c r="R74" s="91"/>
      <c r="S74" s="213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</row>
    <row r="75" spans="1:33" x14ac:dyDescent="0.25">
      <c r="A75" s="86">
        <f t="shared" si="32"/>
        <v>-0.30844897515190134</v>
      </c>
      <c r="B75" s="75">
        <v>0.30844897515190134</v>
      </c>
      <c r="C75" s="75">
        <v>0.74087333624549734</v>
      </c>
      <c r="D75" s="36">
        <f t="shared" si="33"/>
        <v>0.70844897515190142</v>
      </c>
      <c r="E75" s="36">
        <f t="shared" si="34"/>
        <v>4.3989312311312825E-2</v>
      </c>
      <c r="F75" s="36">
        <f t="shared" si="35"/>
        <v>0.12889464983673271</v>
      </c>
      <c r="G75" s="36">
        <f t="shared" si="45"/>
        <v>0.12501378518836836</v>
      </c>
      <c r="H75" s="36">
        <f t="shared" si="36"/>
        <v>0.17288396214804552</v>
      </c>
      <c r="I75" s="36">
        <f t="shared" si="37"/>
        <v>0.12501378518836836</v>
      </c>
      <c r="J75" s="36">
        <f t="shared" si="38"/>
        <v>1.055122781548744E-2</v>
      </c>
      <c r="K75" s="88">
        <f t="shared" si="39"/>
        <v>-3.4753581444485181E-5</v>
      </c>
      <c r="L75" s="36">
        <f t="shared" si="40"/>
        <v>0.73780060049038765</v>
      </c>
      <c r="M75" s="89">
        <f t="shared" si="41"/>
        <v>9.441705020729517E-6</v>
      </c>
      <c r="N75" s="10">
        <f t="shared" si="42"/>
        <v>0.12771866061921375</v>
      </c>
      <c r="O75" s="10">
        <f t="shared" si="43"/>
        <v>7.3163510963909942E-6</v>
      </c>
      <c r="P75" s="90">
        <v>73</v>
      </c>
      <c r="Q75" s="86">
        <f t="shared" si="44"/>
        <v>0.72728412625634464</v>
      </c>
      <c r="R75" s="91"/>
      <c r="S75" s="213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</row>
    <row r="76" spans="1:33" x14ac:dyDescent="0.25">
      <c r="A76" s="86">
        <f t="shared" si="32"/>
        <v>-0.30774968531957547</v>
      </c>
      <c r="B76" s="75">
        <v>0.30774968531957547</v>
      </c>
      <c r="C76" s="75">
        <v>0.73930120937912236</v>
      </c>
      <c r="D76" s="36">
        <f t="shared" si="33"/>
        <v>0.70774968531957549</v>
      </c>
      <c r="E76" s="36">
        <f t="shared" si="34"/>
        <v>4.398931207365709E-2</v>
      </c>
      <c r="F76" s="36">
        <f t="shared" si="35"/>
        <v>0.12886694822632225</v>
      </c>
      <c r="G76" s="36">
        <f t="shared" si="45"/>
        <v>0.124776726186898</v>
      </c>
      <c r="H76" s="36">
        <f t="shared" si="36"/>
        <v>0.17285626029997933</v>
      </c>
      <c r="I76" s="36">
        <f t="shared" si="37"/>
        <v>0.12477672618689799</v>
      </c>
      <c r="J76" s="36">
        <f t="shared" si="38"/>
        <v>1.011669883269815E-2</v>
      </c>
      <c r="K76" s="88">
        <f t="shared" si="39"/>
        <v>-3.2410125357275229E-5</v>
      </c>
      <c r="L76" s="36">
        <f t="shared" si="40"/>
        <v>0.73735674839941057</v>
      </c>
      <c r="M76" s="89">
        <f t="shared" si="41"/>
        <v>3.7809285016217455E-6</v>
      </c>
      <c r="N76" s="10">
        <f t="shared" si="42"/>
        <v>0.12747140879708246</v>
      </c>
      <c r="O76" s="10">
        <f t="shared" si="43"/>
        <v>7.2613143696306213E-6</v>
      </c>
      <c r="P76" s="90">
        <v>74</v>
      </c>
      <c r="Q76" s="86">
        <f t="shared" si="44"/>
        <v>0.72727245969206966</v>
      </c>
      <c r="R76" s="91"/>
      <c r="S76" s="213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</row>
    <row r="77" spans="1:33" x14ac:dyDescent="0.25">
      <c r="A77" s="86">
        <f t="shared" si="32"/>
        <v>-0.30712809435750799</v>
      </c>
      <c r="B77" s="75">
        <v>0.30712809435750799</v>
      </c>
      <c r="C77" s="75">
        <v>0.73859386335370625</v>
      </c>
      <c r="D77" s="36">
        <f t="shared" si="33"/>
        <v>0.70712809435750801</v>
      </c>
      <c r="E77" s="36">
        <f t="shared" si="34"/>
        <v>4.3989311853010547E-2</v>
      </c>
      <c r="F77" s="36">
        <f t="shared" si="35"/>
        <v>0.12884129127556468</v>
      </c>
      <c r="G77" s="36">
        <f t="shared" si="45"/>
        <v>0.1245578976738312</v>
      </c>
      <c r="H77" s="36">
        <f t="shared" si="36"/>
        <v>0.17283060312857521</v>
      </c>
      <c r="I77" s="36">
        <f t="shared" si="37"/>
        <v>0.12455789767383117</v>
      </c>
      <c r="J77" s="36">
        <f t="shared" si="38"/>
        <v>9.7395935551016048E-3</v>
      </c>
      <c r="K77" s="88">
        <f t="shared" si="39"/>
        <v>-3.0459847892048711E-5</v>
      </c>
      <c r="L77" s="36">
        <f t="shared" si="40"/>
        <v>0.73697078794570892</v>
      </c>
      <c r="M77" s="89">
        <f t="shared" si="41"/>
        <v>2.6343737800457058E-6</v>
      </c>
      <c r="N77" s="10">
        <f t="shared" si="42"/>
        <v>0.12724317334224972</v>
      </c>
      <c r="O77" s="10">
        <f t="shared" si="43"/>
        <v>7.210705415400656E-6</v>
      </c>
      <c r="P77" s="90">
        <v>75</v>
      </c>
      <c r="Q77" s="86">
        <f t="shared" si="44"/>
        <v>0.72726165423849931</v>
      </c>
      <c r="R77" s="91"/>
      <c r="S77" s="213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</row>
    <row r="78" spans="1:33" x14ac:dyDescent="0.25">
      <c r="A78" s="86">
        <f t="shared" si="32"/>
        <v>-0.30642880452518212</v>
      </c>
      <c r="B78" s="75">
        <v>0.30642880452518212</v>
      </c>
      <c r="C78" s="75">
        <v>0.73839667054738334</v>
      </c>
      <c r="D78" s="36">
        <f t="shared" si="33"/>
        <v>0.70642880452518209</v>
      </c>
      <c r="E78" s="36">
        <f t="shared" si="34"/>
        <v>4.3989311593917037E-2</v>
      </c>
      <c r="F78" s="36">
        <f t="shared" si="35"/>
        <v>0.1288112395516712</v>
      </c>
      <c r="G78" s="36">
        <f t="shared" si="45"/>
        <v>0.12430247793453368</v>
      </c>
      <c r="H78" s="36">
        <f t="shared" si="36"/>
        <v>0.17280055114558826</v>
      </c>
      <c r="I78" s="36">
        <f t="shared" si="37"/>
        <v>0.12430247793453369</v>
      </c>
      <c r="J78" s="36">
        <f t="shared" si="38"/>
        <v>9.3257754450601603E-3</v>
      </c>
      <c r="K78" s="88">
        <f t="shared" si="39"/>
        <v>-2.8405509925551386E-5</v>
      </c>
      <c r="L78" s="36">
        <f t="shared" si="40"/>
        <v>0.73654636785643135</v>
      </c>
      <c r="M78" s="89">
        <f t="shared" si="41"/>
        <v>3.4236200481441688E-6</v>
      </c>
      <c r="N78" s="10">
        <f t="shared" si="42"/>
        <v>0.12697677623287107</v>
      </c>
      <c r="O78" s="10">
        <f t="shared" si="43"/>
        <v>7.1518713884901755E-6</v>
      </c>
      <c r="P78" s="90">
        <v>76</v>
      </c>
      <c r="Q78" s="86">
        <f t="shared" si="44"/>
        <v>0.72724899792129671</v>
      </c>
      <c r="R78" s="91"/>
      <c r="S78" s="213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</row>
    <row r="79" spans="1:33" x14ac:dyDescent="0.25">
      <c r="A79" s="86">
        <f t="shared" si="32"/>
        <v>-0.30572951469285647</v>
      </c>
      <c r="B79" s="75">
        <v>0.30572951469285647</v>
      </c>
      <c r="C79" s="75">
        <v>0.73794991306013213</v>
      </c>
      <c r="D79" s="36">
        <f t="shared" si="33"/>
        <v>0.7057295146928565</v>
      </c>
      <c r="E79" s="36">
        <f t="shared" si="34"/>
        <v>4.398931132301187E-2</v>
      </c>
      <c r="F79" s="36">
        <f t="shared" si="35"/>
        <v>0.12877990499785685</v>
      </c>
      <c r="G79" s="36">
        <f t="shared" si="45"/>
        <v>0.12403717413556697</v>
      </c>
      <c r="H79" s="36">
        <f t="shared" si="36"/>
        <v>0.17276921632086872</v>
      </c>
      <c r="I79" s="36">
        <f t="shared" si="37"/>
        <v>0.12403717413556699</v>
      </c>
      <c r="J79" s="36">
        <f t="shared" si="38"/>
        <v>8.9231242364207642E-3</v>
      </c>
      <c r="K79" s="88">
        <f t="shared" si="39"/>
        <v>-2.6489541555795088E-5</v>
      </c>
      <c r="L79" s="36">
        <f t="shared" si="40"/>
        <v>0.73613243603369993</v>
      </c>
      <c r="M79" s="89">
        <f t="shared" si="41"/>
        <v>3.3032227416088373E-6</v>
      </c>
      <c r="N79" s="10">
        <f t="shared" si="42"/>
        <v>0.12670007327835686</v>
      </c>
      <c r="O79" s="10">
        <f t="shared" si="43"/>
        <v>7.0910318446710435E-6</v>
      </c>
      <c r="P79" s="90">
        <v>77</v>
      </c>
      <c r="Q79" s="86">
        <f t="shared" si="44"/>
        <v>0.72723580133883492</v>
      </c>
      <c r="R79" s="91"/>
      <c r="S79" s="213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</row>
    <row r="80" spans="1:33" x14ac:dyDescent="0.25">
      <c r="A80" s="86">
        <f t="shared" si="32"/>
        <v>-0.30510792373078899</v>
      </c>
      <c r="B80" s="75">
        <v>0.30510792373078899</v>
      </c>
      <c r="C80" s="75">
        <v>0.73699330513945716</v>
      </c>
      <c r="D80" s="36">
        <f t="shared" si="33"/>
        <v>0.70510792373078901</v>
      </c>
      <c r="E80" s="36">
        <f t="shared" si="34"/>
        <v>4.3989311072039308E-2</v>
      </c>
      <c r="F80" s="36">
        <f t="shared" si="35"/>
        <v>0.12875095506735004</v>
      </c>
      <c r="G80" s="36">
        <f t="shared" si="45"/>
        <v>0.12379297998317744</v>
      </c>
      <c r="H80" s="36">
        <f t="shared" si="36"/>
        <v>0.17274026613938934</v>
      </c>
      <c r="I80" s="36">
        <f t="shared" si="37"/>
        <v>0.12379297998317745</v>
      </c>
      <c r="J80" s="36">
        <f t="shared" si="38"/>
        <v>8.5746776082221924E-3</v>
      </c>
      <c r="K80" s="88">
        <f t="shared" si="39"/>
        <v>-2.4895091543054646E-5</v>
      </c>
      <c r="L80" s="36">
        <f t="shared" si="40"/>
        <v>0.73577339155983135</v>
      </c>
      <c r="M80" s="89">
        <f t="shared" si="41"/>
        <v>1.4881891417554544E-6</v>
      </c>
      <c r="N80" s="10">
        <f t="shared" si="42"/>
        <v>0.12644538978589884</v>
      </c>
      <c r="O80" s="10">
        <f t="shared" si="43"/>
        <v>7.0352777615724904E-6</v>
      </c>
      <c r="P80" s="90">
        <v>78</v>
      </c>
      <c r="Q80" s="86">
        <f t="shared" si="44"/>
        <v>0.7272236090431522</v>
      </c>
      <c r="R80" s="91"/>
      <c r="S80" s="213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</row>
    <row r="81" spans="1:33" x14ac:dyDescent="0.25">
      <c r="A81" s="86">
        <f t="shared" si="32"/>
        <v>-0.30448633276872145</v>
      </c>
      <c r="B81" s="75">
        <v>0.30448633276872145</v>
      </c>
      <c r="C81" s="75">
        <v>0.7371737735756535</v>
      </c>
      <c r="D81" s="36">
        <f t="shared" si="33"/>
        <v>0.70448633276872141</v>
      </c>
      <c r="E81" s="36">
        <f t="shared" si="34"/>
        <v>4.3989310811274038E-2</v>
      </c>
      <c r="F81" s="36">
        <f t="shared" si="35"/>
        <v>0.12872095568545233</v>
      </c>
      <c r="G81" s="36">
        <f t="shared" si="45"/>
        <v>0.12354086014633267</v>
      </c>
      <c r="H81" s="36">
        <f t="shared" si="36"/>
        <v>0.17271026649672638</v>
      </c>
      <c r="I81" s="36">
        <f t="shared" si="37"/>
        <v>0.12354086014633267</v>
      </c>
      <c r="J81" s="36">
        <f t="shared" si="38"/>
        <v>8.235206125662399E-3</v>
      </c>
      <c r="K81" s="88">
        <f t="shared" si="39"/>
        <v>-2.3396501922137608E-5</v>
      </c>
      <c r="L81" s="36">
        <f t="shared" si="40"/>
        <v>0.73542278439358</v>
      </c>
      <c r="M81" s="89">
        <f t="shared" si="41"/>
        <v>3.0659631157384366E-6</v>
      </c>
      <c r="N81" s="10">
        <f t="shared" si="42"/>
        <v>0.12618244308720911</v>
      </c>
      <c r="O81" s="10">
        <f t="shared" si="43"/>
        <v>6.9779604335293989E-6</v>
      </c>
      <c r="P81" s="90">
        <v>79</v>
      </c>
      <c r="Q81" s="86">
        <f t="shared" si="44"/>
        <v>0.72721097476983976</v>
      </c>
      <c r="R81" s="91"/>
      <c r="S81" s="213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</row>
    <row r="82" spans="1:33" x14ac:dyDescent="0.25">
      <c r="A82" s="86">
        <f t="shared" si="32"/>
        <v>-0.3037870429363958</v>
      </c>
      <c r="B82" s="75">
        <v>0.3037870429363958</v>
      </c>
      <c r="C82" s="75">
        <v>0.73569195121421016</v>
      </c>
      <c r="D82" s="36">
        <f t="shared" si="33"/>
        <v>0.70378704293639582</v>
      </c>
      <c r="E82" s="36">
        <f t="shared" si="34"/>
        <v>4.398931050594819E-2</v>
      </c>
      <c r="F82" s="36">
        <f t="shared" si="35"/>
        <v>0.12868593311658785</v>
      </c>
      <c r="G82" s="36">
        <f t="shared" si="45"/>
        <v>0.12324771070538031</v>
      </c>
      <c r="H82" s="36">
        <f t="shared" si="36"/>
        <v>0.17267524362253603</v>
      </c>
      <c r="I82" s="36">
        <f t="shared" si="37"/>
        <v>0.12324771070538031</v>
      </c>
      <c r="J82" s="36">
        <f t="shared" si="38"/>
        <v>7.864088608479463E-3</v>
      </c>
      <c r="K82" s="88">
        <f t="shared" si="39"/>
        <v>-2.1818025610567862E-5</v>
      </c>
      <c r="L82" s="36">
        <f t="shared" si="40"/>
        <v>0.7350384955585747</v>
      </c>
      <c r="M82" s="89">
        <f t="shared" si="41"/>
        <v>4.2700429388196867E-7</v>
      </c>
      <c r="N82" s="10">
        <f t="shared" si="42"/>
        <v>0.12587670870672837</v>
      </c>
      <c r="O82" s="10">
        <f t="shared" si="43"/>
        <v>6.9116304910921358E-6</v>
      </c>
      <c r="P82" s="90">
        <v>80</v>
      </c>
      <c r="Q82" s="86">
        <f t="shared" si="44"/>
        <v>0.7271962249757058</v>
      </c>
      <c r="R82" s="91"/>
      <c r="S82" s="213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</row>
    <row r="83" spans="1:33" x14ac:dyDescent="0.25">
      <c r="A83" s="86">
        <f t="shared" si="32"/>
        <v>-0.30308775310406993</v>
      </c>
      <c r="B83" s="75">
        <v>0.30308775310406993</v>
      </c>
      <c r="C83" s="75">
        <v>0.74177813953539895</v>
      </c>
      <c r="D83" s="36">
        <f t="shared" si="33"/>
        <v>0.70308775310407001</v>
      </c>
      <c r="E83" s="36">
        <f t="shared" si="34"/>
        <v>4.3989310187675858E-2</v>
      </c>
      <c r="F83" s="36">
        <f t="shared" si="35"/>
        <v>0.12864954332177489</v>
      </c>
      <c r="G83" s="36">
        <f t="shared" si="45"/>
        <v>0.12294446221095226</v>
      </c>
      <c r="H83" s="36">
        <f t="shared" si="36"/>
        <v>0.17263885350945077</v>
      </c>
      <c r="I83" s="36">
        <f t="shared" si="37"/>
        <v>0.12294446221095226</v>
      </c>
      <c r="J83" s="36">
        <f t="shared" si="38"/>
        <v>7.5044373836669022E-3</v>
      </c>
      <c r="K83" s="88">
        <f t="shared" si="39"/>
        <v>-2.0345935010716227E-5</v>
      </c>
      <c r="L83" s="36">
        <f t="shared" si="40"/>
        <v>0.73466499082148717</v>
      </c>
      <c r="M83" s="89">
        <f t="shared" si="41"/>
        <v>5.0596884626224759E-5</v>
      </c>
      <c r="N83" s="10">
        <f t="shared" si="42"/>
        <v>0.12556044625940221</v>
      </c>
      <c r="O83" s="10">
        <f t="shared" si="43"/>
        <v>6.8433725417446121E-6</v>
      </c>
      <c r="P83" s="90">
        <v>81</v>
      </c>
      <c r="Q83" s="86">
        <f t="shared" si="44"/>
        <v>0.72718089937283104</v>
      </c>
      <c r="R83" s="91"/>
      <c r="S83" s="213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</row>
    <row r="84" spans="1:33" x14ac:dyDescent="0.25">
      <c r="A84" s="86">
        <f t="shared" si="32"/>
        <v>-0.30238846327174407</v>
      </c>
      <c r="B84" s="75">
        <v>0.30238846327174407</v>
      </c>
      <c r="C84" s="75">
        <v>0.73493369398948982</v>
      </c>
      <c r="D84" s="36">
        <f t="shared" si="33"/>
        <v>0.70238846327174409</v>
      </c>
      <c r="E84" s="36">
        <f t="shared" si="34"/>
        <v>4.3989309856177779E-2</v>
      </c>
      <c r="F84" s="36">
        <f t="shared" si="35"/>
        <v>0.12861176836975008</v>
      </c>
      <c r="G84" s="36">
        <f t="shared" si="45"/>
        <v>0.12263111101571404</v>
      </c>
      <c r="H84" s="36">
        <f t="shared" si="36"/>
        <v>0.17260107822592785</v>
      </c>
      <c r="I84" s="36">
        <f t="shared" si="37"/>
        <v>0.12263111101571404</v>
      </c>
      <c r="J84" s="36">
        <f t="shared" si="38"/>
        <v>7.1562740301021706E-3</v>
      </c>
      <c r="K84" s="88">
        <f t="shared" si="39"/>
        <v>-1.8973074081840373E-5</v>
      </c>
      <c r="L84" s="36">
        <f t="shared" si="40"/>
        <v>0.73430229136546432</v>
      </c>
      <c r="M84" s="89">
        <f t="shared" si="41"/>
        <v>3.9866927362628824E-7</v>
      </c>
      <c r="N84" s="10">
        <f t="shared" si="42"/>
        <v>0.12523365258901123</v>
      </c>
      <c r="O84" s="10">
        <f t="shared" si="43"/>
        <v>6.773222640740199E-6</v>
      </c>
      <c r="P84" s="90">
        <v>82</v>
      </c>
      <c r="Q84" s="86">
        <f t="shared" si="44"/>
        <v>0.72716499040944405</v>
      </c>
      <c r="R84" s="91"/>
      <c r="S84" s="213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</row>
    <row r="85" spans="1:33" x14ac:dyDescent="0.25">
      <c r="A85" s="86">
        <f t="shared" si="32"/>
        <v>-0.30176687230967658</v>
      </c>
      <c r="B85" s="75">
        <v>0.30176687230967658</v>
      </c>
      <c r="C85" s="75">
        <v>0.73411192599576736</v>
      </c>
      <c r="D85" s="36">
        <f t="shared" si="33"/>
        <v>0.7017668723096766</v>
      </c>
      <c r="E85" s="36">
        <f t="shared" si="34"/>
        <v>4.3989309550191744E-2</v>
      </c>
      <c r="F85" s="36">
        <f t="shared" si="35"/>
        <v>0.12857701484003936</v>
      </c>
      <c r="G85" s="36">
        <f t="shared" si="45"/>
        <v>0.12234411031540468</v>
      </c>
      <c r="H85" s="36">
        <f t="shared" si="36"/>
        <v>0.17256632439023112</v>
      </c>
      <c r="I85" s="36">
        <f t="shared" si="37"/>
        <v>0.12234411031540468</v>
      </c>
      <c r="J85" s="36">
        <f t="shared" si="38"/>
        <v>6.856437604040787E-3</v>
      </c>
      <c r="K85" s="88">
        <f t="shared" si="39"/>
        <v>-1.7830649578872046E-5</v>
      </c>
      <c r="L85" s="36">
        <f t="shared" si="40"/>
        <v>0.73398896087591314</v>
      </c>
      <c r="M85" s="89">
        <f t="shared" si="41"/>
        <v>1.5120420700760856E-8</v>
      </c>
      <c r="N85" s="10">
        <f t="shared" si="42"/>
        <v>0.12493434448250466</v>
      </c>
      <c r="O85" s="10">
        <f t="shared" si="43"/>
        <v>6.7093130404121452E-6</v>
      </c>
      <c r="P85" s="90">
        <v>83</v>
      </c>
      <c r="Q85" s="86">
        <f t="shared" si="44"/>
        <v>0.72715035392145122</v>
      </c>
      <c r="R85" s="91"/>
      <c r="S85" s="213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</row>
    <row r="86" spans="1:33" x14ac:dyDescent="0.25">
      <c r="A86" s="86">
        <f t="shared" si="32"/>
        <v>-0.30114528134760926</v>
      </c>
      <c r="B86" s="75">
        <v>0.30114528134760926</v>
      </c>
      <c r="C86" s="75">
        <v>0.734292168241647</v>
      </c>
      <c r="D86" s="36">
        <f t="shared" si="33"/>
        <v>0.70114528134760934</v>
      </c>
      <c r="E86" s="36">
        <f t="shared" si="34"/>
        <v>4.3989309233360356E-2</v>
      </c>
      <c r="F86" s="36">
        <f t="shared" si="35"/>
        <v>0.12854114435120351</v>
      </c>
      <c r="G86" s="36">
        <f t="shared" si="45"/>
        <v>0.12204917060202547</v>
      </c>
      <c r="H86" s="36">
        <f t="shared" si="36"/>
        <v>0.17253045358456387</v>
      </c>
      <c r="I86" s="36">
        <f t="shared" si="37"/>
        <v>0.12204917060202548</v>
      </c>
      <c r="J86" s="36">
        <f t="shared" si="38"/>
        <v>6.5656571610199117E-3</v>
      </c>
      <c r="K86" s="88">
        <f t="shared" si="39"/>
        <v>-1.6756956189254356E-5</v>
      </c>
      <c r="L86" s="36">
        <f t="shared" si="40"/>
        <v>0.73368414722970154</v>
      </c>
      <c r="M86" s="89">
        <f t="shared" si="41"/>
        <v>3.6968955096717973E-7</v>
      </c>
      <c r="N86" s="10">
        <f t="shared" si="42"/>
        <v>0.12462676171895325</v>
      </c>
      <c r="O86" s="10">
        <f t="shared" si="43"/>
        <v>6.6439759660649137E-6</v>
      </c>
      <c r="P86" s="90">
        <v>84</v>
      </c>
      <c r="Q86" s="86">
        <f t="shared" si="44"/>
        <v>0.72713524702487087</v>
      </c>
      <c r="R86" s="91"/>
      <c r="S86" s="213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</row>
    <row r="87" spans="1:33" x14ac:dyDescent="0.25">
      <c r="A87" s="86">
        <f t="shared" si="32"/>
        <v>-0.30044599151528339</v>
      </c>
      <c r="B87" s="75">
        <v>0.30044599151528339</v>
      </c>
      <c r="C87" s="75">
        <v>0.734292168241647</v>
      </c>
      <c r="D87" s="36">
        <f t="shared" si="33"/>
        <v>0.70044599151528342</v>
      </c>
      <c r="E87" s="36">
        <f t="shared" si="34"/>
        <v>4.3989308863742742E-2</v>
      </c>
      <c r="F87" s="36">
        <f t="shared" si="35"/>
        <v>0.12849944426508431</v>
      </c>
      <c r="G87" s="36">
        <f t="shared" si="45"/>
        <v>0.12170792741467205</v>
      </c>
      <c r="H87" s="36">
        <f t="shared" si="36"/>
        <v>0.17248875312882705</v>
      </c>
      <c r="I87" s="36">
        <f t="shared" si="37"/>
        <v>0.12170792741467208</v>
      </c>
      <c r="J87" s="36">
        <f t="shared" si="38"/>
        <v>6.2493109717842617E-3</v>
      </c>
      <c r="K87" s="88">
        <f t="shared" si="39"/>
        <v>-1.5626075777115586E-5</v>
      </c>
      <c r="L87" s="36">
        <f t="shared" si="40"/>
        <v>0.73335136988286742</v>
      </c>
      <c r="M87" s="89">
        <f t="shared" si="41"/>
        <v>8.8510155188235519E-7</v>
      </c>
      <c r="N87" s="10">
        <f t="shared" si="42"/>
        <v>0.1242708969016269</v>
      </c>
      <c r="O87" s="10">
        <f t="shared" si="43"/>
        <v>6.5688125910614634E-6</v>
      </c>
      <c r="P87" s="90">
        <v>85</v>
      </c>
      <c r="Q87" s="86">
        <f t="shared" si="44"/>
        <v>0.72711768498686025</v>
      </c>
      <c r="R87" s="91"/>
      <c r="S87" s="213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</row>
    <row r="88" spans="1:33" x14ac:dyDescent="0.25">
      <c r="A88" s="86">
        <f t="shared" si="32"/>
        <v>-0.29974670168295758</v>
      </c>
      <c r="B88" s="75">
        <v>0.29974670168295758</v>
      </c>
      <c r="C88" s="75">
        <v>0.73348676126364853</v>
      </c>
      <c r="D88" s="36">
        <f t="shared" si="33"/>
        <v>0.69974670168295761</v>
      </c>
      <c r="E88" s="36">
        <f t="shared" si="34"/>
        <v>4.3989308479936144E-2</v>
      </c>
      <c r="F88" s="36">
        <f t="shared" si="35"/>
        <v>0.12845630932695234</v>
      </c>
      <c r="G88" s="36">
        <f t="shared" si="45"/>
        <v>0.12135677228392072</v>
      </c>
      <c r="H88" s="36">
        <f t="shared" si="36"/>
        <v>0.1724456178068885</v>
      </c>
      <c r="I88" s="36">
        <f t="shared" si="37"/>
        <v>0.12135677228392072</v>
      </c>
      <c r="J88" s="36">
        <f t="shared" si="38"/>
        <v>5.9443115921483589E-3</v>
      </c>
      <c r="K88" s="88">
        <f t="shared" si="39"/>
        <v>-1.4571459748450837E-5</v>
      </c>
      <c r="L88" s="36">
        <f t="shared" si="40"/>
        <v>0.7330292587917161</v>
      </c>
      <c r="M88" s="89">
        <f t="shared" si="41"/>
        <v>2.0930851182428949E-7</v>
      </c>
      <c r="N88" s="10">
        <f t="shared" si="42"/>
        <v>0.1239047027369847</v>
      </c>
      <c r="O88" s="10">
        <f t="shared" si="43"/>
        <v>6.4919495936508138E-6</v>
      </c>
      <c r="P88" s="90">
        <v>86</v>
      </c>
      <c r="Q88" s="86">
        <f t="shared" si="44"/>
        <v>0.72709951865931621</v>
      </c>
      <c r="R88" s="91"/>
      <c r="S88" s="213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</row>
    <row r="89" spans="1:33" x14ac:dyDescent="0.25">
      <c r="A89" s="86">
        <f t="shared" si="32"/>
        <v>-0.29912511072089004</v>
      </c>
      <c r="B89" s="75">
        <v>0.29912511072089004</v>
      </c>
      <c r="C89" s="75">
        <v>0.73898694773769236</v>
      </c>
      <c r="D89" s="36">
        <f t="shared" si="33"/>
        <v>0.69912511072089001</v>
      </c>
      <c r="E89" s="36">
        <f t="shared" si="34"/>
        <v>4.3989308126676924E-2</v>
      </c>
      <c r="F89" s="36">
        <f t="shared" si="35"/>
        <v>0.12841675582318346</v>
      </c>
      <c r="G89" s="36">
        <f t="shared" si="45"/>
        <v>0.12103639613468721</v>
      </c>
      <c r="H89" s="36">
        <f t="shared" si="36"/>
        <v>0.17240606394986041</v>
      </c>
      <c r="I89" s="36">
        <f t="shared" si="37"/>
        <v>0.12103639613468718</v>
      </c>
      <c r="J89" s="36">
        <f t="shared" si="38"/>
        <v>5.6826506363424466E-3</v>
      </c>
      <c r="K89" s="88">
        <f t="shared" si="39"/>
        <v>-1.3693887926667833E-5</v>
      </c>
      <c r="L89" s="36">
        <f t="shared" si="40"/>
        <v>0.73275181740528439</v>
      </c>
      <c r="M89" s="89">
        <f t="shared" si="41"/>
        <v>3.8876850262113895E-5</v>
      </c>
      <c r="N89" s="10">
        <f t="shared" si="42"/>
        <v>0.12357061243431969</v>
      </c>
      <c r="O89" s="10">
        <f t="shared" si="43"/>
        <v>6.4222522533230675E-6</v>
      </c>
      <c r="P89" s="90">
        <v>87</v>
      </c>
      <c r="Q89" s="86">
        <f t="shared" si="44"/>
        <v>0.72708286065686856</v>
      </c>
      <c r="R89" s="91"/>
      <c r="S89" s="213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</row>
    <row r="90" spans="1:33" x14ac:dyDescent="0.25">
      <c r="A90" s="86">
        <f t="shared" si="32"/>
        <v>-0.29850351975882278</v>
      </c>
      <c r="B90" s="75">
        <v>0.29850351975882278</v>
      </c>
      <c r="C90" s="75">
        <v>0.73299399155470568</v>
      </c>
      <c r="D90" s="36">
        <f t="shared" si="33"/>
        <v>0.69850351975882274</v>
      </c>
      <c r="E90" s="36">
        <f t="shared" si="34"/>
        <v>4.3989307761870371E-2</v>
      </c>
      <c r="F90" s="36">
        <f t="shared" si="35"/>
        <v>0.12837605749039041</v>
      </c>
      <c r="G90" s="36">
        <f t="shared" si="45"/>
        <v>0.12070835574067468</v>
      </c>
      <c r="H90" s="36">
        <f t="shared" si="36"/>
        <v>0.17236536525226079</v>
      </c>
      <c r="I90" s="36">
        <f t="shared" si="37"/>
        <v>0.12070835574067466</v>
      </c>
      <c r="J90" s="36">
        <f t="shared" si="38"/>
        <v>5.4297987658873219E-3</v>
      </c>
      <c r="K90" s="88">
        <f t="shared" si="39"/>
        <v>-1.2869134206893594E-5</v>
      </c>
      <c r="L90" s="36">
        <f t="shared" si="40"/>
        <v>0.73248265014007452</v>
      </c>
      <c r="M90" s="89">
        <f t="shared" si="41"/>
        <v>2.6147004231699712E-7</v>
      </c>
      <c r="N90" s="10">
        <f t="shared" si="42"/>
        <v>0.1232285366625346</v>
      </c>
      <c r="O90" s="10">
        <f t="shared" si="43"/>
        <v>6.351311878906779E-6</v>
      </c>
      <c r="P90" s="90">
        <v>88</v>
      </c>
      <c r="Q90" s="86">
        <f t="shared" si="44"/>
        <v>0.72706572050839413</v>
      </c>
      <c r="R90" s="91"/>
      <c r="S90" s="213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</row>
    <row r="91" spans="1:33" x14ac:dyDescent="0.25">
      <c r="A91" s="86">
        <f t="shared" si="32"/>
        <v>-0.29780422992649691</v>
      </c>
      <c r="B91" s="75">
        <v>0.29780422992649691</v>
      </c>
      <c r="C91" s="75">
        <v>0.73236977406252957</v>
      </c>
      <c r="D91" s="36">
        <f t="shared" si="33"/>
        <v>0.69780422992649693</v>
      </c>
      <c r="E91" s="36">
        <f t="shared" si="34"/>
        <v>4.398930733747617E-2</v>
      </c>
      <c r="F91" s="36">
        <f t="shared" si="35"/>
        <v>0.1283288993761752</v>
      </c>
      <c r="G91" s="36">
        <f t="shared" si="45"/>
        <v>0.12033027248993729</v>
      </c>
      <c r="H91" s="36">
        <f t="shared" si="36"/>
        <v>0.17231820671365139</v>
      </c>
      <c r="I91" s="36">
        <f t="shared" si="37"/>
        <v>0.12033027248993727</v>
      </c>
      <c r="J91" s="36">
        <f t="shared" si="38"/>
        <v>5.1557507229082434E-3</v>
      </c>
      <c r="K91" s="88">
        <f t="shared" si="39"/>
        <v>-1.2000474682713209E-5</v>
      </c>
      <c r="L91" s="36">
        <f t="shared" si="40"/>
        <v>0.73218961006395855</v>
      </c>
      <c r="M91" s="89">
        <f t="shared" si="41"/>
        <v>3.2459066381096555E-8</v>
      </c>
      <c r="N91" s="10">
        <f t="shared" si="42"/>
        <v>0.12283428582712078</v>
      </c>
      <c r="O91" s="10">
        <f t="shared" si="43"/>
        <v>6.2700827927928624E-6</v>
      </c>
      <c r="P91" s="90">
        <v>89</v>
      </c>
      <c r="Q91" s="86">
        <f t="shared" si="44"/>
        <v>0.727045859815733</v>
      </c>
      <c r="R91" s="91"/>
      <c r="S91" s="213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</row>
    <row r="92" spans="1:33" x14ac:dyDescent="0.25">
      <c r="A92" s="86">
        <f t="shared" si="32"/>
        <v>-0.29718263896442937</v>
      </c>
      <c r="B92" s="75">
        <v>0.29718263896442937</v>
      </c>
      <c r="C92" s="75">
        <v>0.7371898915955174</v>
      </c>
      <c r="D92" s="36">
        <f t="shared" si="33"/>
        <v>0.69718263896442934</v>
      </c>
      <c r="E92" s="36">
        <f t="shared" si="34"/>
        <v>4.3989306947647494E-2</v>
      </c>
      <c r="F92" s="36">
        <f t="shared" si="35"/>
        <v>0.12828575880459392</v>
      </c>
      <c r="G92" s="36">
        <f t="shared" si="45"/>
        <v>0.11998628806181851</v>
      </c>
      <c r="H92" s="36">
        <f t="shared" si="36"/>
        <v>0.17227506575224144</v>
      </c>
      <c r="I92" s="36">
        <f t="shared" si="37"/>
        <v>0.11998628806181848</v>
      </c>
      <c r="J92" s="36">
        <f t="shared" si="38"/>
        <v>4.9212851503694479E-3</v>
      </c>
      <c r="K92" s="88">
        <f t="shared" si="39"/>
        <v>-1.1277654135488047E-5</v>
      </c>
      <c r="L92" s="36">
        <f t="shared" si="40"/>
        <v>0.73193769861188929</v>
      </c>
      <c r="M92" s="89">
        <f t="shared" si="41"/>
        <v>2.7585531137272372E-5</v>
      </c>
      <c r="N92" s="10">
        <f t="shared" si="42"/>
        <v>0.12247560051587117</v>
      </c>
      <c r="O92" s="10">
        <f t="shared" si="43"/>
        <v>6.1966764939018348E-6</v>
      </c>
      <c r="P92" s="90">
        <v>90</v>
      </c>
      <c r="Q92" s="86">
        <f t="shared" si="44"/>
        <v>0.72702769111565535</v>
      </c>
      <c r="R92" s="91"/>
      <c r="S92" s="213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</row>
    <row r="93" spans="1:33" x14ac:dyDescent="0.25">
      <c r="A93" s="86">
        <f t="shared" si="32"/>
        <v>-0.2965610480023621</v>
      </c>
      <c r="B93" s="75">
        <v>0.2965610480023621</v>
      </c>
      <c r="C93" s="75">
        <v>0.73143355937632115</v>
      </c>
      <c r="D93" s="36">
        <f t="shared" si="33"/>
        <v>0.69656104800236207</v>
      </c>
      <c r="E93" s="36">
        <f t="shared" si="34"/>
        <v>4.3989306545828943E-2</v>
      </c>
      <c r="F93" s="36">
        <f t="shared" si="35"/>
        <v>0.12824146698782271</v>
      </c>
      <c r="G93" s="36">
        <f t="shared" si="45"/>
        <v>0.11963498647050493</v>
      </c>
      <c r="H93" s="36">
        <f t="shared" si="36"/>
        <v>0.17223077353365165</v>
      </c>
      <c r="I93" s="36">
        <f t="shared" si="37"/>
        <v>0.11963498647050491</v>
      </c>
      <c r="J93" s="36">
        <f t="shared" si="38"/>
        <v>4.695287998205541E-3</v>
      </c>
      <c r="K93" s="88">
        <f t="shared" si="39"/>
        <v>-1.0598347926974828E-5</v>
      </c>
      <c r="L93" s="36">
        <f t="shared" si="40"/>
        <v>0.73169372721765424</v>
      </c>
      <c r="M93" s="89">
        <f t="shared" si="41"/>
        <v>6.7687305663920991E-8</v>
      </c>
      <c r="N93" s="10">
        <f t="shared" si="42"/>
        <v>0.12210929404268199</v>
      </c>
      <c r="O93" s="10">
        <f t="shared" si="43"/>
        <v>6.1221979617328285E-6</v>
      </c>
      <c r="P93" s="90">
        <v>91</v>
      </c>
      <c r="Q93" s="86">
        <f t="shared" si="44"/>
        <v>0.72700903756737567</v>
      </c>
      <c r="R93" s="91"/>
      <c r="S93" s="213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</row>
    <row r="94" spans="1:33" x14ac:dyDescent="0.25">
      <c r="A94" s="86">
        <f t="shared" si="32"/>
        <v>-0.29586175817003624</v>
      </c>
      <c r="B94" s="75">
        <v>0.29586175817003624</v>
      </c>
      <c r="C94" s="75">
        <v>0.73315189323193242</v>
      </c>
      <c r="D94" s="36">
        <f t="shared" si="33"/>
        <v>0.69586175817003626</v>
      </c>
      <c r="E94" s="36">
        <f t="shared" si="34"/>
        <v>4.3989306079290275E-2</v>
      </c>
      <c r="F94" s="36">
        <f t="shared" si="35"/>
        <v>0.12819026297717029</v>
      </c>
      <c r="G94" s="36">
        <f t="shared" si="45"/>
        <v>0.11923119262378809</v>
      </c>
      <c r="H94" s="36">
        <f t="shared" si="36"/>
        <v>0.17217956905646059</v>
      </c>
      <c r="I94" s="36">
        <f t="shared" si="37"/>
        <v>0.11923119262378809</v>
      </c>
      <c r="J94" s="36">
        <f t="shared" si="38"/>
        <v>4.4509964897875573E-3</v>
      </c>
      <c r="K94" s="88">
        <f t="shared" si="39"/>
        <v>-9.8828895029997023E-6</v>
      </c>
      <c r="L94" s="36">
        <f t="shared" si="40"/>
        <v>0.73142858654117948</v>
      </c>
      <c r="M94" s="89">
        <f t="shared" si="41"/>
        <v>2.9697859503938313E-6</v>
      </c>
      <c r="N94" s="10">
        <f t="shared" si="42"/>
        <v>0.12168826450188305</v>
      </c>
      <c r="O94" s="10">
        <f t="shared" si="43"/>
        <v>6.0372022141251086E-6</v>
      </c>
      <c r="P94" s="90">
        <v>92</v>
      </c>
      <c r="Q94" s="86">
        <f t="shared" si="44"/>
        <v>0.72698747294089494</v>
      </c>
      <c r="R94" s="91"/>
      <c r="S94" s="213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</row>
    <row r="95" spans="1:33" x14ac:dyDescent="0.25">
      <c r="A95" s="86">
        <f t="shared" si="32"/>
        <v>-0.29524016720796875</v>
      </c>
      <c r="B95" s="75">
        <v>0.29524016720796875</v>
      </c>
      <c r="C95" s="75">
        <v>0.73187144568758722</v>
      </c>
      <c r="D95" s="36">
        <f t="shared" si="33"/>
        <v>0.69524016720796877</v>
      </c>
      <c r="E95" s="36">
        <f t="shared" si="34"/>
        <v>4.3989305651569492E-2</v>
      </c>
      <c r="F95" s="36">
        <f t="shared" si="35"/>
        <v>0.12814352696822628</v>
      </c>
      <c r="G95" s="36">
        <f t="shared" si="45"/>
        <v>0.11886479770265851</v>
      </c>
      <c r="H95" s="36">
        <f t="shared" si="36"/>
        <v>0.17213283261979578</v>
      </c>
      <c r="I95" s="36">
        <f t="shared" si="37"/>
        <v>0.11886479770265852</v>
      </c>
      <c r="J95" s="36">
        <f t="shared" si="38"/>
        <v>4.2425368855144507E-3</v>
      </c>
      <c r="K95" s="88">
        <f t="shared" si="39"/>
        <v>-9.2875575262400298E-6</v>
      </c>
      <c r="L95" s="36">
        <f t="shared" si="40"/>
        <v>0.73120103934633018</v>
      </c>
      <c r="M95" s="89">
        <f t="shared" si="41"/>
        <v>4.4944466239764396E-7</v>
      </c>
      <c r="N95" s="10">
        <f t="shared" si="42"/>
        <v>0.12130624100109359</v>
      </c>
      <c r="O95" s="10">
        <f t="shared" si="43"/>
        <v>5.9606453794735131E-6</v>
      </c>
      <c r="P95" s="90">
        <v>93</v>
      </c>
      <c r="Q95" s="86">
        <f t="shared" si="44"/>
        <v>0.726967790018342</v>
      </c>
      <c r="R95" s="91"/>
      <c r="S95" s="213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</row>
    <row r="96" spans="1:33" x14ac:dyDescent="0.25">
      <c r="A96" s="86">
        <f t="shared" si="32"/>
        <v>-0.29454087737564311</v>
      </c>
      <c r="B96" s="75">
        <v>0.29454087737564311</v>
      </c>
      <c r="C96" s="75">
        <v>0.72975884037762961</v>
      </c>
      <c r="D96" s="36">
        <f t="shared" si="33"/>
        <v>0.69454087737564318</v>
      </c>
      <c r="E96" s="36">
        <f t="shared" si="34"/>
        <v>4.3989305155582477E-2</v>
      </c>
      <c r="F96" s="36">
        <f t="shared" si="35"/>
        <v>0.12808957809309096</v>
      </c>
      <c r="G96" s="36">
        <f t="shared" si="45"/>
        <v>0.11844440136783409</v>
      </c>
      <c r="H96" s="36">
        <f t="shared" si="36"/>
        <v>0.17207888324867343</v>
      </c>
      <c r="I96" s="36">
        <f t="shared" si="37"/>
        <v>0.11844440136783409</v>
      </c>
      <c r="J96" s="36">
        <f t="shared" si="38"/>
        <v>4.0175927591355907E-3</v>
      </c>
      <c r="K96" s="88">
        <f t="shared" si="39"/>
        <v>-8.6605477912127575E-6</v>
      </c>
      <c r="L96" s="36">
        <f t="shared" si="40"/>
        <v>0.73095400160045187</v>
      </c>
      <c r="M96" s="89">
        <f t="shared" si="41"/>
        <v>1.4284103485380017E-6</v>
      </c>
      <c r="N96" s="10">
        <f t="shared" si="42"/>
        <v>0.12086792571222245</v>
      </c>
      <c r="O96" s="10">
        <f t="shared" si="43"/>
        <v>5.8734702478430366E-6</v>
      </c>
      <c r="P96" s="90">
        <v>94</v>
      </c>
      <c r="Q96" s="86">
        <f t="shared" si="44"/>
        <v>0.72694506938910752</v>
      </c>
      <c r="R96" s="91"/>
      <c r="S96" s="213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</row>
    <row r="97" spans="1:33" x14ac:dyDescent="0.25">
      <c r="A97" s="86">
        <f t="shared" si="32"/>
        <v>-0.29391928641357556</v>
      </c>
      <c r="B97" s="75">
        <v>0.29391928641357556</v>
      </c>
      <c r="C97" s="75">
        <v>0.7324094885199578</v>
      </c>
      <c r="D97" s="36">
        <f t="shared" si="33"/>
        <v>0.69391928641357559</v>
      </c>
      <c r="E97" s="36">
        <f t="shared" si="34"/>
        <v>4.3989304701422136E-2</v>
      </c>
      <c r="F97" s="36">
        <f t="shared" si="35"/>
        <v>0.1280404087449728</v>
      </c>
      <c r="G97" s="36">
        <f t="shared" si="45"/>
        <v>0.11806360392221169</v>
      </c>
      <c r="H97" s="36">
        <f t="shared" si="36"/>
        <v>0.17202971344639495</v>
      </c>
      <c r="I97" s="36">
        <f t="shared" si="37"/>
        <v>0.1180636039222117</v>
      </c>
      <c r="J97" s="36">
        <f t="shared" si="38"/>
        <v>3.8259690449689199E-3</v>
      </c>
      <c r="K97" s="88">
        <f t="shared" si="39"/>
        <v>-8.1388180750056518E-6</v>
      </c>
      <c r="L97" s="36">
        <f t="shared" si="40"/>
        <v>0.73074219188992773</v>
      </c>
      <c r="M97" s="89">
        <f t="shared" si="41"/>
        <v>2.7798780525096232E-6</v>
      </c>
      <c r="N97" s="10">
        <f t="shared" si="42"/>
        <v>0.12047090961652825</v>
      </c>
      <c r="O97" s="10">
        <f t="shared" si="43"/>
        <v>5.7951207058888737E-6</v>
      </c>
      <c r="P97" s="90">
        <v>95</v>
      </c>
      <c r="Q97" s="86">
        <f t="shared" si="44"/>
        <v>0.72692436166303387</v>
      </c>
      <c r="R97" s="91"/>
      <c r="S97" s="213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</row>
    <row r="98" spans="1:33" x14ac:dyDescent="0.25">
      <c r="A98" s="86">
        <f t="shared" si="32"/>
        <v>-0.29329769545150808</v>
      </c>
      <c r="B98" s="75">
        <v>0.29329769545150808</v>
      </c>
      <c r="C98" s="75">
        <v>0.73093559721142021</v>
      </c>
      <c r="D98" s="36">
        <f t="shared" si="33"/>
        <v>0.6932976954515081</v>
      </c>
      <c r="E98" s="36">
        <f t="shared" si="34"/>
        <v>4.3989304234645352E-2</v>
      </c>
      <c r="F98" s="36">
        <f t="shared" si="35"/>
        <v>0.1279901005042092</v>
      </c>
      <c r="G98" s="36">
        <f t="shared" si="45"/>
        <v>0.11767628894700249</v>
      </c>
      <c r="H98" s="36">
        <f t="shared" si="36"/>
        <v>0.17197940473885456</v>
      </c>
      <c r="I98" s="36">
        <f t="shared" si="37"/>
        <v>0.11767628894700251</v>
      </c>
      <c r="J98" s="36">
        <f t="shared" si="38"/>
        <v>3.6420017656510128E-3</v>
      </c>
      <c r="K98" s="88">
        <f t="shared" si="39"/>
        <v>-7.6485064420296148E-6</v>
      </c>
      <c r="L98" s="36">
        <f t="shared" si="40"/>
        <v>0.73053752755025492</v>
      </c>
      <c r="M98" s="89">
        <f t="shared" si="41"/>
        <v>1.5845945514024884E-7</v>
      </c>
      <c r="N98" s="10">
        <f t="shared" si="42"/>
        <v>0.12006711093277071</v>
      </c>
      <c r="O98" s="10">
        <f t="shared" si="43"/>
        <v>5.7160297676326202E-6</v>
      </c>
      <c r="P98" s="90">
        <v>96</v>
      </c>
      <c r="Q98" s="86">
        <f t="shared" si="44"/>
        <v>0.72690317429104589</v>
      </c>
      <c r="R98" s="91"/>
      <c r="S98" s="213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</row>
    <row r="99" spans="1:33" x14ac:dyDescent="0.25">
      <c r="A99" s="86">
        <f t="shared" si="32"/>
        <v>-0.29275380335969914</v>
      </c>
      <c r="B99" s="75">
        <v>0.29275380335969914</v>
      </c>
      <c r="C99" s="75">
        <v>0.72843499519063371</v>
      </c>
      <c r="D99" s="36">
        <f t="shared" si="33"/>
        <v>0.69275380335969916</v>
      </c>
      <c r="E99" s="36">
        <f t="shared" si="34"/>
        <v>4.3989303815782241E-2</v>
      </c>
      <c r="F99" s="36">
        <f t="shared" si="35"/>
        <v>0.12794515050805363</v>
      </c>
      <c r="G99" s="36">
        <f t="shared" si="45"/>
        <v>0.11733217958521443</v>
      </c>
      <c r="H99" s="36">
        <f t="shared" si="36"/>
        <v>0.17193445432383589</v>
      </c>
      <c r="I99" s="36">
        <f t="shared" si="37"/>
        <v>0.11733217958521441</v>
      </c>
      <c r="J99" s="36">
        <f t="shared" si="38"/>
        <v>3.487169450648839E-3</v>
      </c>
      <c r="K99" s="88">
        <f t="shared" si="39"/>
        <v>-7.2437673460551977E-6</v>
      </c>
      <c r="L99" s="36">
        <f t="shared" si="40"/>
        <v>0.73036416923308345</v>
      </c>
      <c r="M99" s="89">
        <f t="shared" si="41"/>
        <v>3.7217124860618864E-6</v>
      </c>
      <c r="N99" s="10">
        <f t="shared" si="42"/>
        <v>0.11970836756522918</v>
      </c>
      <c r="O99" s="10">
        <f t="shared" si="43"/>
        <v>5.6462693163666523E-6</v>
      </c>
      <c r="P99" s="90">
        <v>97</v>
      </c>
      <c r="Q99" s="86">
        <f t="shared" si="44"/>
        <v>0.72688424354978065</v>
      </c>
      <c r="R99" s="91"/>
      <c r="S99" s="213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</row>
    <row r="100" spans="1:33" x14ac:dyDescent="0.25">
      <c r="A100" s="86">
        <f t="shared" si="32"/>
        <v>-0.29205451352737327</v>
      </c>
      <c r="B100" s="75">
        <v>0.29205451352737327</v>
      </c>
      <c r="C100" s="75">
        <v>0.73175417620427219</v>
      </c>
      <c r="D100" s="36">
        <f t="shared" si="33"/>
        <v>0.69205451352737324</v>
      </c>
      <c r="E100" s="36">
        <f t="shared" si="34"/>
        <v>4.3989303262818254E-2</v>
      </c>
      <c r="F100" s="36">
        <f t="shared" si="35"/>
        <v>0.12788608829847131</v>
      </c>
      <c r="G100" s="36">
        <f t="shared" si="45"/>
        <v>0.11688281279855335</v>
      </c>
      <c r="H100" s="36">
        <f t="shared" si="36"/>
        <v>0.17187539156128956</v>
      </c>
      <c r="I100" s="36">
        <f t="shared" si="37"/>
        <v>0.11688281279855332</v>
      </c>
      <c r="J100" s="36">
        <f t="shared" si="38"/>
        <v>3.296309167530387E-3</v>
      </c>
      <c r="K100" s="88">
        <f t="shared" si="39"/>
        <v>-6.7546887696227972E-6</v>
      </c>
      <c r="L100" s="36">
        <f t="shared" si="40"/>
        <v>0.7301489239127732</v>
      </c>
      <c r="M100" s="89">
        <f t="shared" si="41"/>
        <v>2.5768349193627683E-6</v>
      </c>
      <c r="N100" s="10">
        <f t="shared" si="42"/>
        <v>0.11923990641572796</v>
      </c>
      <c r="O100" s="10">
        <f t="shared" si="43"/>
        <v>5.5558903201254067E-6</v>
      </c>
      <c r="P100" s="90">
        <v>98</v>
      </c>
      <c r="Q100" s="86">
        <f t="shared" si="44"/>
        <v>0.72685936943401241</v>
      </c>
      <c r="R100" s="91"/>
      <c r="S100" s="213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</row>
    <row r="101" spans="1:33" x14ac:dyDescent="0.25">
      <c r="A101" s="86">
        <f t="shared" si="32"/>
        <v>-0.29135522369504741</v>
      </c>
      <c r="B101" s="75">
        <v>0.29135522369504741</v>
      </c>
      <c r="C101" s="75">
        <v>0.72910458270140333</v>
      </c>
      <c r="D101" s="36">
        <f t="shared" si="33"/>
        <v>0.69135522369504743</v>
      </c>
      <c r="E101" s="36">
        <f t="shared" si="34"/>
        <v>4.3989302693491349E-2</v>
      </c>
      <c r="F101" s="36">
        <f t="shared" si="35"/>
        <v>0.12782560649295005</v>
      </c>
      <c r="G101" s="36">
        <f t="shared" si="45"/>
        <v>0.11642588191270092</v>
      </c>
      <c r="H101" s="36">
        <f t="shared" si="36"/>
        <v>0.17181490918644141</v>
      </c>
      <c r="I101" s="36">
        <f t="shared" si="37"/>
        <v>0.11642588191270091</v>
      </c>
      <c r="J101" s="36">
        <f t="shared" si="38"/>
        <v>3.1144325959050856E-3</v>
      </c>
      <c r="K101" s="88">
        <f t="shared" si="39"/>
        <v>-6.2986209896924612E-6</v>
      </c>
      <c r="L101" s="36">
        <f t="shared" si="40"/>
        <v>0.7299420314287387</v>
      </c>
      <c r="M101" s="89">
        <f t="shared" si="41"/>
        <v>7.0132037091564267E-7</v>
      </c>
      <c r="N101" s="10">
        <f t="shared" si="42"/>
        <v>0.11876357886576928</v>
      </c>
      <c r="O101" s="10">
        <f t="shared" si="43"/>
        <v>5.464827044385162E-6</v>
      </c>
      <c r="P101" s="90">
        <v>99</v>
      </c>
      <c r="Q101" s="86">
        <f t="shared" si="44"/>
        <v>0.72683389745382332</v>
      </c>
      <c r="R101" s="91"/>
      <c r="S101" s="213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</row>
    <row r="102" spans="1:33" x14ac:dyDescent="0.25">
      <c r="A102" s="86">
        <f t="shared" si="32"/>
        <v>-0.29081133160323847</v>
      </c>
      <c r="B102" s="75">
        <v>0.29081133160323847</v>
      </c>
      <c r="C102" s="75">
        <v>0.72810809346291583</v>
      </c>
      <c r="D102" s="36">
        <f t="shared" si="33"/>
        <v>0.69081133160323849</v>
      </c>
      <c r="E102" s="36">
        <f t="shared" si="34"/>
        <v>4.3989302239277828E-2</v>
      </c>
      <c r="F102" s="36">
        <f t="shared" si="35"/>
        <v>0.12777758997780719</v>
      </c>
      <c r="G102" s="36">
        <f t="shared" si="45"/>
        <v>0.11606543367080423</v>
      </c>
      <c r="H102" s="36">
        <f t="shared" si="36"/>
        <v>0.17176689221708502</v>
      </c>
      <c r="I102" s="36">
        <f t="shared" si="37"/>
        <v>0.11606543367080423</v>
      </c>
      <c r="J102" s="36">
        <f t="shared" si="38"/>
        <v>2.9790057153492159E-3</v>
      </c>
      <c r="K102" s="88">
        <f t="shared" si="39"/>
        <v>-5.9652930216180438E-6</v>
      </c>
      <c r="L102" s="36">
        <f t="shared" si="40"/>
        <v>0.72978671566697695</v>
      </c>
      <c r="M102" s="89">
        <f t="shared" si="41"/>
        <v>2.817772503967012E-6</v>
      </c>
      <c r="N102" s="10">
        <f t="shared" si="42"/>
        <v>0.11838784366027327</v>
      </c>
      <c r="O102" s="10">
        <f t="shared" si="43"/>
        <v>5.393588159185614E-6</v>
      </c>
      <c r="P102" s="90">
        <v>100</v>
      </c>
      <c r="Q102" s="86">
        <f t="shared" si="44"/>
        <v>0.72681367524464935</v>
      </c>
      <c r="R102" s="91"/>
      <c r="S102" s="213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</row>
    <row r="103" spans="1:33" x14ac:dyDescent="0.25">
      <c r="A103" s="86">
        <f t="shared" si="32"/>
        <v>-0.2901120417709126</v>
      </c>
      <c r="B103" s="75">
        <v>0.2901120417709126</v>
      </c>
      <c r="C103" s="75">
        <v>0.72861423074495135</v>
      </c>
      <c r="D103" s="36">
        <f t="shared" si="33"/>
        <v>0.69011204177091257</v>
      </c>
      <c r="E103" s="36">
        <f t="shared" si="34"/>
        <v>4.3989301640511437E-2</v>
      </c>
      <c r="F103" s="36">
        <f t="shared" si="35"/>
        <v>0.1277146094976162</v>
      </c>
      <c r="G103" s="36">
        <f t="shared" si="45"/>
        <v>0.11559572221981099</v>
      </c>
      <c r="H103" s="36">
        <f t="shared" si="36"/>
        <v>0.17170391113812764</v>
      </c>
      <c r="I103" s="36">
        <f t="shared" si="37"/>
        <v>0.11559572221981099</v>
      </c>
      <c r="J103" s="36">
        <f t="shared" si="38"/>
        <v>2.8124084129739699E-3</v>
      </c>
      <c r="K103" s="88">
        <f t="shared" si="39"/>
        <v>-5.5625093907566377E-6</v>
      </c>
      <c r="L103" s="36">
        <f t="shared" si="40"/>
        <v>0.72959399684840553</v>
      </c>
      <c r="M103" s="89">
        <f t="shared" si="41"/>
        <v>9.5994161747779222E-7</v>
      </c>
      <c r="N103" s="10">
        <f t="shared" si="42"/>
        <v>0.11789823042253708</v>
      </c>
      <c r="O103" s="10">
        <f t="shared" si="43"/>
        <v>5.3015440236209506E-6</v>
      </c>
      <c r="P103" s="90">
        <v>101</v>
      </c>
      <c r="Q103" s="86">
        <f t="shared" si="44"/>
        <v>0.72678715094482227</v>
      </c>
      <c r="R103" s="91"/>
      <c r="S103" s="213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</row>
    <row r="104" spans="1:33" x14ac:dyDescent="0.25">
      <c r="A104" s="86">
        <f t="shared" si="32"/>
        <v>-0.28949045080884533</v>
      </c>
      <c r="B104" s="75">
        <v>0.28949045080884533</v>
      </c>
      <c r="C104" s="75">
        <v>0.7275020924636395</v>
      </c>
      <c r="D104" s="36">
        <f t="shared" si="33"/>
        <v>0.6894904508088453</v>
      </c>
      <c r="E104" s="36">
        <f t="shared" si="34"/>
        <v>4.3989301094213791E-2</v>
      </c>
      <c r="F104" s="36">
        <f t="shared" si="35"/>
        <v>0.12765745943870058</v>
      </c>
      <c r="G104" s="36">
        <f t="shared" si="45"/>
        <v>0.11517247750607053</v>
      </c>
      <c r="H104" s="36">
        <f t="shared" si="36"/>
        <v>0.17164676053291436</v>
      </c>
      <c r="I104" s="36">
        <f t="shared" si="37"/>
        <v>0.11517247750607051</v>
      </c>
      <c r="J104" s="36">
        <f t="shared" si="38"/>
        <v>2.6712127698604658E-3</v>
      </c>
      <c r="K104" s="88">
        <f t="shared" si="39"/>
        <v>-5.22736328176337E-6</v>
      </c>
      <c r="L104" s="36">
        <f t="shared" si="40"/>
        <v>0.72942906754002934</v>
      </c>
      <c r="M104" s="89">
        <f t="shared" si="41"/>
        <v>3.7132329450276157E-6</v>
      </c>
      <c r="N104" s="10">
        <f t="shared" si="42"/>
        <v>0.11745707182344928</v>
      </c>
      <c r="O104" s="10">
        <f t="shared" si="43"/>
        <v>5.2193711949993361E-6</v>
      </c>
      <c r="P104" s="90">
        <v>102</v>
      </c>
      <c r="Q104" s="86">
        <f t="shared" si="44"/>
        <v>0.72676308213345064</v>
      </c>
      <c r="R104" s="91"/>
      <c r="S104" s="213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</row>
    <row r="105" spans="1:33" x14ac:dyDescent="0.25">
      <c r="A105" s="86">
        <f t="shared" si="32"/>
        <v>-0.28886885984677779</v>
      </c>
      <c r="B105" s="75">
        <v>0.28886885984677779</v>
      </c>
      <c r="C105" s="75">
        <v>0.72730703562871857</v>
      </c>
      <c r="D105" s="36">
        <f t="shared" si="33"/>
        <v>0.68886885984677781</v>
      </c>
      <c r="E105" s="36">
        <f t="shared" si="34"/>
        <v>4.3989300534580139E-2</v>
      </c>
      <c r="F105" s="36">
        <f t="shared" si="35"/>
        <v>0.12759921921694639</v>
      </c>
      <c r="G105" s="36">
        <f t="shared" si="45"/>
        <v>0.11474404908795258</v>
      </c>
      <c r="H105" s="36">
        <f t="shared" si="36"/>
        <v>0.17158851975152653</v>
      </c>
      <c r="I105" s="36">
        <f t="shared" si="37"/>
        <v>0.11474404908795258</v>
      </c>
      <c r="J105" s="36">
        <f t="shared" si="38"/>
        <v>2.5362910072986881E-3</v>
      </c>
      <c r="K105" s="88">
        <f t="shared" si="39"/>
        <v>-4.9124050627392223E-6</v>
      </c>
      <c r="L105" s="36">
        <f t="shared" si="40"/>
        <v>0.7292699328010136</v>
      </c>
      <c r="M105" s="89">
        <f t="shared" si="41"/>
        <v>3.8529653090038274E-6</v>
      </c>
      <c r="N105" s="10">
        <f t="shared" si="42"/>
        <v>0.1170105291122623</v>
      </c>
      <c r="O105" s="10">
        <f t="shared" si="43"/>
        <v>5.1369317005949984E-6</v>
      </c>
      <c r="P105" s="90">
        <v>103</v>
      </c>
      <c r="Q105" s="86">
        <f t="shared" si="44"/>
        <v>0.72673855419877764</v>
      </c>
      <c r="R105" s="91"/>
      <c r="S105" s="213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</row>
    <row r="106" spans="1:33" x14ac:dyDescent="0.25">
      <c r="A106" s="86">
        <f t="shared" si="32"/>
        <v>-0.28816957001445193</v>
      </c>
      <c r="B106" s="75">
        <v>0.28816957001445193</v>
      </c>
      <c r="C106" s="75">
        <v>0.72733893537242222</v>
      </c>
      <c r="D106" s="36">
        <f t="shared" si="33"/>
        <v>0.68816957001445189</v>
      </c>
      <c r="E106" s="36">
        <f t="shared" si="34"/>
        <v>4.3989299888928572E-2</v>
      </c>
      <c r="F106" s="36">
        <f t="shared" si="35"/>
        <v>0.12753240649128059</v>
      </c>
      <c r="G106" s="36">
        <f t="shared" si="45"/>
        <v>0.11425611436198151</v>
      </c>
      <c r="H106" s="36">
        <f t="shared" si="36"/>
        <v>0.17152170638020917</v>
      </c>
      <c r="I106" s="36">
        <f t="shared" si="37"/>
        <v>0.11425611436198152</v>
      </c>
      <c r="J106" s="36">
        <f t="shared" si="38"/>
        <v>2.3917492722612334E-3</v>
      </c>
      <c r="K106" s="88">
        <f t="shared" si="39"/>
        <v>-4.5806973887504562E-6</v>
      </c>
      <c r="L106" s="36">
        <f t="shared" si="40"/>
        <v>0.72909758451934581</v>
      </c>
      <c r="M106" s="89">
        <f t="shared" si="41"/>
        <v>3.092846821975055E-6</v>
      </c>
      <c r="N106" s="10">
        <f t="shared" si="42"/>
        <v>0.11650198808985864</v>
      </c>
      <c r="O106" s="10">
        <f t="shared" si="43"/>
        <v>5.0439488015686501E-6</v>
      </c>
      <c r="P106" s="90">
        <v>104</v>
      </c>
      <c r="Q106" s="86">
        <f t="shared" si="44"/>
        <v>0.72671041594447328</v>
      </c>
      <c r="R106" s="91"/>
      <c r="S106" s="213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</row>
    <row r="107" spans="1:33" x14ac:dyDescent="0.25">
      <c r="A107" s="86">
        <f t="shared" si="32"/>
        <v>-0.28754797905238466</v>
      </c>
      <c r="B107" s="75">
        <v>0.28754797905238466</v>
      </c>
      <c r="C107" s="75">
        <v>0.72668589590537702</v>
      </c>
      <c r="D107" s="36">
        <f t="shared" si="33"/>
        <v>0.68754797905238463</v>
      </c>
      <c r="E107" s="36">
        <f t="shared" si="34"/>
        <v>4.3989299300626485E-2</v>
      </c>
      <c r="F107" s="36">
        <f t="shared" si="35"/>
        <v>0.12747187819576486</v>
      </c>
      <c r="G107" s="36">
        <f t="shared" si="45"/>
        <v>0.11381731941831143</v>
      </c>
      <c r="H107" s="36">
        <f t="shared" si="36"/>
        <v>0.17146117749639136</v>
      </c>
      <c r="I107" s="36">
        <f t="shared" si="37"/>
        <v>0.11381731941831141</v>
      </c>
      <c r="J107" s="36">
        <f t="shared" si="38"/>
        <v>2.2694821376818774E-3</v>
      </c>
      <c r="K107" s="88">
        <f t="shared" si="39"/>
        <v>-4.3046935893816087E-6</v>
      </c>
      <c r="L107" s="36">
        <f t="shared" si="40"/>
        <v>0.72895010182906328</v>
      </c>
      <c r="M107" s="89">
        <f t="shared" si="41"/>
        <v>5.1266284648559396E-6</v>
      </c>
      <c r="N107" s="10">
        <f t="shared" si="42"/>
        <v>0.11604468454765759</v>
      </c>
      <c r="O107" s="10">
        <f t="shared" si="43"/>
        <v>4.9611554194273326E-6</v>
      </c>
      <c r="P107" s="90">
        <v>105</v>
      </c>
      <c r="Q107" s="86">
        <f t="shared" si="44"/>
        <v>0.72668492438497079</v>
      </c>
      <c r="R107" s="91"/>
      <c r="S107" s="213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</row>
    <row r="108" spans="1:33" x14ac:dyDescent="0.25">
      <c r="A108" s="86">
        <f t="shared" si="32"/>
        <v>-0.2870817858308341</v>
      </c>
      <c r="B108" s="75">
        <v>0.2870817858308341</v>
      </c>
      <c r="C108" s="75">
        <v>0.72968868832404221</v>
      </c>
      <c r="D108" s="36">
        <f t="shared" si="33"/>
        <v>0.68708178583083412</v>
      </c>
      <c r="E108" s="36">
        <f t="shared" si="34"/>
        <v>4.3989298850448277E-2</v>
      </c>
      <c r="F108" s="36">
        <f t="shared" si="35"/>
        <v>0.12742578392363565</v>
      </c>
      <c r="G108" s="36">
        <f t="shared" si="45"/>
        <v>0.1134852108912207</v>
      </c>
      <c r="H108" s="36">
        <f t="shared" si="36"/>
        <v>0.17141508277408393</v>
      </c>
      <c r="I108" s="36">
        <f t="shared" si="37"/>
        <v>0.1134852108912207</v>
      </c>
      <c r="J108" s="36">
        <f t="shared" si="38"/>
        <v>2.1814921655294675E-3</v>
      </c>
      <c r="K108" s="88">
        <f t="shared" si="39"/>
        <v>-4.1086579409701886E-6</v>
      </c>
      <c r="L108" s="36">
        <f t="shared" si="40"/>
        <v>0.72884289523818513</v>
      </c>
      <c r="M108" s="89">
        <f t="shared" si="41"/>
        <v>7.153659440836466E-7</v>
      </c>
      <c r="N108" s="10">
        <f t="shared" si="42"/>
        <v>0.11569858201769176</v>
      </c>
      <c r="O108" s="10">
        <f t="shared" si="43"/>
        <v>4.899011743495776E-6</v>
      </c>
      <c r="P108" s="90">
        <v>106</v>
      </c>
      <c r="Q108" s="86">
        <f t="shared" si="44"/>
        <v>0.72666551173059668</v>
      </c>
      <c r="R108" s="91"/>
      <c r="S108" s="213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</row>
    <row r="109" spans="1:33" x14ac:dyDescent="0.25">
      <c r="A109" s="86">
        <f t="shared" si="32"/>
        <v>-0.28638249599850824</v>
      </c>
      <c r="B109" s="75">
        <v>0.28638249599850824</v>
      </c>
      <c r="C109" s="75">
        <v>0.72887159719159722</v>
      </c>
      <c r="D109" s="36">
        <f t="shared" si="33"/>
        <v>0.68638249599850831</v>
      </c>
      <c r="E109" s="36">
        <f t="shared" si="34"/>
        <v>4.3989298160689305E-2</v>
      </c>
      <c r="F109" s="36">
        <f t="shared" si="35"/>
        <v>0.12735552969532696</v>
      </c>
      <c r="G109" s="36">
        <f t="shared" si="45"/>
        <v>0.11298240216215898</v>
      </c>
      <c r="H109" s="36">
        <f t="shared" si="36"/>
        <v>0.17134482785601626</v>
      </c>
      <c r="I109" s="36">
        <f t="shared" si="37"/>
        <v>0.11298240216215899</v>
      </c>
      <c r="J109" s="36">
        <f t="shared" si="38"/>
        <v>2.0552659803329855E-3</v>
      </c>
      <c r="K109" s="88">
        <f t="shared" si="39"/>
        <v>-3.8312124899308983E-6</v>
      </c>
      <c r="L109" s="36">
        <f t="shared" si="40"/>
        <v>0.72868735885143987</v>
      </c>
      <c r="M109" s="89">
        <f t="shared" si="41"/>
        <v>3.3943765983935392E-8</v>
      </c>
      <c r="N109" s="10">
        <f t="shared" si="42"/>
        <v>0.11517461093425042</v>
      </c>
      <c r="O109" s="10">
        <f t="shared" si="43"/>
        <v>4.8057793004346309E-6</v>
      </c>
      <c r="P109" s="90">
        <v>107</v>
      </c>
      <c r="Q109" s="86">
        <f t="shared" si="44"/>
        <v>0.72663592408359678</v>
      </c>
      <c r="R109" s="91"/>
      <c r="S109" s="213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</row>
    <row r="110" spans="1:33" x14ac:dyDescent="0.25">
      <c r="A110" s="86">
        <f t="shared" si="32"/>
        <v>-0.28576090503644069</v>
      </c>
      <c r="B110" s="75">
        <v>0.28576090503644069</v>
      </c>
      <c r="C110" s="75">
        <v>0.72709099734325866</v>
      </c>
      <c r="D110" s="36">
        <f t="shared" si="33"/>
        <v>0.68576090503644072</v>
      </c>
      <c r="E110" s="36">
        <f t="shared" si="34"/>
        <v>4.3989297532862598E-2</v>
      </c>
      <c r="F110" s="36">
        <f t="shared" si="35"/>
        <v>0.12729196956998892</v>
      </c>
      <c r="G110" s="36">
        <f t="shared" si="45"/>
        <v>0.11253097561776365</v>
      </c>
      <c r="H110" s="36">
        <f t="shared" si="36"/>
        <v>0.17128126710285152</v>
      </c>
      <c r="I110" s="36">
        <f t="shared" si="37"/>
        <v>0.11253097561776365</v>
      </c>
      <c r="J110" s="36">
        <f t="shared" si="38"/>
        <v>1.9486623158255199E-3</v>
      </c>
      <c r="K110" s="88">
        <f t="shared" si="39"/>
        <v>-3.6003597723840194E-6</v>
      </c>
      <c r="L110" s="36">
        <f t="shared" si="40"/>
        <v>0.72855421762161943</v>
      </c>
      <c r="M110" s="89">
        <f t="shared" si="41"/>
        <v>2.1410135830061581E-6</v>
      </c>
      <c r="N110" s="10">
        <f t="shared" si="42"/>
        <v>0.11470421032802414</v>
      </c>
      <c r="O110" s="10">
        <f t="shared" si="43"/>
        <v>4.722949105880976E-6</v>
      </c>
      <c r="P110" s="90">
        <v>108</v>
      </c>
      <c r="Q110" s="86">
        <f t="shared" si="44"/>
        <v>0.72660915566556628</v>
      </c>
      <c r="R110" s="91"/>
      <c r="S110" s="213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</row>
    <row r="111" spans="1:33" x14ac:dyDescent="0.25">
      <c r="A111" s="86">
        <f t="shared" si="32"/>
        <v>-0.28513931407437343</v>
      </c>
      <c r="B111" s="75">
        <v>0.28513931407437343</v>
      </c>
      <c r="C111" s="75">
        <v>0.73175417620427219</v>
      </c>
      <c r="D111" s="36">
        <f t="shared" si="33"/>
        <v>0.68513931407437345</v>
      </c>
      <c r="E111" s="36">
        <f t="shared" si="34"/>
        <v>4.398929689107902E-2</v>
      </c>
      <c r="F111" s="36">
        <f t="shared" si="35"/>
        <v>0.12722737225690936</v>
      </c>
      <c r="G111" s="36">
        <f t="shared" si="45"/>
        <v>0.11207552451517042</v>
      </c>
      <c r="H111" s="36">
        <f t="shared" si="36"/>
        <v>0.17121666914798839</v>
      </c>
      <c r="I111" s="36">
        <f t="shared" si="37"/>
        <v>0.11207552451517043</v>
      </c>
      <c r="J111" s="36">
        <f t="shared" si="38"/>
        <v>1.8471204112146128E-3</v>
      </c>
      <c r="K111" s="88">
        <f t="shared" si="39"/>
        <v>-3.383414913554172E-6</v>
      </c>
      <c r="L111" s="36">
        <f t="shared" si="40"/>
        <v>0.72842568743105696</v>
      </c>
      <c r="M111" s="89">
        <f t="shared" si="41"/>
        <v>1.1078837513419843E-5</v>
      </c>
      <c r="N111" s="10">
        <f t="shared" si="42"/>
        <v>0.11422964133992976</v>
      </c>
      <c r="O111" s="10">
        <f t="shared" si="43"/>
        <v>4.6402192947112086E-6</v>
      </c>
      <c r="P111" s="90">
        <v>109</v>
      </c>
      <c r="Q111" s="86">
        <f t="shared" si="44"/>
        <v>0.72658195043475593</v>
      </c>
      <c r="R111" s="91"/>
      <c r="S111" s="213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</row>
    <row r="112" spans="1:33" x14ac:dyDescent="0.25">
      <c r="A112" s="86">
        <f t="shared" si="32"/>
        <v>-0.28444002424204756</v>
      </c>
      <c r="B112" s="75">
        <v>0.28444002424204756</v>
      </c>
      <c r="C112" s="75">
        <v>0.7312630334301583</v>
      </c>
      <c r="D112" s="36">
        <f t="shared" si="33"/>
        <v>0.68444002424204764</v>
      </c>
      <c r="E112" s="36">
        <f t="shared" si="34"/>
        <v>4.3989296152247941E-2</v>
      </c>
      <c r="F112" s="36">
        <f t="shared" si="35"/>
        <v>0.12715347156978143</v>
      </c>
      <c r="G112" s="36">
        <f t="shared" si="45"/>
        <v>0.11155856331135255</v>
      </c>
      <c r="H112" s="36">
        <f t="shared" si="36"/>
        <v>0.17114276772202938</v>
      </c>
      <c r="I112" s="36">
        <f t="shared" si="37"/>
        <v>0.11155856331135255</v>
      </c>
      <c r="J112" s="36">
        <f t="shared" si="38"/>
        <v>1.7386932086656324E-3</v>
      </c>
      <c r="K112" s="88">
        <f t="shared" si="39"/>
        <v>-3.1549352420488075E-6</v>
      </c>
      <c r="L112" s="36">
        <f t="shared" si="40"/>
        <v>0.72828636535096047</v>
      </c>
      <c r="M112" s="89">
        <f t="shared" si="41"/>
        <v>8.8605528537153018E-6</v>
      </c>
      <c r="N112" s="10">
        <f t="shared" si="42"/>
        <v>0.11369101200025949</v>
      </c>
      <c r="O112" s="10">
        <f t="shared" si="43"/>
        <v>4.5473374108209295E-6</v>
      </c>
      <c r="P112" s="90">
        <v>110</v>
      </c>
      <c r="Q112" s="86">
        <f t="shared" si="44"/>
        <v>0.72655082707753693</v>
      </c>
      <c r="R112" s="91"/>
      <c r="S112" s="213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</row>
    <row r="113" spans="1:33" x14ac:dyDescent="0.25">
      <c r="A113" s="86">
        <f t="shared" si="32"/>
        <v>-0.28389613215023862</v>
      </c>
      <c r="B113" s="75">
        <v>0.28389613215023862</v>
      </c>
      <c r="C113" s="75">
        <v>0.7259806422180245</v>
      </c>
      <c r="D113" s="36">
        <f t="shared" si="33"/>
        <v>0.68389613215023859</v>
      </c>
      <c r="E113" s="36">
        <f t="shared" si="34"/>
        <v>4.3989295565182218E-2</v>
      </c>
      <c r="F113" s="36">
        <f t="shared" si="35"/>
        <v>0.12709510147381281</v>
      </c>
      <c r="G113" s="36">
        <f t="shared" si="45"/>
        <v>0.11115329084955088</v>
      </c>
      <c r="H113" s="36">
        <f t="shared" si="36"/>
        <v>0.17108439703899503</v>
      </c>
      <c r="I113" s="36">
        <f t="shared" si="37"/>
        <v>0.1111532908495509</v>
      </c>
      <c r="J113" s="36">
        <f t="shared" si="38"/>
        <v>1.6584442616926966E-3</v>
      </c>
      <c r="K113" s="88">
        <f t="shared" si="39"/>
        <v>-2.9879487370695786E-6</v>
      </c>
      <c r="L113" s="36">
        <f t="shared" si="40"/>
        <v>0.72818170075914845</v>
      </c>
      <c r="M113" s="89">
        <f t="shared" si="41"/>
        <v>4.8446587014547216E-6</v>
      </c>
      <c r="N113" s="10">
        <f t="shared" si="42"/>
        <v>0.1132687769376111</v>
      </c>
      <c r="O113" s="10">
        <f t="shared" si="43"/>
        <v>4.4752813887762388E-6</v>
      </c>
      <c r="P113" s="90">
        <v>111</v>
      </c>
      <c r="Q113" s="86">
        <f t="shared" si="44"/>
        <v>0.72652624444619285</v>
      </c>
      <c r="R113" s="91"/>
      <c r="S113" s="213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</row>
    <row r="114" spans="1:33" x14ac:dyDescent="0.25">
      <c r="A114" s="86">
        <f t="shared" si="32"/>
        <v>-0.28319684231791276</v>
      </c>
      <c r="B114" s="75">
        <v>0.28319684231791276</v>
      </c>
      <c r="C114" s="75">
        <v>0.72801486790442937</v>
      </c>
      <c r="D114" s="36">
        <f t="shared" si="33"/>
        <v>0.68319684231791278</v>
      </c>
      <c r="E114" s="36">
        <f t="shared" si="34"/>
        <v>4.3989294794271681E-2</v>
      </c>
      <c r="F114" s="36">
        <f t="shared" si="35"/>
        <v>0.12701891769810253</v>
      </c>
      <c r="G114" s="36">
        <f t="shared" si="45"/>
        <v>0.11062833322627683</v>
      </c>
      <c r="H114" s="36">
        <f t="shared" si="36"/>
        <v>0.17100821249237422</v>
      </c>
      <c r="I114" s="36">
        <f t="shared" si="37"/>
        <v>0.11062833322627681</v>
      </c>
      <c r="J114" s="36">
        <f t="shared" si="38"/>
        <v>1.5602965992617237E-3</v>
      </c>
      <c r="K114" s="88">
        <f t="shared" si="39"/>
        <v>-2.7861709030548997E-6</v>
      </c>
      <c r="L114" s="36">
        <f t="shared" si="40"/>
        <v>0.72805166999201709</v>
      </c>
      <c r="M114" s="89">
        <f t="shared" si="41"/>
        <v>1.3543936508140159E-9</v>
      </c>
      <c r="N114" s="10">
        <f t="shared" si="42"/>
        <v>0.11272187972635642</v>
      </c>
      <c r="O114" s="10">
        <f t="shared" si="43"/>
        <v>4.3829369479955613E-6</v>
      </c>
      <c r="P114" s="90">
        <v>112</v>
      </c>
      <c r="Q114" s="86">
        <f t="shared" si="44"/>
        <v>0.72649415956365837</v>
      </c>
      <c r="R114" s="91"/>
      <c r="S114" s="213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</row>
    <row r="115" spans="1:33" x14ac:dyDescent="0.25">
      <c r="A115" s="86">
        <f t="shared" si="32"/>
        <v>-0.28265295022610382</v>
      </c>
      <c r="B115" s="75">
        <v>0.28265295022610382</v>
      </c>
      <c r="C115" s="75">
        <v>0.72501856942877596</v>
      </c>
      <c r="D115" s="36">
        <f t="shared" si="33"/>
        <v>0.68265295022610384</v>
      </c>
      <c r="E115" s="36">
        <f t="shared" si="34"/>
        <v>4.3989294182035864E-2</v>
      </c>
      <c r="F115" s="36">
        <f t="shared" si="35"/>
        <v>0.12695878673717337</v>
      </c>
      <c r="G115" s="36">
        <f t="shared" si="45"/>
        <v>0.11021715230050415</v>
      </c>
      <c r="H115" s="36">
        <f t="shared" si="36"/>
        <v>0.17094808091920921</v>
      </c>
      <c r="I115" s="36">
        <f t="shared" si="37"/>
        <v>0.11021715230050416</v>
      </c>
      <c r="J115" s="36">
        <f t="shared" si="38"/>
        <v>1.4877170063904411E-3</v>
      </c>
      <c r="K115" s="88">
        <f t="shared" si="39"/>
        <v>-2.6387000265452047E-6</v>
      </c>
      <c r="L115" s="36">
        <f t="shared" si="40"/>
        <v>0.72795391364842632</v>
      </c>
      <c r="M115" s="89">
        <f t="shared" si="41"/>
        <v>8.6162456878347806E-6</v>
      </c>
      <c r="N115" s="10">
        <f t="shared" si="42"/>
        <v>0.11229354045288309</v>
      </c>
      <c r="O115" s="10">
        <f t="shared" si="43"/>
        <v>4.3113877593395756E-6</v>
      </c>
      <c r="P115" s="90">
        <v>113</v>
      </c>
      <c r="Q115" s="86">
        <f t="shared" si="44"/>
        <v>0.72646883534206241</v>
      </c>
      <c r="R115" s="91"/>
      <c r="S115" s="213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</row>
    <row r="116" spans="1:33" x14ac:dyDescent="0.25">
      <c r="A116" s="86">
        <f t="shared" si="32"/>
        <v>-0.28195366039377795</v>
      </c>
      <c r="B116" s="75">
        <v>0.28195366039377795</v>
      </c>
      <c r="C116" s="75">
        <v>0.72734680592922607</v>
      </c>
      <c r="D116" s="36">
        <f t="shared" si="33"/>
        <v>0.68195366039377792</v>
      </c>
      <c r="E116" s="36">
        <f t="shared" si="34"/>
        <v>4.3989293378469137E-2</v>
      </c>
      <c r="F116" s="36">
        <f t="shared" si="35"/>
        <v>0.12688035760453018</v>
      </c>
      <c r="G116" s="36">
        <f t="shared" si="45"/>
        <v>0.10968498876019718</v>
      </c>
      <c r="H116" s="36">
        <f t="shared" si="36"/>
        <v>0.1708696509829993</v>
      </c>
      <c r="I116" s="36">
        <f t="shared" si="37"/>
        <v>0.10968498876019715</v>
      </c>
      <c r="J116" s="36">
        <f t="shared" si="38"/>
        <v>1.3990206505814901E-3</v>
      </c>
      <c r="K116" s="88">
        <f t="shared" si="39"/>
        <v>-2.4605042500412386E-6</v>
      </c>
      <c r="L116" s="36">
        <f t="shared" si="40"/>
        <v>0.72783236497127024</v>
      </c>
      <c r="M116" s="89">
        <f t="shared" si="41"/>
        <v>2.3576758331085227E-7</v>
      </c>
      <c r="N116" s="10">
        <f t="shared" si="42"/>
        <v>0.11173920502988853</v>
      </c>
      <c r="O116" s="10">
        <f t="shared" si="43"/>
        <v>4.2198044826647597E-6</v>
      </c>
      <c r="P116" s="90">
        <v>114</v>
      </c>
      <c r="Q116" s="86">
        <f t="shared" si="44"/>
        <v>0.72643580482493875</v>
      </c>
      <c r="R116" s="91"/>
      <c r="S116" s="213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</row>
    <row r="117" spans="1:33" x14ac:dyDescent="0.25">
      <c r="A117" s="86">
        <f t="shared" si="32"/>
        <v>-0.28125437056145208</v>
      </c>
      <c r="B117" s="75">
        <v>0.28125437056145208</v>
      </c>
      <c r="C117" s="75">
        <v>0.72643012492921188</v>
      </c>
      <c r="D117" s="36">
        <f t="shared" si="33"/>
        <v>0.68125437056145211</v>
      </c>
      <c r="E117" s="36">
        <f t="shared" si="34"/>
        <v>4.3989292556260738E-2</v>
      </c>
      <c r="F117" s="36">
        <f t="shared" si="35"/>
        <v>0.12680068122418878</v>
      </c>
      <c r="G117" s="36">
        <f t="shared" si="45"/>
        <v>0.10914910550649017</v>
      </c>
      <c r="H117" s="36">
        <f t="shared" si="36"/>
        <v>0.17078997378044955</v>
      </c>
      <c r="I117" s="36">
        <f t="shared" si="37"/>
        <v>0.10914910550649015</v>
      </c>
      <c r="J117" s="36">
        <f t="shared" si="38"/>
        <v>1.3152912745123841E-3</v>
      </c>
      <c r="K117" s="88">
        <f t="shared" si="39"/>
        <v>-2.2943409485681521E-6</v>
      </c>
      <c r="L117" s="36">
        <f t="shared" si="40"/>
        <v>0.72771524596161286</v>
      </c>
      <c r="M117" s="89">
        <f t="shared" si="41"/>
        <v>1.6515360679193374E-6</v>
      </c>
      <c r="N117" s="10">
        <f t="shared" si="42"/>
        <v>0.111181035832699</v>
      </c>
      <c r="O117" s="10">
        <f t="shared" si="43"/>
        <v>4.1287408505672153E-6</v>
      </c>
      <c r="P117" s="90">
        <v>115</v>
      </c>
      <c r="Q117" s="86">
        <f t="shared" si="44"/>
        <v>0.72640224902804906</v>
      </c>
      <c r="R117" s="91"/>
      <c r="S117" s="213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</row>
    <row r="118" spans="1:33" x14ac:dyDescent="0.25">
      <c r="A118" s="86">
        <f t="shared" si="32"/>
        <v>-0.2806327795993846</v>
      </c>
      <c r="B118" s="75">
        <v>0.2806327795993846</v>
      </c>
      <c r="C118" s="75">
        <v>0.72524370827017659</v>
      </c>
      <c r="D118" s="36">
        <f t="shared" si="33"/>
        <v>0.68063277959938462</v>
      </c>
      <c r="E118" s="36">
        <f t="shared" si="34"/>
        <v>4.3989291809590388E-2</v>
      </c>
      <c r="F118" s="36">
        <f t="shared" si="35"/>
        <v>0.12672881942287498</v>
      </c>
      <c r="G118" s="36">
        <f t="shared" si="45"/>
        <v>0.10866982932709293</v>
      </c>
      <c r="H118" s="36">
        <f t="shared" si="36"/>
        <v>0.17071811123246536</v>
      </c>
      <c r="I118" s="36">
        <f t="shared" si="37"/>
        <v>0.10866982932709292</v>
      </c>
      <c r="J118" s="36">
        <f t="shared" si="38"/>
        <v>1.2448390398263202E-3</v>
      </c>
      <c r="K118" s="88">
        <f t="shared" si="39"/>
        <v>-2.156083649592914E-6</v>
      </c>
      <c r="L118" s="36">
        <f t="shared" si="40"/>
        <v>0.72761466730605273</v>
      </c>
      <c r="M118" s="89">
        <f t="shared" si="41"/>
        <v>5.6214467498027214E-6</v>
      </c>
      <c r="N118" s="10">
        <f t="shared" si="42"/>
        <v>0.11068186352781081</v>
      </c>
      <c r="O118" s="10">
        <f t="shared" si="43"/>
        <v>4.0482816248585044E-6</v>
      </c>
      <c r="P118" s="90">
        <v>116</v>
      </c>
      <c r="Q118" s="86">
        <f t="shared" si="44"/>
        <v>0.72637198434987604</v>
      </c>
      <c r="R118" s="91"/>
      <c r="S118" s="213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</row>
    <row r="119" spans="1:33" x14ac:dyDescent="0.25">
      <c r="A119" s="86">
        <f t="shared" si="32"/>
        <v>-0.28001118863731728</v>
      </c>
      <c r="B119" s="75">
        <v>0.28001118863731728</v>
      </c>
      <c r="C119" s="75">
        <v>0.72674062438812148</v>
      </c>
      <c r="D119" s="36">
        <f t="shared" si="33"/>
        <v>0.68001118863731724</v>
      </c>
      <c r="E119" s="36">
        <f t="shared" si="34"/>
        <v>4.3989291047872067E-2</v>
      </c>
      <c r="F119" s="36">
        <f t="shared" si="35"/>
        <v>0.1266559878886801</v>
      </c>
      <c r="G119" s="36">
        <f t="shared" si="45"/>
        <v>0.10818795470223068</v>
      </c>
      <c r="H119" s="36">
        <f t="shared" si="36"/>
        <v>0.17064527893655218</v>
      </c>
      <c r="I119" s="36">
        <f t="shared" si="37"/>
        <v>0.10818795470223069</v>
      </c>
      <c r="J119" s="36">
        <f t="shared" si="38"/>
        <v>1.1779549985344003E-3</v>
      </c>
      <c r="K119" s="88">
        <f t="shared" si="39"/>
        <v>-2.0261569103289384E-6</v>
      </c>
      <c r="L119" s="36">
        <f t="shared" si="40"/>
        <v>0.72751724010923735</v>
      </c>
      <c r="M119" s="89">
        <f t="shared" si="41"/>
        <v>6.0313197828432234E-7</v>
      </c>
      <c r="N119" s="10">
        <f t="shared" si="42"/>
        <v>0.11018001970497272</v>
      </c>
      <c r="O119" s="10">
        <f t="shared" si="43"/>
        <v>3.9683229751496044E-6</v>
      </c>
      <c r="P119" s="90">
        <v>117</v>
      </c>
      <c r="Q119" s="86">
        <f t="shared" si="44"/>
        <v>0.72634131126761325</v>
      </c>
      <c r="R119" s="91"/>
      <c r="S119" s="213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</row>
    <row r="120" spans="1:33" x14ac:dyDescent="0.25">
      <c r="A120" s="86">
        <f t="shared" si="32"/>
        <v>-0.27938959767524979</v>
      </c>
      <c r="B120" s="75">
        <v>0.27938959767524979</v>
      </c>
      <c r="C120" s="75">
        <v>0.73032734026631208</v>
      </c>
      <c r="D120" s="36">
        <f t="shared" si="33"/>
        <v>0.67938959767524976</v>
      </c>
      <c r="E120" s="36">
        <f t="shared" si="34"/>
        <v>4.3989290270944809E-2</v>
      </c>
      <c r="F120" s="36">
        <f t="shared" si="35"/>
        <v>0.12658219350974531</v>
      </c>
      <c r="G120" s="36">
        <f t="shared" si="45"/>
        <v>0.10770363464431296</v>
      </c>
      <c r="H120" s="36">
        <f t="shared" si="36"/>
        <v>0.17057148378069012</v>
      </c>
      <c r="I120" s="36">
        <f t="shared" si="37"/>
        <v>0.10770363464431296</v>
      </c>
      <c r="J120" s="36">
        <f t="shared" si="38"/>
        <v>1.1144792502467168E-3</v>
      </c>
      <c r="K120" s="88">
        <f t="shared" si="39"/>
        <v>-1.9040588796143578E-6</v>
      </c>
      <c r="L120" s="36">
        <f t="shared" si="40"/>
        <v>0.72742280787357605</v>
      </c>
      <c r="M120" s="89">
        <f t="shared" si="41"/>
        <v>8.4363084204528616E-6</v>
      </c>
      <c r="N120" s="10">
        <f t="shared" si="42"/>
        <v>0.10967566507500019</v>
      </c>
      <c r="O120" s="10">
        <f t="shared" si="43"/>
        <v>3.8889040195564833E-6</v>
      </c>
      <c r="P120" s="90">
        <v>118</v>
      </c>
      <c r="Q120" s="86">
        <f t="shared" si="44"/>
        <v>0.72631023268220896</v>
      </c>
      <c r="R120" s="91"/>
      <c r="S120" s="213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</row>
    <row r="121" spans="1:33" x14ac:dyDescent="0.25">
      <c r="A121" s="86">
        <f t="shared" si="32"/>
        <v>-0.27876800671318253</v>
      </c>
      <c r="B121" s="75">
        <v>0.27876800671318253</v>
      </c>
      <c r="C121" s="75">
        <v>0.72459240380459233</v>
      </c>
      <c r="D121" s="36">
        <f t="shared" si="33"/>
        <v>0.67876800671318249</v>
      </c>
      <c r="E121" s="36">
        <f t="shared" si="34"/>
        <v>4.398928947864026E-2</v>
      </c>
      <c r="F121" s="36">
        <f t="shared" si="35"/>
        <v>0.12650744281688001</v>
      </c>
      <c r="G121" s="36">
        <f t="shared" si="45"/>
        <v>0.10721701744365733</v>
      </c>
      <c r="H121" s="36">
        <f t="shared" si="36"/>
        <v>0.17049673229552026</v>
      </c>
      <c r="I121" s="36">
        <f t="shared" si="37"/>
        <v>0.10721701744365732</v>
      </c>
      <c r="J121" s="36">
        <f t="shared" si="38"/>
        <v>1.054256974004947E-3</v>
      </c>
      <c r="K121" s="88">
        <f t="shared" si="39"/>
        <v>-1.7893179273728555E-6</v>
      </c>
      <c r="L121" s="36">
        <f t="shared" si="40"/>
        <v>0.72733121900019848</v>
      </c>
      <c r="M121" s="89">
        <f t="shared" si="41"/>
        <v>7.5011086756831425E-6</v>
      </c>
      <c r="N121" s="10">
        <f t="shared" si="42"/>
        <v>0.10916895541383083</v>
      </c>
      <c r="O121" s="10">
        <f t="shared" si="43"/>
        <v>3.8100618394050892E-6</v>
      </c>
      <c r="P121" s="90">
        <v>119</v>
      </c>
      <c r="Q121" s="86">
        <f t="shared" si="44"/>
        <v>0.7262787513441209</v>
      </c>
      <c r="R121" s="91"/>
      <c r="S121" s="213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</row>
    <row r="122" spans="1:33" x14ac:dyDescent="0.25">
      <c r="A122" s="86">
        <f t="shared" si="32"/>
        <v>-0.27814641575111498</v>
      </c>
      <c r="B122" s="75">
        <v>0.27814641575111498</v>
      </c>
      <c r="C122" s="75">
        <v>0.72594122048207044</v>
      </c>
      <c r="D122" s="36">
        <f t="shared" si="33"/>
        <v>0.67814641575111501</v>
      </c>
      <c r="E122" s="36">
        <f t="shared" si="34"/>
        <v>4.3989288670782313E-2</v>
      </c>
      <c r="F122" s="36">
        <f t="shared" si="35"/>
        <v>0.12643174196882656</v>
      </c>
      <c r="G122" s="36">
        <f t="shared" si="45"/>
        <v>0.10672824662971558</v>
      </c>
      <c r="H122" s="36">
        <f t="shared" si="36"/>
        <v>0.17042103063960887</v>
      </c>
      <c r="I122" s="36">
        <f t="shared" si="37"/>
        <v>0.10672824662971558</v>
      </c>
      <c r="J122" s="36">
        <f t="shared" si="38"/>
        <v>9.9713848179052941E-4</v>
      </c>
      <c r="K122" s="88">
        <f t="shared" si="39"/>
        <v>-1.6814908260658402E-6</v>
      </c>
      <c r="L122" s="36">
        <f t="shared" si="40"/>
        <v>0.72724232683807488</v>
      </c>
      <c r="M122" s="89">
        <f t="shared" si="41"/>
        <v>1.6928777496351642E-6</v>
      </c>
      <c r="N122" s="10">
        <f t="shared" si="42"/>
        <v>0.10866004152090891</v>
      </c>
      <c r="O122" s="10">
        <f t="shared" si="43"/>
        <v>3.7318315016406422E-6</v>
      </c>
      <c r="P122" s="90">
        <v>120</v>
      </c>
      <c r="Q122" s="86">
        <f t="shared" si="44"/>
        <v>0.7262468698471104</v>
      </c>
      <c r="R122" s="91"/>
      <c r="S122" s="213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</row>
    <row r="123" spans="1:33" x14ac:dyDescent="0.25">
      <c r="A123" s="86">
        <f t="shared" si="32"/>
        <v>-0.27760252365930604</v>
      </c>
      <c r="B123" s="75">
        <v>0.27760252365930604</v>
      </c>
      <c r="C123" s="75">
        <v>0.72444506175892032</v>
      </c>
      <c r="D123" s="36">
        <f t="shared" si="33"/>
        <v>0.67760252365930607</v>
      </c>
      <c r="E123" s="36">
        <f t="shared" si="34"/>
        <v>4.3989287951003424E-2</v>
      </c>
      <c r="F123" s="36">
        <f t="shared" si="35"/>
        <v>0.12636472885175418</v>
      </c>
      <c r="G123" s="36">
        <f t="shared" si="45"/>
        <v>0.10629891472848087</v>
      </c>
      <c r="H123" s="36">
        <f t="shared" si="36"/>
        <v>0.17035401680275761</v>
      </c>
      <c r="I123" s="36">
        <f t="shared" si="37"/>
        <v>0.10629891472848084</v>
      </c>
      <c r="J123" s="36">
        <f t="shared" si="38"/>
        <v>9.4959212806759567E-4</v>
      </c>
      <c r="K123" s="88">
        <f t="shared" si="39"/>
        <v>-1.5924855546881273E-6</v>
      </c>
      <c r="L123" s="36">
        <f t="shared" si="40"/>
        <v>0.72716664684025345</v>
      </c>
      <c r="M123" s="89">
        <f t="shared" si="41"/>
        <v>7.4070253549350776E-6</v>
      </c>
      <c r="N123" s="10">
        <f t="shared" si="42"/>
        <v>0.10821304845228003</v>
      </c>
      <c r="O123" s="10">
        <f t="shared" si="43"/>
        <v>3.6639079125853371E-6</v>
      </c>
      <c r="P123" s="90">
        <v>121</v>
      </c>
      <c r="Q123" s="86">
        <f t="shared" si="44"/>
        <v>0.72621864719774054</v>
      </c>
      <c r="R123" s="91"/>
      <c r="S123" s="213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</row>
    <row r="124" spans="1:33" x14ac:dyDescent="0.25">
      <c r="A124" s="86">
        <f t="shared" si="32"/>
        <v>-0.27682553495672185</v>
      </c>
      <c r="B124" s="75">
        <v>0.27682553495672185</v>
      </c>
      <c r="C124" s="75">
        <v>0.72856026368254423</v>
      </c>
      <c r="D124" s="36">
        <f t="shared" si="33"/>
        <v>0.67682553495672182</v>
      </c>
      <c r="E124" s="36">
        <f t="shared" si="34"/>
        <v>4.3989286901590742E-2</v>
      </c>
      <c r="F124" s="36">
        <f t="shared" si="35"/>
        <v>0.12626774871135985</v>
      </c>
      <c r="G124" s="36">
        <f t="shared" si="45"/>
        <v>0.10568308533708931</v>
      </c>
      <c r="H124" s="36">
        <f t="shared" si="36"/>
        <v>0.17025703561295058</v>
      </c>
      <c r="I124" s="36">
        <f t="shared" si="37"/>
        <v>0.10568308533708931</v>
      </c>
      <c r="J124" s="36">
        <f t="shared" si="38"/>
        <v>8.8541400668196114E-4</v>
      </c>
      <c r="K124" s="88">
        <f t="shared" si="39"/>
        <v>-1.4734448867012505E-6</v>
      </c>
      <c r="L124" s="36">
        <f t="shared" si="40"/>
        <v>0.72706174446470406</v>
      </c>
      <c r="M124" s="89">
        <f t="shared" si="41"/>
        <v>2.2455598462363035E-6</v>
      </c>
      <c r="N124" s="10">
        <f t="shared" si="42"/>
        <v>0.10757194003472292</v>
      </c>
      <c r="O124" s="10">
        <f t="shared" si="43"/>
        <v>3.5677720687725672E-6</v>
      </c>
      <c r="P124" s="90">
        <v>122</v>
      </c>
      <c r="Q124" s="86">
        <f t="shared" si="44"/>
        <v>0.72617780390290876</v>
      </c>
      <c r="R124" s="91"/>
      <c r="S124" s="213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</row>
    <row r="125" spans="1:33" x14ac:dyDescent="0.25">
      <c r="A125" s="86">
        <f t="shared" si="32"/>
        <v>-0.27620394399465431</v>
      </c>
      <c r="B125" s="75">
        <v>0.27620394399465431</v>
      </c>
      <c r="C125" s="75">
        <v>0.72462334904211567</v>
      </c>
      <c r="D125" s="36">
        <f t="shared" si="33"/>
        <v>0.67620394399465433</v>
      </c>
      <c r="E125" s="36">
        <f t="shared" si="34"/>
        <v>4.3989286043903342E-2</v>
      </c>
      <c r="F125" s="36">
        <f t="shared" si="35"/>
        <v>0.1261891140379641</v>
      </c>
      <c r="G125" s="36">
        <f t="shared" si="45"/>
        <v>0.10518845707782279</v>
      </c>
      <c r="H125" s="36">
        <f t="shared" si="36"/>
        <v>0.17017840008186744</v>
      </c>
      <c r="I125" s="36">
        <f t="shared" si="37"/>
        <v>0.10518845707782279</v>
      </c>
      <c r="J125" s="36">
        <f t="shared" si="38"/>
        <v>8.3708683496407825E-4</v>
      </c>
      <c r="K125" s="88">
        <f t="shared" si="39"/>
        <v>-1.3846514718251358E-6</v>
      </c>
      <c r="L125" s="36">
        <f t="shared" si="40"/>
        <v>0.72698038900555906</v>
      </c>
      <c r="M125" s="89">
        <f t="shared" si="41"/>
        <v>5.5556373892691979E-6</v>
      </c>
      <c r="N125" s="10">
        <f t="shared" si="42"/>
        <v>0.10705705497513865</v>
      </c>
      <c r="O125" s="10">
        <f t="shared" si="43"/>
        <v>3.4916581018532539E-6</v>
      </c>
      <c r="P125" s="90">
        <v>123</v>
      </c>
      <c r="Q125" s="86">
        <f t="shared" si="44"/>
        <v>0.72614468682206679</v>
      </c>
      <c r="R125" s="91"/>
      <c r="S125" s="213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</row>
    <row r="126" spans="1:33" x14ac:dyDescent="0.25">
      <c r="A126" s="86">
        <f t="shared" si="32"/>
        <v>-0.27558235303258682</v>
      </c>
      <c r="B126" s="75">
        <v>0.27558235303258682</v>
      </c>
      <c r="C126" s="75">
        <v>0.72281870734138709</v>
      </c>
      <c r="D126" s="36">
        <f t="shared" si="33"/>
        <v>0.67558235303258685</v>
      </c>
      <c r="E126" s="36">
        <f t="shared" si="34"/>
        <v>4.3989285169848132E-2</v>
      </c>
      <c r="F126" s="36">
        <f t="shared" si="35"/>
        <v>0.12610955045709721</v>
      </c>
      <c r="G126" s="36">
        <f t="shared" si="45"/>
        <v>0.10469221700443082</v>
      </c>
      <c r="H126" s="36">
        <f t="shared" si="36"/>
        <v>0.17009883562694533</v>
      </c>
      <c r="I126" s="36">
        <f t="shared" si="37"/>
        <v>0.10469221700443082</v>
      </c>
      <c r="J126" s="36">
        <f t="shared" si="38"/>
        <v>7.9130040121066646E-4</v>
      </c>
      <c r="K126" s="88">
        <f t="shared" si="39"/>
        <v>-1.3012086185177661E-6</v>
      </c>
      <c r="L126" s="36">
        <f t="shared" si="40"/>
        <v>0.72690117772339424</v>
      </c>
      <c r="M126" s="89">
        <f t="shared" si="41"/>
        <v>1.6666564419965629E-5</v>
      </c>
      <c r="N126" s="10">
        <f t="shared" si="42"/>
        <v>0.10654053517182216</v>
      </c>
      <c r="O126" s="10">
        <f t="shared" si="43"/>
        <v>3.416280047908876E-6</v>
      </c>
      <c r="P126" s="90">
        <v>124</v>
      </c>
      <c r="Q126" s="86">
        <f t="shared" si="44"/>
        <v>0.72611117853080209</v>
      </c>
      <c r="R126" s="91"/>
      <c r="S126" s="213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</row>
    <row r="127" spans="1:33" x14ac:dyDescent="0.25">
      <c r="A127" s="86">
        <f t="shared" si="32"/>
        <v>-0.27488306320026118</v>
      </c>
      <c r="B127" s="75">
        <v>0.27488306320026118</v>
      </c>
      <c r="C127" s="75">
        <v>0.72332215046439097</v>
      </c>
      <c r="D127" s="36">
        <f t="shared" si="33"/>
        <v>0.67488306320026115</v>
      </c>
      <c r="E127" s="36">
        <f t="shared" si="34"/>
        <v>4.398928416669684E-2</v>
      </c>
      <c r="F127" s="36">
        <f t="shared" si="35"/>
        <v>0.12601893619383331</v>
      </c>
      <c r="G127" s="36">
        <f t="shared" si="45"/>
        <v>0.10413216873974544</v>
      </c>
      <c r="H127" s="36">
        <f t="shared" si="36"/>
        <v>0.17000822036053015</v>
      </c>
      <c r="I127" s="36">
        <f t="shared" si="37"/>
        <v>0.10413216873974544</v>
      </c>
      <c r="J127" s="36">
        <f t="shared" si="38"/>
        <v>7.4267409998558342E-4</v>
      </c>
      <c r="K127" s="88">
        <f t="shared" si="39"/>
        <v>-1.2133303690447806E-6</v>
      </c>
      <c r="L127" s="36">
        <f t="shared" si="40"/>
        <v>0.72681447700187585</v>
      </c>
      <c r="M127" s="89">
        <f t="shared" si="41"/>
        <v>1.2196344644421131E-5</v>
      </c>
      <c r="N127" s="10">
        <f t="shared" si="42"/>
        <v>0.10595765246236163</v>
      </c>
      <c r="O127" s="10">
        <f t="shared" si="43"/>
        <v>3.3323908215366696E-6</v>
      </c>
      <c r="P127" s="90">
        <v>125</v>
      </c>
      <c r="Q127" s="86">
        <f t="shared" si="44"/>
        <v>0.72607301623225928</v>
      </c>
      <c r="R127" s="91"/>
      <c r="S127" s="213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</row>
    <row r="128" spans="1:33" x14ac:dyDescent="0.25">
      <c r="A128" s="86">
        <f t="shared" si="32"/>
        <v>-0.27433917110845202</v>
      </c>
      <c r="B128" s="75">
        <v>0.27433917110845202</v>
      </c>
      <c r="C128" s="75">
        <v>0.72411958544214072</v>
      </c>
      <c r="D128" s="36">
        <f t="shared" si="33"/>
        <v>0.6743391711084521</v>
      </c>
      <c r="E128" s="36">
        <f t="shared" si="34"/>
        <v>4.398928337174407E-2</v>
      </c>
      <c r="F128" s="36">
        <f t="shared" si="35"/>
        <v>0.12594765259505239</v>
      </c>
      <c r="G128" s="36">
        <f t="shared" si="45"/>
        <v>0.1036953743125737</v>
      </c>
      <c r="H128" s="36">
        <f t="shared" si="36"/>
        <v>0.16993693596679646</v>
      </c>
      <c r="I128" s="36">
        <f t="shared" si="37"/>
        <v>0.1036953743125737</v>
      </c>
      <c r="J128" s="36">
        <f t="shared" si="38"/>
        <v>7.0686082908186384E-4</v>
      </c>
      <c r="K128" s="88">
        <f t="shared" si="39"/>
        <v>-1.1491045099679656E-6</v>
      </c>
      <c r="L128" s="36">
        <f t="shared" si="40"/>
        <v>0.72674870678930303</v>
      </c>
      <c r="M128" s="89">
        <f t="shared" si="41"/>
        <v>6.9122790581045644E-6</v>
      </c>
      <c r="N128" s="10">
        <f t="shared" si="42"/>
        <v>0.10550308865189616</v>
      </c>
      <c r="O128" s="10">
        <f t="shared" si="43"/>
        <v>3.2678311325920414E-6</v>
      </c>
      <c r="P128" s="90">
        <v>126</v>
      </c>
      <c r="Q128" s="86">
        <f t="shared" si="44"/>
        <v>0.72604299506473113</v>
      </c>
      <c r="R128" s="91"/>
      <c r="S128" s="213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</row>
    <row r="129" spans="1:33" x14ac:dyDescent="0.25">
      <c r="A129" s="86">
        <f t="shared" si="32"/>
        <v>-0.27363988127612615</v>
      </c>
      <c r="B129" s="75">
        <v>0.27363988127612615</v>
      </c>
      <c r="C129" s="75">
        <v>0.7226559949235476</v>
      </c>
      <c r="D129" s="36">
        <f t="shared" si="33"/>
        <v>0.67363988127612617</v>
      </c>
      <c r="E129" s="36">
        <f t="shared" si="34"/>
        <v>4.3989282330449964E-2</v>
      </c>
      <c r="F129" s="36">
        <f t="shared" si="35"/>
        <v>0.12585496999139448</v>
      </c>
      <c r="G129" s="36">
        <f t="shared" si="45"/>
        <v>0.10313236592177993</v>
      </c>
      <c r="H129" s="36">
        <f t="shared" si="36"/>
        <v>0.16984425232184444</v>
      </c>
      <c r="I129" s="36">
        <f t="shared" si="37"/>
        <v>0.10313236592177993</v>
      </c>
      <c r="J129" s="36">
        <f t="shared" si="38"/>
        <v>6.6326303250177599E-4</v>
      </c>
      <c r="K129" s="88">
        <f t="shared" si="39"/>
        <v>-1.0714981926824801E-6</v>
      </c>
      <c r="L129" s="36">
        <f t="shared" si="40"/>
        <v>0.72666615321662209</v>
      </c>
      <c r="M129" s="89">
        <f t="shared" si="41"/>
        <v>1.6081369535514148E-5</v>
      </c>
      <c r="N129" s="10">
        <f t="shared" si="42"/>
        <v>0.10491722871338034</v>
      </c>
      <c r="O129" s="10">
        <f t="shared" si="43"/>
        <v>3.1857351848396028E-6</v>
      </c>
      <c r="P129" s="90">
        <v>127</v>
      </c>
      <c r="Q129" s="86">
        <f t="shared" si="44"/>
        <v>0.72600396168231296</v>
      </c>
      <c r="R129" s="91"/>
      <c r="S129" s="213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</row>
    <row r="130" spans="1:33" x14ac:dyDescent="0.25">
      <c r="A130" s="86">
        <f t="shared" ref="A130:A193" si="46">-B130</f>
        <v>-0.27301829031405889</v>
      </c>
      <c r="B130" s="75">
        <v>0.27301829031405889</v>
      </c>
      <c r="C130" s="75">
        <v>0.72413529955734024</v>
      </c>
      <c r="D130" s="36">
        <f t="shared" ref="D130:D193" si="47">IF(B130=0,"",B130+1/$T$8)</f>
        <v>0.67301829031405891</v>
      </c>
      <c r="E130" s="36">
        <f t="shared" ref="E130:E193" si="48">IF(B130=0,"",$T$20-(LN(1+EXP(-$S$37*(H130-T$20))))/$S$37)</f>
        <v>4.3989281386444777E-2</v>
      </c>
      <c r="F130" s="36">
        <f t="shared" ref="F130:F193" si="49">IF(B130=0,"",B130-E130-G130-V$4*J130)</f>
        <v>0.12577161354775829</v>
      </c>
      <c r="G130" s="36">
        <f t="shared" si="45"/>
        <v>0.10263068931780042</v>
      </c>
      <c r="H130" s="36">
        <f t="shared" ref="H130:H193" si="50">IF(B130=0,"",B130-G130-V$4*J130)</f>
        <v>0.16976089493420307</v>
      </c>
      <c r="I130" s="36">
        <f t="shared" ref="I130:I193" si="51">IF(B130=0,"",B130-H130-V$4*J130)</f>
        <v>0.10263068931780042</v>
      </c>
      <c r="J130" s="36">
        <f t="shared" ref="J130:J193" si="52">IF(B130=0,"",LN(1+EXP($U$37*(B130-$U$39)))/$U$37)</f>
        <v>6.2670606205539521E-4</v>
      </c>
      <c r="K130" s="88">
        <f t="shared" ref="K130:K193" si="53">IF(B130=0,"",-LN(1+EXP($V$41*(B130-$V$39)))/$V$41)</f>
        <v>-1.0069258552461269E-6</v>
      </c>
      <c r="L130" s="36">
        <f t="shared" ref="L130:L193" si="54">IF(B130=0,"",$S$41*E130+$S$8+$T$41*F130+$U$41*I130+S$43*(J130+K130))</f>
        <v>0.72659455515884175</v>
      </c>
      <c r="M130" s="89">
        <f t="shared" ref="M130:M193" si="55">IF(B130=0,"",(L130-C130)*(L130-C130))</f>
        <v>6.0479381135165476E-6</v>
      </c>
      <c r="N130" s="10">
        <f t="shared" ref="N130:N193" si="56">IF(B130=0,"",1/V$16*LN(1+EXP(V$16*(B130-V$4*J130-T$39))))</f>
        <v>0.10439524056964507</v>
      </c>
      <c r="O130" s="10">
        <f t="shared" ref="O130:O193" si="57">IF(B130=0,"",(N130-I130)^2)</f>
        <v>3.1136411203865052E-6</v>
      </c>
      <c r="P130" s="90">
        <v>128</v>
      </c>
      <c r="Q130" s="86">
        <f t="shared" ref="Q130:Q193" si="58">IF(B130=0,"",S$8+T$41*F130)</f>
        <v>0.72596885602264161</v>
      </c>
      <c r="R130" s="91"/>
      <c r="S130" s="213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</row>
    <row r="131" spans="1:33" x14ac:dyDescent="0.25">
      <c r="A131" s="86">
        <f t="shared" si="46"/>
        <v>-0.27239669935199134</v>
      </c>
      <c r="B131" s="75">
        <v>0.27239669935199134</v>
      </c>
      <c r="C131" s="75">
        <v>0.72332215046439097</v>
      </c>
      <c r="D131" s="36">
        <f t="shared" si="47"/>
        <v>0.67239669935199142</v>
      </c>
      <c r="E131" s="36">
        <f t="shared" si="48"/>
        <v>4.3989280424840953E-2</v>
      </c>
      <c r="F131" s="36">
        <f t="shared" si="49"/>
        <v>0.12568734488905364</v>
      </c>
      <c r="G131" s="36">
        <f t="shared" ref="G131:G194" si="59">IF(B131=0,"",1/2*(B131-V$4*J131+T$37)+1/2*POWER((B131-V$4*J131+T$37)^2-4*V$37*(B131-V$4*J131),0.5))</f>
        <v>0.10212796565671958</v>
      </c>
      <c r="H131" s="36">
        <f t="shared" si="50"/>
        <v>0.1696766253138946</v>
      </c>
      <c r="I131" s="36">
        <f t="shared" si="51"/>
        <v>0.1021279656567196</v>
      </c>
      <c r="J131" s="36">
        <f t="shared" si="52"/>
        <v>5.9210838137714681E-4</v>
      </c>
      <c r="K131" s="88">
        <f t="shared" si="53"/>
        <v>-9.4624469515662102E-7</v>
      </c>
      <c r="L131" s="36">
        <f t="shared" si="54"/>
        <v>0.72652452831925363</v>
      </c>
      <c r="M131" s="89">
        <f t="shared" si="55"/>
        <v>1.0255223925314766E-5</v>
      </c>
      <c r="N131" s="10">
        <f t="shared" si="56"/>
        <v>0.10387221179147242</v>
      </c>
      <c r="O131" s="10">
        <f t="shared" si="57"/>
        <v>3.0423945786001698E-6</v>
      </c>
      <c r="P131" s="90">
        <v>129</v>
      </c>
      <c r="Q131" s="86">
        <f t="shared" si="58"/>
        <v>0.72593336618257165</v>
      </c>
      <c r="R131" s="91"/>
      <c r="S131" s="213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</row>
    <row r="132" spans="1:33" x14ac:dyDescent="0.25">
      <c r="A132" s="86">
        <f t="shared" si="46"/>
        <v>-0.27169740951966548</v>
      </c>
      <c r="B132" s="75">
        <v>0.27169740951966548</v>
      </c>
      <c r="C132" s="75">
        <v>0.72250916241634677</v>
      </c>
      <c r="D132" s="36">
        <f t="shared" si="47"/>
        <v>0.6716974095196655</v>
      </c>
      <c r="E132" s="36">
        <f t="shared" si="48"/>
        <v>4.3989279321662828E-2</v>
      </c>
      <c r="F132" s="36">
        <f t="shared" si="49"/>
        <v>0.12559145474088959</v>
      </c>
      <c r="G132" s="36">
        <f t="shared" si="59"/>
        <v>0.10156127076142481</v>
      </c>
      <c r="H132" s="36">
        <f t="shared" si="50"/>
        <v>0.16958073406255245</v>
      </c>
      <c r="I132" s="36">
        <f t="shared" si="51"/>
        <v>0.10156127076142479</v>
      </c>
      <c r="J132" s="36">
        <f t="shared" si="52"/>
        <v>5.5540469568823771E-4</v>
      </c>
      <c r="K132" s="88">
        <f t="shared" si="53"/>
        <v>-8.8233818365953312E-7</v>
      </c>
      <c r="L132" s="36">
        <f t="shared" si="54"/>
        <v>0.72644750429669391</v>
      </c>
      <c r="M132" s="89">
        <f t="shared" si="55"/>
        <v>1.551053676649625E-5</v>
      </c>
      <c r="N132" s="10">
        <f t="shared" si="56"/>
        <v>0.10328268766708588</v>
      </c>
      <c r="O132" s="10">
        <f t="shared" si="57"/>
        <v>2.9632761630958059E-6</v>
      </c>
      <c r="P132" s="90">
        <v>130</v>
      </c>
      <c r="Q132" s="86">
        <f t="shared" si="58"/>
        <v>0.72589298193918939</v>
      </c>
      <c r="R132" s="91"/>
      <c r="S132" s="213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</row>
    <row r="133" spans="1:33" x14ac:dyDescent="0.25">
      <c r="A133" s="86">
        <f t="shared" si="46"/>
        <v>-0.27107581855759821</v>
      </c>
      <c r="B133" s="75">
        <v>0.27107581855759821</v>
      </c>
      <c r="C133" s="75">
        <v>0.72431351721424075</v>
      </c>
      <c r="D133" s="36">
        <f t="shared" si="47"/>
        <v>0.67107581855759824</v>
      </c>
      <c r="E133" s="36">
        <f t="shared" si="48"/>
        <v>4.3989278321748496E-2</v>
      </c>
      <c r="F133" s="36">
        <f t="shared" si="49"/>
        <v>0.12550525376559493</v>
      </c>
      <c r="G133" s="36">
        <f t="shared" si="59"/>
        <v>0.10105663964167069</v>
      </c>
      <c r="H133" s="36">
        <f t="shared" si="50"/>
        <v>0.16949453208734341</v>
      </c>
      <c r="I133" s="36">
        <f t="shared" si="51"/>
        <v>0.10105663964167071</v>
      </c>
      <c r="J133" s="36">
        <f t="shared" si="52"/>
        <v>5.2464682858409438E-4</v>
      </c>
      <c r="K133" s="88">
        <f t="shared" si="53"/>
        <v>-8.2916483656167079E-7</v>
      </c>
      <c r="L133" s="36">
        <f t="shared" si="54"/>
        <v>0.7263804959655692</v>
      </c>
      <c r="M133" s="89">
        <f t="shared" si="55"/>
        <v>4.2724011584432813E-6</v>
      </c>
      <c r="N133" s="10">
        <f t="shared" si="56"/>
        <v>0.10275778179330143</v>
      </c>
      <c r="O133" s="10">
        <f t="shared" si="57"/>
        <v>2.8938846200548111E-6</v>
      </c>
      <c r="P133" s="90">
        <v>131</v>
      </c>
      <c r="Q133" s="86">
        <f t="shared" si="58"/>
        <v>0.72585667830182166</v>
      </c>
      <c r="R133" s="91"/>
      <c r="S133" s="213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</row>
    <row r="134" spans="1:33" x14ac:dyDescent="0.25">
      <c r="A134" s="86">
        <f t="shared" si="46"/>
        <v>-0.27045422759553073</v>
      </c>
      <c r="B134" s="75">
        <v>0.27045422759553073</v>
      </c>
      <c r="C134" s="75">
        <v>0.72268734504037768</v>
      </c>
      <c r="D134" s="36">
        <f t="shared" si="47"/>
        <v>0.67045422759553075</v>
      </c>
      <c r="E134" s="36">
        <f t="shared" si="48"/>
        <v>4.3989277303352621E-2</v>
      </c>
      <c r="F134" s="36">
        <f t="shared" si="49"/>
        <v>0.12541814549518082</v>
      </c>
      <c r="G134" s="36">
        <f t="shared" si="59"/>
        <v>0.10055125189146938</v>
      </c>
      <c r="H134" s="36">
        <f t="shared" si="50"/>
        <v>0.16940742279853344</v>
      </c>
      <c r="I134" s="36">
        <f t="shared" si="51"/>
        <v>0.10055125189146938</v>
      </c>
      <c r="J134" s="36">
        <f t="shared" si="52"/>
        <v>4.9555290552790766E-4</v>
      </c>
      <c r="K134" s="88">
        <f t="shared" si="53"/>
        <v>-7.7919581036956178E-7</v>
      </c>
      <c r="L134" s="36">
        <f t="shared" si="54"/>
        <v>0.72631476626581493</v>
      </c>
      <c r="M134" s="89">
        <f t="shared" si="55"/>
        <v>1.3158184746752637E-5</v>
      </c>
      <c r="N134" s="10">
        <f t="shared" si="56"/>
        <v>0.10223214103461366</v>
      </c>
      <c r="O134" s="10">
        <f t="shared" si="57"/>
        <v>2.8253883115403085E-6</v>
      </c>
      <c r="P134" s="90">
        <v>132</v>
      </c>
      <c r="Q134" s="86">
        <f t="shared" si="58"/>
        <v>0.72581999255609742</v>
      </c>
      <c r="R134" s="91"/>
      <c r="S134" s="213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</row>
    <row r="135" spans="1:33" x14ac:dyDescent="0.25">
      <c r="A135" s="86">
        <f t="shared" si="46"/>
        <v>-0.26983263663346341</v>
      </c>
      <c r="B135" s="75">
        <v>0.26983263663346341</v>
      </c>
      <c r="C135" s="75">
        <v>0.72219999759179876</v>
      </c>
      <c r="D135" s="36">
        <f t="shared" si="47"/>
        <v>0.66983263663346349</v>
      </c>
      <c r="E135" s="36">
        <f t="shared" si="48"/>
        <v>4.398927626616992E-2</v>
      </c>
      <c r="F135" s="36">
        <f t="shared" si="49"/>
        <v>0.12533013068873719</v>
      </c>
      <c r="G135" s="36">
        <f t="shared" si="59"/>
        <v>0.10004519257514949</v>
      </c>
      <c r="H135" s="36">
        <f t="shared" si="50"/>
        <v>0.1693194069549071</v>
      </c>
      <c r="I135" s="36">
        <f t="shared" si="51"/>
        <v>0.10004519257514947</v>
      </c>
      <c r="J135" s="36">
        <f t="shared" si="52"/>
        <v>4.6803710340682746E-4</v>
      </c>
      <c r="K135" s="88">
        <f t="shared" si="53"/>
        <v>-7.3223802157350104E-7</v>
      </c>
      <c r="L135" s="36">
        <f t="shared" si="54"/>
        <v>0.72625022988709342</v>
      </c>
      <c r="M135" s="89">
        <f t="shared" si="55"/>
        <v>1.6404381645847887E-5</v>
      </c>
      <c r="N135" s="10">
        <f t="shared" si="56"/>
        <v>0.10170585497457288</v>
      </c>
      <c r="O135" s="10">
        <f t="shared" si="57"/>
        <v>2.7577996048586986E-6</v>
      </c>
      <c r="P135" s="90">
        <v>133</v>
      </c>
      <c r="Q135" s="86">
        <f t="shared" si="58"/>
        <v>0.72578292502170816</v>
      </c>
      <c r="R135" s="91"/>
      <c r="S135" s="213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</row>
    <row r="136" spans="1:33" x14ac:dyDescent="0.25">
      <c r="A136" s="86">
        <f t="shared" si="46"/>
        <v>-0.26913334680113754</v>
      </c>
      <c r="B136" s="75">
        <v>0.26913334680113754</v>
      </c>
      <c r="C136" s="75">
        <v>0.7281165950089511</v>
      </c>
      <c r="D136" s="36">
        <f t="shared" si="47"/>
        <v>0.66913334680113756</v>
      </c>
      <c r="E136" s="36">
        <f t="shared" si="48"/>
        <v>4.3989275076488456E-2</v>
      </c>
      <c r="F136" s="36">
        <f t="shared" si="49"/>
        <v>0.12523003088863341</v>
      </c>
      <c r="G136" s="36">
        <f t="shared" si="59"/>
        <v>9.9475174413143269E-2</v>
      </c>
      <c r="H136" s="36">
        <f t="shared" si="50"/>
        <v>0.16921930596512186</v>
      </c>
      <c r="I136" s="36">
        <f t="shared" si="51"/>
        <v>9.9475174413143283E-2</v>
      </c>
      <c r="J136" s="36">
        <f t="shared" si="52"/>
        <v>4.3886642287240126E-4</v>
      </c>
      <c r="K136" s="88">
        <f t="shared" si="53"/>
        <v>-6.8278438164020872E-7</v>
      </c>
      <c r="L136" s="36">
        <f t="shared" si="54"/>
        <v>0.7261789515171837</v>
      </c>
      <c r="M136" s="89">
        <f t="shared" si="55"/>
        <v>3.754462301188537E-6</v>
      </c>
      <c r="N136" s="10">
        <f t="shared" si="56"/>
        <v>0.10111311851908572</v>
      </c>
      <c r="O136" s="10">
        <f t="shared" si="57"/>
        <v>2.6828608941915713E-6</v>
      </c>
      <c r="P136" s="90">
        <v>134</v>
      </c>
      <c r="Q136" s="86">
        <f t="shared" si="58"/>
        <v>0.72574076787869291</v>
      </c>
      <c r="R136" s="91"/>
      <c r="S136" s="213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</row>
    <row r="137" spans="1:33" x14ac:dyDescent="0.25">
      <c r="A137" s="86">
        <f t="shared" si="46"/>
        <v>-0.26851175583907005</v>
      </c>
      <c r="B137" s="75">
        <v>0.26851175583907005</v>
      </c>
      <c r="C137" s="75">
        <v>0.72203738787909466</v>
      </c>
      <c r="D137" s="36">
        <f t="shared" si="47"/>
        <v>0.66851175583907008</v>
      </c>
      <c r="E137" s="36">
        <f t="shared" si="48"/>
        <v>4.3989273998317563E-2</v>
      </c>
      <c r="F137" s="36">
        <f t="shared" si="49"/>
        <v>0.12514009046449595</v>
      </c>
      <c r="G137" s="36">
        <f t="shared" si="59"/>
        <v>9.8967954203461453E-2</v>
      </c>
      <c r="H137" s="36">
        <f t="shared" si="50"/>
        <v>0.16912936446281354</v>
      </c>
      <c r="I137" s="36">
        <f t="shared" si="51"/>
        <v>9.8967954203461425E-2</v>
      </c>
      <c r="J137" s="36">
        <f t="shared" si="52"/>
        <v>4.1443717279508372E-4</v>
      </c>
      <c r="K137" s="88">
        <f t="shared" si="53"/>
        <v>-6.4163658592517859E-7</v>
      </c>
      <c r="L137" s="36">
        <f t="shared" si="54"/>
        <v>0.72611668490446257</v>
      </c>
      <c r="M137" s="89">
        <f t="shared" si="55"/>
        <v>1.6640664221175495E-5</v>
      </c>
      <c r="N137" s="10">
        <f t="shared" si="56"/>
        <v>0.10058574157738519</v>
      </c>
      <c r="O137" s="10">
        <f t="shared" si="57"/>
        <v>2.6172359872271436E-6</v>
      </c>
      <c r="P137" s="90">
        <v>135</v>
      </c>
      <c r="Q137" s="86">
        <f t="shared" si="58"/>
        <v>0.72570288936825345</v>
      </c>
      <c r="R137" s="91"/>
      <c r="S137" s="213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</row>
    <row r="138" spans="1:33" x14ac:dyDescent="0.25">
      <c r="A138" s="86">
        <f t="shared" si="46"/>
        <v>-0.26789016487700273</v>
      </c>
      <c r="B138" s="75">
        <v>0.26789016487700273</v>
      </c>
      <c r="C138" s="75">
        <v>0.72333759460638192</v>
      </c>
      <c r="D138" s="36">
        <f t="shared" si="47"/>
        <v>0.66789016487700281</v>
      </c>
      <c r="E138" s="36">
        <f t="shared" si="48"/>
        <v>4.3989272900330882E-2</v>
      </c>
      <c r="F138" s="36">
        <f t="shared" si="49"/>
        <v>0.12504924342644438</v>
      </c>
      <c r="G138" s="36">
        <f t="shared" si="59"/>
        <v>9.846030566434559E-2</v>
      </c>
      <c r="H138" s="36">
        <f t="shared" si="50"/>
        <v>0.16903851632677527</v>
      </c>
      <c r="I138" s="36">
        <f t="shared" si="51"/>
        <v>9.8460305664345604E-2</v>
      </c>
      <c r="J138" s="36">
        <f t="shared" si="52"/>
        <v>3.9134288588185321E-4</v>
      </c>
      <c r="K138" s="88">
        <f t="shared" si="53"/>
        <v>-6.0296847500031582E-7</v>
      </c>
      <c r="L138" s="36">
        <f t="shared" si="54"/>
        <v>0.72605536895375478</v>
      </c>
      <c r="M138" s="89">
        <f t="shared" si="55"/>
        <v>7.3862974032379687E-6</v>
      </c>
      <c r="N138" s="10">
        <f t="shared" si="56"/>
        <v>0.10005797556912273</v>
      </c>
      <c r="O138" s="10">
        <f t="shared" si="57"/>
        <v>2.5525491246305453E-6</v>
      </c>
      <c r="P138" s="90">
        <v>136</v>
      </c>
      <c r="Q138" s="86">
        <f t="shared" si="58"/>
        <v>0.72566462903634787</v>
      </c>
      <c r="R138" s="91"/>
      <c r="S138" s="213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</row>
    <row r="139" spans="1:33" x14ac:dyDescent="0.25">
      <c r="A139" s="86">
        <f t="shared" si="46"/>
        <v>-0.26719087504467687</v>
      </c>
      <c r="B139" s="75">
        <v>0.26719087504467687</v>
      </c>
      <c r="C139" s="75">
        <v>0.7230587175134584</v>
      </c>
      <c r="D139" s="36">
        <f t="shared" si="47"/>
        <v>0.66719087504467689</v>
      </c>
      <c r="E139" s="36">
        <f t="shared" si="48"/>
        <v>4.3989271640968337E-2</v>
      </c>
      <c r="F139" s="36">
        <f t="shared" si="49"/>
        <v>0.12494595583215169</v>
      </c>
      <c r="G139" s="36">
        <f t="shared" si="59"/>
        <v>9.7888777437176611E-2</v>
      </c>
      <c r="H139" s="36">
        <f t="shared" si="50"/>
        <v>0.16893522747312004</v>
      </c>
      <c r="I139" s="36">
        <f t="shared" si="51"/>
        <v>9.7888777437176597E-2</v>
      </c>
      <c r="J139" s="36">
        <f t="shared" si="52"/>
        <v>3.6687013438022856E-4</v>
      </c>
      <c r="K139" s="88">
        <f t="shared" si="53"/>
        <v>-5.6224515185561665E-7</v>
      </c>
      <c r="L139" s="36">
        <f t="shared" si="54"/>
        <v>0.72598743723946524</v>
      </c>
      <c r="M139" s="89">
        <f t="shared" si="55"/>
        <v>8.5773992335015463E-6</v>
      </c>
      <c r="N139" s="10">
        <f t="shared" si="56"/>
        <v>9.9463866867045586E-2</v>
      </c>
      <c r="O139" s="10">
        <f t="shared" si="57"/>
        <v>2.480906712085018E-6</v>
      </c>
      <c r="P139" s="90">
        <v>137</v>
      </c>
      <c r="Q139" s="86">
        <f t="shared" si="58"/>
        <v>0.72562112935023682</v>
      </c>
      <c r="R139" s="91"/>
      <c r="S139" s="213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</row>
    <row r="140" spans="1:33" x14ac:dyDescent="0.25">
      <c r="A140" s="86">
        <f t="shared" si="46"/>
        <v>-0.26649158521235106</v>
      </c>
      <c r="B140" s="75">
        <v>0.26649158521235106</v>
      </c>
      <c r="C140" s="75">
        <v>0.72077001351608649</v>
      </c>
      <c r="D140" s="36">
        <f t="shared" si="47"/>
        <v>0.66649158521235108</v>
      </c>
      <c r="E140" s="36">
        <f t="shared" si="48"/>
        <v>4.3989270355554527E-2</v>
      </c>
      <c r="F140" s="36">
        <f t="shared" si="49"/>
        <v>0.12484151815123165</v>
      </c>
      <c r="G140" s="36">
        <f t="shared" si="59"/>
        <v>9.7316893533532262E-2</v>
      </c>
      <c r="H140" s="36">
        <f t="shared" si="50"/>
        <v>0.16883078850678618</v>
      </c>
      <c r="I140" s="36">
        <f t="shared" si="51"/>
        <v>9.7316893533532262E-2</v>
      </c>
      <c r="J140" s="36">
        <f t="shared" si="52"/>
        <v>3.4390317203261938E-4</v>
      </c>
      <c r="K140" s="88">
        <f t="shared" si="53"/>
        <v>-5.2427213100021326E-7</v>
      </c>
      <c r="L140" s="36">
        <f t="shared" si="54"/>
        <v>0.72592052420375508</v>
      </c>
      <c r="M140" s="89">
        <f t="shared" si="55"/>
        <v>2.652776034378833E-5</v>
      </c>
      <c r="N140" s="10">
        <f t="shared" si="56"/>
        <v>9.8869462203933056E-2</v>
      </c>
      <c r="O140" s="10">
        <f t="shared" si="57"/>
        <v>2.410469476310091E-6</v>
      </c>
      <c r="P140" s="90">
        <v>138</v>
      </c>
      <c r="Q140" s="86">
        <f t="shared" si="58"/>
        <v>0.72557714530385342</v>
      </c>
      <c r="R140" s="91"/>
      <c r="S140" s="213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</row>
    <row r="141" spans="1:33" x14ac:dyDescent="0.25">
      <c r="A141" s="86">
        <f t="shared" si="46"/>
        <v>-0.26579229538002519</v>
      </c>
      <c r="B141" s="75">
        <v>0.26579229538002519</v>
      </c>
      <c r="C141" s="75">
        <v>0.72320578128269941</v>
      </c>
      <c r="D141" s="36">
        <f t="shared" si="47"/>
        <v>0.66579229538002527</v>
      </c>
      <c r="E141" s="36">
        <f t="shared" si="48"/>
        <v>4.3989269043545526E-2</v>
      </c>
      <c r="F141" s="36">
        <f t="shared" si="49"/>
        <v>0.1247359281780397</v>
      </c>
      <c r="G141" s="36">
        <f t="shared" si="59"/>
        <v>9.674474584980064E-2</v>
      </c>
      <c r="H141" s="36">
        <f t="shared" si="50"/>
        <v>0.16872519722158524</v>
      </c>
      <c r="I141" s="36">
        <f t="shared" si="51"/>
        <v>9.6744745849800626E-2</v>
      </c>
      <c r="J141" s="36">
        <f t="shared" si="52"/>
        <v>3.2235230863931894E-4</v>
      </c>
      <c r="K141" s="88">
        <f t="shared" si="53"/>
        <v>-4.888636766194868E-7</v>
      </c>
      <c r="L141" s="36">
        <f t="shared" si="54"/>
        <v>0.72585453941325084</v>
      </c>
      <c r="M141" s="89">
        <f t="shared" si="55"/>
        <v>7.015919634162316E-6</v>
      </c>
      <c r="N141" s="10">
        <f t="shared" si="56"/>
        <v>9.8274858429330994E-2</v>
      </c>
      <c r="O141" s="10">
        <f t="shared" si="57"/>
        <v>2.3412445060370776E-6</v>
      </c>
      <c r="P141" s="90">
        <v>139</v>
      </c>
      <c r="Q141" s="86">
        <f t="shared" si="58"/>
        <v>0.72553267596828819</v>
      </c>
      <c r="R141" s="91"/>
      <c r="S141" s="213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</row>
    <row r="142" spans="1:33" x14ac:dyDescent="0.25">
      <c r="A142" s="86">
        <f t="shared" si="46"/>
        <v>-0.26509300554769932</v>
      </c>
      <c r="B142" s="75">
        <v>0.26509300554769932</v>
      </c>
      <c r="C142" s="75">
        <v>0.72339919266613684</v>
      </c>
      <c r="D142" s="36">
        <f t="shared" si="47"/>
        <v>0.66509300554769935</v>
      </c>
      <c r="E142" s="36">
        <f t="shared" si="48"/>
        <v>4.3989267704376299E-2</v>
      </c>
      <c r="F142" s="36">
        <f t="shared" si="49"/>
        <v>0.12462918316756794</v>
      </c>
      <c r="G142" s="36">
        <f t="shared" si="59"/>
        <v>9.6172421834297112E-2</v>
      </c>
      <c r="H142" s="36">
        <f t="shared" si="50"/>
        <v>0.16861845087194424</v>
      </c>
      <c r="I142" s="36">
        <f t="shared" si="51"/>
        <v>9.6172421834297112E-2</v>
      </c>
      <c r="J142" s="36">
        <f t="shared" si="52"/>
        <v>3.0213284145796666E-4</v>
      </c>
      <c r="K142" s="88">
        <f t="shared" si="53"/>
        <v>-4.5584659494734942E-7</v>
      </c>
      <c r="L142" s="36">
        <f t="shared" si="54"/>
        <v>0.72578939718234092</v>
      </c>
      <c r="M142" s="89">
        <f t="shared" si="55"/>
        <v>5.7130776292824106E-6</v>
      </c>
      <c r="N142" s="10">
        <f t="shared" si="56"/>
        <v>9.7680147709551163E-2</v>
      </c>
      <c r="O142" s="10">
        <f t="shared" si="57"/>
        <v>2.2732373149105949E-6</v>
      </c>
      <c r="P142" s="90">
        <v>140</v>
      </c>
      <c r="Q142" s="86">
        <f t="shared" si="58"/>
        <v>0.72548772018747787</v>
      </c>
      <c r="R142" s="91"/>
      <c r="S142" s="213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</row>
    <row r="143" spans="1:33" x14ac:dyDescent="0.25">
      <c r="A143" s="86">
        <f t="shared" si="46"/>
        <v>-0.264471414585632</v>
      </c>
      <c r="B143" s="75">
        <v>0.264471414585632</v>
      </c>
      <c r="C143" s="75">
        <v>0.7271990803827344</v>
      </c>
      <c r="D143" s="36">
        <f t="shared" si="47"/>
        <v>0.66447141458563208</v>
      </c>
      <c r="E143" s="36">
        <f t="shared" si="48"/>
        <v>4.3989266490728644E-2</v>
      </c>
      <c r="F143" s="36">
        <f t="shared" si="49"/>
        <v>0.124533326421173</v>
      </c>
      <c r="G143" s="36">
        <f t="shared" si="59"/>
        <v>9.566360871191347E-2</v>
      </c>
      <c r="H143" s="36">
        <f t="shared" si="50"/>
        <v>0.16852259291190164</v>
      </c>
      <c r="I143" s="36">
        <f t="shared" si="51"/>
        <v>9.5663608711913484E-2</v>
      </c>
      <c r="J143" s="36">
        <f t="shared" si="52"/>
        <v>2.852129618168882E-4</v>
      </c>
      <c r="K143" s="88">
        <f t="shared" si="53"/>
        <v>-4.2837484386513807E-7</v>
      </c>
      <c r="L143" s="36">
        <f t="shared" si="54"/>
        <v>0.72573213459826114</v>
      </c>
      <c r="M143" s="89">
        <f t="shared" si="55"/>
        <v>2.1519299345838721E-6</v>
      </c>
      <c r="N143" s="10">
        <f t="shared" si="56"/>
        <v>9.7151497180617385E-2</v>
      </c>
      <c r="O143" s="10">
        <f t="shared" si="57"/>
        <v>2.2138120953020416E-6</v>
      </c>
      <c r="P143" s="90">
        <v>141</v>
      </c>
      <c r="Q143" s="86">
        <f t="shared" si="58"/>
        <v>0.72544735001128813</v>
      </c>
      <c r="R143" s="91"/>
      <c r="S143" s="213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</row>
    <row r="144" spans="1:33" x14ac:dyDescent="0.25">
      <c r="A144" s="86">
        <f t="shared" si="46"/>
        <v>-0.26369442588304759</v>
      </c>
      <c r="B144" s="75">
        <v>0.26369442588304759</v>
      </c>
      <c r="C144" s="75">
        <v>0.72730071601293123</v>
      </c>
      <c r="D144" s="36">
        <f t="shared" si="47"/>
        <v>0.66369442588304761</v>
      </c>
      <c r="E144" s="36">
        <f t="shared" si="48"/>
        <v>4.3989264942187932E-2</v>
      </c>
      <c r="F144" s="36">
        <f t="shared" si="49"/>
        <v>0.12441221444621249</v>
      </c>
      <c r="G144" s="36">
        <f t="shared" si="59"/>
        <v>9.5027573674439147E-2</v>
      </c>
      <c r="H144" s="36">
        <f t="shared" si="50"/>
        <v>0.16840147938840044</v>
      </c>
      <c r="I144" s="36">
        <f t="shared" si="51"/>
        <v>9.5027573674439134E-2</v>
      </c>
      <c r="J144" s="36">
        <f t="shared" si="52"/>
        <v>2.6537282020800903E-4</v>
      </c>
      <c r="K144" s="88">
        <f t="shared" si="53"/>
        <v>-3.9635146148471808E-7</v>
      </c>
      <c r="L144" s="36">
        <f t="shared" si="54"/>
        <v>0.72566132003602601</v>
      </c>
      <c r="M144" s="89">
        <f t="shared" si="55"/>
        <v>2.6876191690929922E-6</v>
      </c>
      <c r="N144" s="10">
        <f t="shared" si="56"/>
        <v>9.6490752046809014E-2</v>
      </c>
      <c r="O144" s="10">
        <f t="shared" si="57"/>
        <v>2.1408909493709727E-6</v>
      </c>
      <c r="P144" s="90">
        <v>142</v>
      </c>
      <c r="Q144" s="86">
        <f t="shared" si="58"/>
        <v>0.72539634356727944</v>
      </c>
      <c r="R144" s="91"/>
      <c r="S144" s="213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</row>
    <row r="145" spans="1:33" x14ac:dyDescent="0.25">
      <c r="A145" s="86">
        <f t="shared" si="46"/>
        <v>-0.26291743718046334</v>
      </c>
      <c r="B145" s="75">
        <v>0.26291743718046334</v>
      </c>
      <c r="C145" s="75">
        <v>0.72556947022162732</v>
      </c>
      <c r="D145" s="36">
        <f t="shared" si="47"/>
        <v>0.66291743718046336</v>
      </c>
      <c r="E145" s="36">
        <f t="shared" si="48"/>
        <v>4.3989263357859201E-2</v>
      </c>
      <c r="F145" s="36">
        <f t="shared" si="49"/>
        <v>0.1242896625073953</v>
      </c>
      <c r="G145" s="36">
        <f t="shared" si="59"/>
        <v>9.4391614468865362E-2</v>
      </c>
      <c r="H145" s="36">
        <f t="shared" si="50"/>
        <v>0.1682789258652545</v>
      </c>
      <c r="I145" s="36">
        <f t="shared" si="51"/>
        <v>9.4391614468865348E-2</v>
      </c>
      <c r="J145" s="36">
        <f t="shared" si="52"/>
        <v>2.4689684634348903E-4</v>
      </c>
      <c r="K145" s="88">
        <f t="shared" si="53"/>
        <v>-3.6672195967501671E-7</v>
      </c>
      <c r="L145" s="36">
        <f t="shared" si="54"/>
        <v>0.72559126080526226</v>
      </c>
      <c r="M145" s="89">
        <f t="shared" si="55"/>
        <v>4.7482953515130126E-10</v>
      </c>
      <c r="N145" s="10">
        <f t="shared" si="56"/>
        <v>9.5830184235821403E-2</v>
      </c>
      <c r="O145" s="10">
        <f t="shared" si="57"/>
        <v>2.0694829743999979E-6</v>
      </c>
      <c r="P145" s="90">
        <v>143</v>
      </c>
      <c r="Q145" s="86">
        <f t="shared" si="58"/>
        <v>0.72534473068087846</v>
      </c>
      <c r="R145" s="91"/>
      <c r="S145" s="213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</row>
    <row r="146" spans="1:33" x14ac:dyDescent="0.25">
      <c r="A146" s="86">
        <f t="shared" si="46"/>
        <v>-0.26221814734813748</v>
      </c>
      <c r="B146" s="75">
        <v>0.26221814734813748</v>
      </c>
      <c r="C146" s="75">
        <v>0.72206851922757465</v>
      </c>
      <c r="D146" s="36">
        <f t="shared" si="47"/>
        <v>0.66221814734813744</v>
      </c>
      <c r="E146" s="36">
        <f t="shared" si="48"/>
        <v>4.398926190062083E-2</v>
      </c>
      <c r="F146" s="36">
        <f t="shared" si="49"/>
        <v>0.12417812918731731</v>
      </c>
      <c r="G146" s="36">
        <f t="shared" si="59"/>
        <v>9.381939731124625E-2</v>
      </c>
      <c r="H146" s="36">
        <f t="shared" si="50"/>
        <v>0.16816739108793816</v>
      </c>
      <c r="I146" s="36">
        <f t="shared" si="51"/>
        <v>9.3819397311246236E-2</v>
      </c>
      <c r="J146" s="36">
        <f t="shared" si="52"/>
        <v>2.3135894895308026E-4</v>
      </c>
      <c r="K146" s="88">
        <f t="shared" si="53"/>
        <v>-3.4195399587794081E-7</v>
      </c>
      <c r="L146" s="36">
        <f t="shared" si="54"/>
        <v>0.72552877529306747</v>
      </c>
      <c r="M146" s="89">
        <f t="shared" si="55"/>
        <v>1.1973372038779909E-5</v>
      </c>
      <c r="N146" s="10">
        <f t="shared" si="56"/>
        <v>9.5235910475981678E-2</v>
      </c>
      <c r="O146" s="10">
        <f t="shared" si="57"/>
        <v>2.0065095458688169E-6</v>
      </c>
      <c r="P146" s="90">
        <v>144</v>
      </c>
      <c r="Q146" s="86">
        <f t="shared" si="58"/>
        <v>0.72529775829811027</v>
      </c>
      <c r="R146" s="91"/>
      <c r="S146" s="213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</row>
    <row r="147" spans="1:33" x14ac:dyDescent="0.25">
      <c r="A147" s="86">
        <f t="shared" si="46"/>
        <v>-0.26144115864555328</v>
      </c>
      <c r="B147" s="75">
        <v>0.26144115864555328</v>
      </c>
      <c r="C147" s="75">
        <v>0.72370893564174288</v>
      </c>
      <c r="D147" s="36">
        <f t="shared" si="47"/>
        <v>0.66144115864555331</v>
      </c>
      <c r="E147" s="36">
        <f t="shared" si="48"/>
        <v>4.3989260245782688E-2</v>
      </c>
      <c r="F147" s="36">
        <f t="shared" si="49"/>
        <v>0.12405282266202095</v>
      </c>
      <c r="G147" s="36">
        <f t="shared" si="59"/>
        <v>9.3183848518959236E-2</v>
      </c>
      <c r="H147" s="36">
        <f t="shared" si="50"/>
        <v>0.16804208290780365</v>
      </c>
      <c r="I147" s="36">
        <f t="shared" si="51"/>
        <v>9.3183848518959236E-2</v>
      </c>
      <c r="J147" s="36">
        <f t="shared" si="52"/>
        <v>2.1522721879040289E-4</v>
      </c>
      <c r="K147" s="88">
        <f t="shared" si="53"/>
        <v>-3.1639094635740161E-7</v>
      </c>
      <c r="L147" s="36">
        <f t="shared" si="54"/>
        <v>0.72545989614237016</v>
      </c>
      <c r="M147" s="89">
        <f t="shared" si="55"/>
        <v>3.065862674756954E-6</v>
      </c>
      <c r="N147" s="10">
        <f t="shared" si="56"/>
        <v>9.4575960203629683E-2</v>
      </c>
      <c r="O147" s="10">
        <f t="shared" si="57"/>
        <v>1.9379749425959896E-6</v>
      </c>
      <c r="P147" s="90">
        <v>145</v>
      </c>
      <c r="Q147" s="86">
        <f t="shared" si="58"/>
        <v>0.72524498531452608</v>
      </c>
      <c r="R147" s="91"/>
      <c r="S147" s="213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</row>
    <row r="148" spans="1:33" x14ac:dyDescent="0.25">
      <c r="A148" s="86">
        <f t="shared" si="46"/>
        <v>-0.26074186881322742</v>
      </c>
      <c r="B148" s="75">
        <v>0.26074186881322742</v>
      </c>
      <c r="C148" s="75">
        <v>0.72053833342968032</v>
      </c>
      <c r="D148" s="36">
        <f t="shared" si="47"/>
        <v>0.66074186881322738</v>
      </c>
      <c r="E148" s="36">
        <f t="shared" si="48"/>
        <v>4.3989258723536852E-2</v>
      </c>
      <c r="F148" s="36">
        <f t="shared" si="49"/>
        <v>0.12393879794493359</v>
      </c>
      <c r="G148" s="36">
        <f t="shared" si="59"/>
        <v>9.2612148611344494E-2</v>
      </c>
      <c r="H148" s="36">
        <f t="shared" si="50"/>
        <v>0.16792805666847047</v>
      </c>
      <c r="I148" s="36">
        <f t="shared" si="51"/>
        <v>9.2612148611344466E-2</v>
      </c>
      <c r="J148" s="36">
        <f t="shared" si="52"/>
        <v>2.0166353341247983E-4</v>
      </c>
      <c r="K148" s="88">
        <f t="shared" si="53"/>
        <v>-2.9502222903010725E-7</v>
      </c>
      <c r="L148" s="36">
        <f t="shared" si="54"/>
        <v>0.7253983321882983</v>
      </c>
      <c r="M148" s="89">
        <f t="shared" si="55"/>
        <v>2.3619587933768289E-5</v>
      </c>
      <c r="N148" s="10">
        <f t="shared" si="56"/>
        <v>9.3982398001620324E-2</v>
      </c>
      <c r="O148" s="10">
        <f t="shared" si="57"/>
        <v>1.8775833915513585E-6</v>
      </c>
      <c r="P148" s="90">
        <v>146</v>
      </c>
      <c r="Q148" s="86">
        <f t="shared" si="58"/>
        <v>0.72519696367711484</v>
      </c>
      <c r="R148" s="91"/>
      <c r="S148" s="213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</row>
    <row r="149" spans="1:33" x14ac:dyDescent="0.25">
      <c r="A149" s="86">
        <f t="shared" si="46"/>
        <v>-0.26004257898090155</v>
      </c>
      <c r="B149" s="75">
        <v>0.26004257898090155</v>
      </c>
      <c r="C149" s="75">
        <v>0.72289635650321815</v>
      </c>
      <c r="D149" s="36">
        <f t="shared" si="47"/>
        <v>0.66004257898090157</v>
      </c>
      <c r="E149" s="36">
        <f t="shared" si="48"/>
        <v>4.3989257169368585E-2</v>
      </c>
      <c r="F149" s="36">
        <f t="shared" si="49"/>
        <v>0.12382358368725566</v>
      </c>
      <c r="G149" s="36">
        <f t="shared" si="59"/>
        <v>9.2040791060307603E-2</v>
      </c>
      <c r="H149" s="36">
        <f t="shared" si="50"/>
        <v>0.16781284085662423</v>
      </c>
      <c r="I149" s="36">
        <f t="shared" si="51"/>
        <v>9.2040791060307603E-2</v>
      </c>
      <c r="J149" s="36">
        <f t="shared" si="52"/>
        <v>1.8894706396971697E-4</v>
      </c>
      <c r="K149" s="88">
        <f t="shared" si="53"/>
        <v>-2.7509671292230427E-7</v>
      </c>
      <c r="L149" s="36">
        <f t="shared" si="54"/>
        <v>0.72533711303060722</v>
      </c>
      <c r="M149" s="89">
        <f t="shared" si="55"/>
        <v>5.9572924259923284E-6</v>
      </c>
      <c r="N149" s="10">
        <f t="shared" si="56"/>
        <v>9.3389275357048135E-2</v>
      </c>
      <c r="O149" s="10">
        <f t="shared" si="57"/>
        <v>1.8184098985558071E-6</v>
      </c>
      <c r="P149" s="90">
        <v>147</v>
      </c>
      <c r="Q149" s="86">
        <f t="shared" si="58"/>
        <v>0.72514844106335041</v>
      </c>
      <c r="R149" s="91"/>
      <c r="S149" s="213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</row>
    <row r="150" spans="1:33" x14ac:dyDescent="0.25">
      <c r="A150" s="86">
        <f t="shared" si="46"/>
        <v>-0.25934328914857591</v>
      </c>
      <c r="B150" s="75">
        <v>0.25934328914857591</v>
      </c>
      <c r="C150" s="75">
        <v>0.72610426916766468</v>
      </c>
      <c r="D150" s="36">
        <f t="shared" si="47"/>
        <v>0.65934328914857598</v>
      </c>
      <c r="E150" s="36">
        <f t="shared" si="48"/>
        <v>4.3989255582515902E-2</v>
      </c>
      <c r="F150" s="36">
        <f t="shared" si="49"/>
        <v>0.12370717325992987</v>
      </c>
      <c r="G150" s="36">
        <f t="shared" si="59"/>
        <v>9.1469834494232669E-2</v>
      </c>
      <c r="H150" s="36">
        <f t="shared" si="50"/>
        <v>0.16769642884244576</v>
      </c>
      <c r="I150" s="36">
        <f t="shared" si="51"/>
        <v>9.1469834494232682E-2</v>
      </c>
      <c r="J150" s="36">
        <f t="shared" si="52"/>
        <v>1.7702581189746352E-4</v>
      </c>
      <c r="K150" s="88">
        <f t="shared" si="53"/>
        <v>-2.5651692964644284E-7</v>
      </c>
      <c r="L150" s="36">
        <f t="shared" si="54"/>
        <v>0.72527618397636584</v>
      </c>
      <c r="M150" s="89">
        <f t="shared" si="55"/>
        <v>6.8572508404844319E-7</v>
      </c>
      <c r="N150" s="10">
        <f t="shared" si="56"/>
        <v>9.2796653973373569E-2</v>
      </c>
      <c r="O150" s="10">
        <f t="shared" si="57"/>
        <v>1.7604499302276937E-6</v>
      </c>
      <c r="P150" s="90">
        <v>148</v>
      </c>
      <c r="Q150" s="86">
        <f t="shared" si="58"/>
        <v>0.72509941468139805</v>
      </c>
      <c r="R150" s="91"/>
      <c r="S150" s="213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</row>
    <row r="151" spans="1:33" x14ac:dyDescent="0.25">
      <c r="A151" s="86">
        <f t="shared" si="46"/>
        <v>-0.25864399931625004</v>
      </c>
      <c r="B151" s="75">
        <v>0.25864399931625004</v>
      </c>
      <c r="C151" s="75">
        <v>0.72081663146058983</v>
      </c>
      <c r="D151" s="36">
        <f t="shared" si="47"/>
        <v>0.65864399931625006</v>
      </c>
      <c r="E151" s="36">
        <f t="shared" si="48"/>
        <v>4.3989253962189605E-2</v>
      </c>
      <c r="F151" s="36">
        <f t="shared" si="49"/>
        <v>0.12358955962553031</v>
      </c>
      <c r="G151" s="36">
        <f t="shared" si="59"/>
        <v>9.0899334870133686E-2</v>
      </c>
      <c r="H151" s="36">
        <f t="shared" si="50"/>
        <v>0.16757881358771992</v>
      </c>
      <c r="I151" s="36">
        <f t="shared" si="51"/>
        <v>9.0899334870133686E-2</v>
      </c>
      <c r="J151" s="36">
        <f t="shared" si="52"/>
        <v>1.6585085839643842E-4</v>
      </c>
      <c r="K151" s="88">
        <f t="shared" si="53"/>
        <v>-2.3919199312724938E-7</v>
      </c>
      <c r="L151" s="36">
        <f t="shared" si="54"/>
        <v>0.72521549323384127</v>
      </c>
      <c r="M151" s="89">
        <f t="shared" si="55"/>
        <v>1.9349984900172795E-5</v>
      </c>
      <c r="N151" s="10">
        <f t="shared" si="56"/>
        <v>9.220459271350806E-2</v>
      </c>
      <c r="O151" s="10">
        <f t="shared" si="57"/>
        <v>1.703698037690323E-6</v>
      </c>
      <c r="P151" s="90">
        <v>149</v>
      </c>
      <c r="Q151" s="86">
        <f t="shared" si="58"/>
        <v>0.72504988156743799</v>
      </c>
      <c r="R151" s="91"/>
      <c r="S151" s="213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</row>
    <row r="152" spans="1:33" x14ac:dyDescent="0.25">
      <c r="A152" s="86">
        <f t="shared" si="46"/>
        <v>-0.25786701061366557</v>
      </c>
      <c r="B152" s="75">
        <v>0.25786701061366557</v>
      </c>
      <c r="C152" s="75">
        <v>0.72131876362622105</v>
      </c>
      <c r="D152" s="36">
        <f t="shared" si="47"/>
        <v>0.65786701061366559</v>
      </c>
      <c r="E152" s="36">
        <f t="shared" si="48"/>
        <v>4.3989252121572973E-2</v>
      </c>
      <c r="F152" s="36">
        <f t="shared" si="49"/>
        <v>0.12345745758722286</v>
      </c>
      <c r="G152" s="36">
        <f t="shared" si="59"/>
        <v>9.0266047237529998E-2</v>
      </c>
      <c r="H152" s="36">
        <f t="shared" si="50"/>
        <v>0.16744670970879583</v>
      </c>
      <c r="I152" s="36">
        <f t="shared" si="51"/>
        <v>9.0266047237530012E-2</v>
      </c>
      <c r="J152" s="36">
        <f t="shared" si="52"/>
        <v>1.5425366733973667E-4</v>
      </c>
      <c r="K152" s="88">
        <f t="shared" si="53"/>
        <v>-2.2131091582801854E-7</v>
      </c>
      <c r="L152" s="36">
        <f t="shared" si="54"/>
        <v>0.7251482790023559</v>
      </c>
      <c r="M152" s="89">
        <f t="shared" si="55"/>
        <v>1.466518801605325E-5</v>
      </c>
      <c r="N152" s="10">
        <f t="shared" si="56"/>
        <v>9.1547472053563325E-2</v>
      </c>
      <c r="O152" s="10">
        <f t="shared" si="57"/>
        <v>1.6420495591460115E-6</v>
      </c>
      <c r="P152" s="90">
        <v>150</v>
      </c>
      <c r="Q152" s="86">
        <f t="shared" si="58"/>
        <v>0.72499424664593204</v>
      </c>
      <c r="R152" s="91"/>
      <c r="S152" s="213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</row>
    <row r="153" spans="1:33" x14ac:dyDescent="0.25">
      <c r="A153" s="86">
        <f t="shared" si="46"/>
        <v>-0.25724541965159831</v>
      </c>
      <c r="B153" s="75">
        <v>0.25724541965159831</v>
      </c>
      <c r="C153" s="75">
        <v>0.7257629681700507</v>
      </c>
      <c r="D153" s="36">
        <f t="shared" si="47"/>
        <v>0.65724541965159833</v>
      </c>
      <c r="E153" s="36">
        <f t="shared" si="48"/>
        <v>4.3989250617818519E-2</v>
      </c>
      <c r="F153" s="36">
        <f t="shared" si="49"/>
        <v>0.12335069262081517</v>
      </c>
      <c r="G153" s="36">
        <f t="shared" si="59"/>
        <v>8.9759917847570134E-2</v>
      </c>
      <c r="H153" s="36">
        <f t="shared" si="50"/>
        <v>0.16733994323863369</v>
      </c>
      <c r="I153" s="36">
        <f t="shared" si="51"/>
        <v>8.9759917847570148E-2</v>
      </c>
      <c r="J153" s="36">
        <f t="shared" si="52"/>
        <v>1.4555856539447628E-4</v>
      </c>
      <c r="K153" s="88">
        <f t="shared" si="53"/>
        <v>-2.0797339075300773E-7</v>
      </c>
      <c r="L153" s="36">
        <f t="shared" si="54"/>
        <v>0.72509463305266064</v>
      </c>
      <c r="M153" s="89">
        <f t="shared" si="55"/>
        <v>4.4667182913678797E-7</v>
      </c>
      <c r="N153" s="10">
        <f t="shared" si="56"/>
        <v>9.1022372775704088E-2</v>
      </c>
      <c r="O153" s="10">
        <f t="shared" si="57"/>
        <v>1.5937924455696738E-6</v>
      </c>
      <c r="P153" s="90">
        <v>151</v>
      </c>
      <c r="Q153" s="86">
        <f t="shared" si="58"/>
        <v>0.72494928246065693</v>
      </c>
      <c r="R153" s="91"/>
      <c r="S153" s="213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</row>
    <row r="154" spans="1:33" x14ac:dyDescent="0.25">
      <c r="A154" s="86">
        <f t="shared" si="46"/>
        <v>-0.25646843094901406</v>
      </c>
      <c r="B154" s="75">
        <v>0.25646843094901406</v>
      </c>
      <c r="C154" s="75">
        <v>0.72183613286503645</v>
      </c>
      <c r="D154" s="36">
        <f t="shared" si="47"/>
        <v>0.65646843094901408</v>
      </c>
      <c r="E154" s="36">
        <f t="shared" si="48"/>
        <v>4.3989248698037865E-2</v>
      </c>
      <c r="F154" s="36">
        <f t="shared" si="49"/>
        <v>0.12321587278653853</v>
      </c>
      <c r="G154" s="36">
        <f t="shared" si="59"/>
        <v>8.9127938156292441E-2</v>
      </c>
      <c r="H154" s="36">
        <f t="shared" si="50"/>
        <v>0.16720512148457639</v>
      </c>
      <c r="I154" s="36">
        <f t="shared" si="51"/>
        <v>8.9127938156292441E-2</v>
      </c>
      <c r="J154" s="36">
        <f t="shared" si="52"/>
        <v>1.353713081452287E-4</v>
      </c>
      <c r="K154" s="88">
        <f t="shared" si="53"/>
        <v>-1.9242607414561368E-7</v>
      </c>
      <c r="L154" s="36">
        <f t="shared" si="54"/>
        <v>0.72502768181840327</v>
      </c>
      <c r="M154" s="89">
        <f t="shared" si="55"/>
        <v>1.0185984721736833E-5</v>
      </c>
      <c r="N154" s="10">
        <f t="shared" si="56"/>
        <v>9.036680418300358E-2</v>
      </c>
      <c r="O154" s="10">
        <f t="shared" si="57"/>
        <v>1.5347890321390431E-6</v>
      </c>
      <c r="P154" s="90">
        <v>152</v>
      </c>
      <c r="Q154" s="86">
        <f t="shared" si="58"/>
        <v>0.72489250293633223</v>
      </c>
      <c r="R154" s="91"/>
      <c r="S154" s="213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</row>
    <row r="155" spans="1:33" x14ac:dyDescent="0.25">
      <c r="A155" s="86">
        <f t="shared" si="46"/>
        <v>-0.25584683998694657</v>
      </c>
      <c r="B155" s="75">
        <v>0.25584683998694657</v>
      </c>
      <c r="C155" s="75">
        <v>0.72378502148553547</v>
      </c>
      <c r="D155" s="36">
        <f t="shared" si="47"/>
        <v>0.65584683998694659</v>
      </c>
      <c r="E155" s="36">
        <f t="shared" si="48"/>
        <v>4.3989247129365833E-2</v>
      </c>
      <c r="F155" s="36">
        <f t="shared" si="49"/>
        <v>0.12310691868631427</v>
      </c>
      <c r="G155" s="36">
        <f t="shared" si="59"/>
        <v>8.8622939968132308E-2</v>
      </c>
      <c r="H155" s="36">
        <f t="shared" si="50"/>
        <v>0.1670961658156801</v>
      </c>
      <c r="I155" s="36">
        <f t="shared" si="51"/>
        <v>8.8622939968132308E-2</v>
      </c>
      <c r="J155" s="36">
        <f t="shared" si="52"/>
        <v>1.277342031341616E-4</v>
      </c>
      <c r="K155" s="88">
        <f t="shared" si="53"/>
        <v>-1.8082930738388321E-7</v>
      </c>
      <c r="L155" s="36">
        <f t="shared" si="54"/>
        <v>0.72497417016872323</v>
      </c>
      <c r="M155" s="89">
        <f t="shared" si="55"/>
        <v>1.4140745907271772E-6</v>
      </c>
      <c r="N155" s="10">
        <f t="shared" si="56"/>
        <v>8.9843035586619269E-2</v>
      </c>
      <c r="O155" s="10">
        <f t="shared" si="57"/>
        <v>1.4886333182510785E-6</v>
      </c>
      <c r="P155" s="90">
        <v>153</v>
      </c>
      <c r="Q155" s="86">
        <f t="shared" si="58"/>
        <v>0.72484661679489648</v>
      </c>
      <c r="R155" s="91"/>
      <c r="S155" s="213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</row>
    <row r="156" spans="1:33" x14ac:dyDescent="0.25">
      <c r="A156" s="86">
        <f t="shared" si="46"/>
        <v>-0.254992152414104</v>
      </c>
      <c r="B156" s="75">
        <v>0.254992152414104</v>
      </c>
      <c r="C156" s="75">
        <v>0.72475535063312369</v>
      </c>
      <c r="D156" s="36">
        <f t="shared" si="47"/>
        <v>0.65499215241410402</v>
      </c>
      <c r="E156" s="36">
        <f t="shared" si="48"/>
        <v>4.398924492346349E-2</v>
      </c>
      <c r="F156" s="36">
        <f t="shared" si="49"/>
        <v>0.12295550047277488</v>
      </c>
      <c r="G156" s="36">
        <f t="shared" si="59"/>
        <v>8.79294792002564E-2</v>
      </c>
      <c r="H156" s="36">
        <f t="shared" si="50"/>
        <v>0.16694474539623835</v>
      </c>
      <c r="I156" s="36">
        <f t="shared" si="51"/>
        <v>8.7929479200256414E-2</v>
      </c>
      <c r="J156" s="36">
        <f t="shared" si="52"/>
        <v>1.1792781760923659E-4</v>
      </c>
      <c r="K156" s="88">
        <f t="shared" si="53"/>
        <v>-1.6601622367343779E-7</v>
      </c>
      <c r="L156" s="36">
        <f t="shared" si="54"/>
        <v>0.72490060864592565</v>
      </c>
      <c r="M156" s="89">
        <f t="shared" si="55"/>
        <v>2.1099890283175292E-8</v>
      </c>
      <c r="N156" s="10">
        <f t="shared" si="56"/>
        <v>8.9123914626494424E-2</v>
      </c>
      <c r="O156" s="10">
        <f t="shared" si="57"/>
        <v>1.4266759874523786E-6</v>
      </c>
      <c r="P156" s="90">
        <v>154</v>
      </c>
      <c r="Q156" s="86">
        <f t="shared" si="58"/>
        <v>0.72478284684454009</v>
      </c>
      <c r="R156" s="91"/>
      <c r="S156" s="213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</row>
    <row r="157" spans="1:33" x14ac:dyDescent="0.25">
      <c r="A157" s="86">
        <f t="shared" si="46"/>
        <v>-0.25429286258177813</v>
      </c>
      <c r="B157" s="75">
        <v>0.25429286258177813</v>
      </c>
      <c r="C157" s="75">
        <v>0.72276444407838014</v>
      </c>
      <c r="D157" s="36">
        <f t="shared" si="47"/>
        <v>0.6542928625817781</v>
      </c>
      <c r="E157" s="36">
        <f t="shared" si="48"/>
        <v>4.3989243075327956E-2</v>
      </c>
      <c r="F157" s="36">
        <f t="shared" si="49"/>
        <v>0.12283021871683406</v>
      </c>
      <c r="G157" s="36">
        <f t="shared" si="59"/>
        <v>8.7362936654570622E-2</v>
      </c>
      <c r="H157" s="36">
        <f t="shared" si="50"/>
        <v>0.166819461792162</v>
      </c>
      <c r="I157" s="36">
        <f t="shared" si="51"/>
        <v>8.7362936654570622E-2</v>
      </c>
      <c r="J157" s="36">
        <f t="shared" si="52"/>
        <v>1.1046413504551247E-4</v>
      </c>
      <c r="K157" s="88">
        <f t="shared" si="53"/>
        <v>-1.5480358099964044E-7</v>
      </c>
      <c r="L157" s="36">
        <f t="shared" si="54"/>
        <v>0.72484039362406216</v>
      </c>
      <c r="M157" s="89">
        <f t="shared" si="55"/>
        <v>4.3095665162173888E-6</v>
      </c>
      <c r="N157" s="10">
        <f t="shared" si="56"/>
        <v>8.8536508085138882E-2</v>
      </c>
      <c r="O157" s="10">
        <f t="shared" si="57"/>
        <v>1.377269902646032E-6</v>
      </c>
      <c r="P157" s="90">
        <v>155</v>
      </c>
      <c r="Q157" s="86">
        <f t="shared" si="58"/>
        <v>0.72473008429259766</v>
      </c>
      <c r="R157" s="91"/>
      <c r="S157" s="213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</row>
    <row r="158" spans="1:33" x14ac:dyDescent="0.25">
      <c r="A158" s="86">
        <f t="shared" si="46"/>
        <v>-0.25359357274945227</v>
      </c>
      <c r="B158" s="75">
        <v>0.25359357274945227</v>
      </c>
      <c r="C158" s="75">
        <v>0.72065455537673406</v>
      </c>
      <c r="D158" s="36">
        <f t="shared" si="47"/>
        <v>0.65359357274945229</v>
      </c>
      <c r="E158" s="36">
        <f t="shared" si="48"/>
        <v>4.3989241187131482E-2</v>
      </c>
      <c r="F158" s="36">
        <f t="shared" si="49"/>
        <v>0.12270367192586691</v>
      </c>
      <c r="G158" s="36">
        <f t="shared" si="59"/>
        <v>8.6797189099583005E-2</v>
      </c>
      <c r="H158" s="36">
        <f t="shared" si="50"/>
        <v>0.16669291311299839</v>
      </c>
      <c r="I158" s="36">
        <f t="shared" si="51"/>
        <v>8.6797189099583019E-2</v>
      </c>
      <c r="J158" s="36">
        <f t="shared" si="52"/>
        <v>1.034705368708679E-4</v>
      </c>
      <c r="K158" s="88">
        <f t="shared" si="53"/>
        <v>-1.4434822845794007E-7</v>
      </c>
      <c r="L158" s="36">
        <f t="shared" si="54"/>
        <v>0.72478011515837837</v>
      </c>
      <c r="M158" s="89">
        <f t="shared" si="55"/>
        <v>1.7020243511921012E-5</v>
      </c>
      <c r="N158" s="10">
        <f t="shared" si="56"/>
        <v>8.7950016145362367E-2</v>
      </c>
      <c r="O158" s="10">
        <f t="shared" si="57"/>
        <v>1.3290101974803381E-6</v>
      </c>
      <c r="P158" s="90">
        <v>156</v>
      </c>
      <c r="Q158" s="86">
        <f t="shared" si="58"/>
        <v>0.72467678896973597</v>
      </c>
      <c r="R158" s="91"/>
      <c r="S158" s="213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</row>
    <row r="159" spans="1:33" x14ac:dyDescent="0.25">
      <c r="A159" s="86">
        <f t="shared" si="46"/>
        <v>-0.25297198178738478</v>
      </c>
      <c r="B159" s="75">
        <v>0.25297198178738478</v>
      </c>
      <c r="C159" s="75">
        <v>0.72050777544428102</v>
      </c>
      <c r="D159" s="36">
        <f t="shared" si="47"/>
        <v>0.6529719817873848</v>
      </c>
      <c r="E159" s="36">
        <f t="shared" si="48"/>
        <v>4.3989239474257272E-2</v>
      </c>
      <c r="F159" s="36">
        <f t="shared" si="49"/>
        <v>0.12259011585556914</v>
      </c>
      <c r="G159" s="36">
        <f t="shared" si="59"/>
        <v>8.6295001562638557E-2</v>
      </c>
      <c r="H159" s="36">
        <f t="shared" si="50"/>
        <v>0.1665793553298264</v>
      </c>
      <c r="I159" s="36">
        <f t="shared" si="51"/>
        <v>8.6295001562638557E-2</v>
      </c>
      <c r="J159" s="36">
        <f t="shared" si="52"/>
        <v>9.7624894919829064E-5</v>
      </c>
      <c r="K159" s="88">
        <f t="shared" si="53"/>
        <v>-1.3564890573663586E-7</v>
      </c>
      <c r="L159" s="36">
        <f t="shared" si="54"/>
        <v>0.72472645394945956</v>
      </c>
      <c r="M159" s="89">
        <f t="shared" si="55"/>
        <v>1.7797248330055452E-5</v>
      </c>
      <c r="N159" s="10">
        <f t="shared" si="56"/>
        <v>8.7429490945507421E-2</v>
      </c>
      <c r="O159" s="10">
        <f t="shared" si="57"/>
        <v>1.2870661598421759E-6</v>
      </c>
      <c r="P159" s="90">
        <v>157</v>
      </c>
      <c r="Q159" s="86">
        <f t="shared" si="58"/>
        <v>0.72462896470344551</v>
      </c>
      <c r="R159" s="91"/>
      <c r="S159" s="213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</row>
    <row r="160" spans="1:33" x14ac:dyDescent="0.25">
      <c r="A160" s="86">
        <f t="shared" si="46"/>
        <v>-0.25227269195505891</v>
      </c>
      <c r="B160" s="75">
        <v>0.25227269195505891</v>
      </c>
      <c r="C160" s="75">
        <v>0.72611926699891094</v>
      </c>
      <c r="D160" s="36">
        <f t="shared" si="47"/>
        <v>0.65227269195505899</v>
      </c>
      <c r="E160" s="36">
        <f t="shared" si="48"/>
        <v>4.3989237507503061E-2</v>
      </c>
      <c r="F160" s="36">
        <f t="shared" si="49"/>
        <v>0.12246115218682135</v>
      </c>
      <c r="G160" s="36">
        <f t="shared" si="59"/>
        <v>8.5730861588009744E-2</v>
      </c>
      <c r="H160" s="36">
        <f t="shared" si="50"/>
        <v>0.16645038969432441</v>
      </c>
      <c r="I160" s="36">
        <f t="shared" si="51"/>
        <v>8.5730861588009744E-2</v>
      </c>
      <c r="J160" s="36">
        <f t="shared" si="52"/>
        <v>9.144067272476365E-5</v>
      </c>
      <c r="K160" s="88">
        <f t="shared" si="53"/>
        <v>-1.2648724171954458E-7</v>
      </c>
      <c r="L160" s="36">
        <f t="shared" si="54"/>
        <v>0.72466596569528041</v>
      </c>
      <c r="M160" s="89">
        <f t="shared" si="55"/>
        <v>2.1120846791341909E-6</v>
      </c>
      <c r="N160" s="10">
        <f t="shared" si="56"/>
        <v>8.6844837048244861E-2</v>
      </c>
      <c r="O160" s="10">
        <f t="shared" si="57"/>
        <v>1.2409413260060409E-6</v>
      </c>
      <c r="P160" s="90">
        <v>158</v>
      </c>
      <c r="Q160" s="86">
        <f t="shared" si="58"/>
        <v>0.72457465150979738</v>
      </c>
      <c r="R160" s="91"/>
      <c r="S160" s="213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</row>
    <row r="161" spans="1:33" x14ac:dyDescent="0.25">
      <c r="A161" s="86">
        <f t="shared" si="46"/>
        <v>-0.25157340212273327</v>
      </c>
      <c r="B161" s="75">
        <v>0.25157340212273327</v>
      </c>
      <c r="C161" s="75">
        <v>0.72530516996428429</v>
      </c>
      <c r="D161" s="36">
        <f t="shared" si="47"/>
        <v>0.65157340212273329</v>
      </c>
      <c r="E161" s="36">
        <f t="shared" si="48"/>
        <v>4.3989235497562063E-2</v>
      </c>
      <c r="F161" s="36">
        <f t="shared" si="49"/>
        <v>0.12233089394573531</v>
      </c>
      <c r="G161" s="36">
        <f t="shared" si="59"/>
        <v>8.5167626053515577E-2</v>
      </c>
      <c r="H161" s="36">
        <f t="shared" si="50"/>
        <v>0.16632012944329738</v>
      </c>
      <c r="I161" s="36">
        <f t="shared" si="51"/>
        <v>8.5167626053515563E-2</v>
      </c>
      <c r="J161" s="36">
        <f t="shared" si="52"/>
        <v>8.564662592032066E-5</v>
      </c>
      <c r="K161" s="88">
        <f t="shared" si="53"/>
        <v>-1.1794434858067439E-7</v>
      </c>
      <c r="L161" s="36">
        <f t="shared" si="54"/>
        <v>0.72460532178712966</v>
      </c>
      <c r="M161" s="89">
        <f t="shared" si="55"/>
        <v>4.8978747106665443E-7</v>
      </c>
      <c r="N161" s="10">
        <f t="shared" si="56"/>
        <v>8.6261211760256556E-2</v>
      </c>
      <c r="O161" s="10">
        <f t="shared" si="57"/>
        <v>1.1959296979881977E-6</v>
      </c>
      <c r="P161" s="90">
        <v>159</v>
      </c>
      <c r="Q161" s="86">
        <f t="shared" si="58"/>
        <v>0.72451979310555792</v>
      </c>
      <c r="R161" s="91"/>
      <c r="S161" s="213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</row>
    <row r="162" spans="1:33" x14ac:dyDescent="0.25">
      <c r="A162" s="86">
        <f t="shared" si="46"/>
        <v>-0.25095181116066573</v>
      </c>
      <c r="B162" s="75">
        <v>0.25095181116066573</v>
      </c>
      <c r="C162" s="75">
        <v>0.72481699015778067</v>
      </c>
      <c r="D162" s="36">
        <f t="shared" si="47"/>
        <v>0.65095181116066581</v>
      </c>
      <c r="E162" s="36">
        <f t="shared" si="48"/>
        <v>4.3989233673758912E-2</v>
      </c>
      <c r="F162" s="36">
        <f t="shared" si="49"/>
        <v>0.12221401332340466</v>
      </c>
      <c r="G162" s="36">
        <f t="shared" si="59"/>
        <v>8.4667760025795819E-2</v>
      </c>
      <c r="H162" s="36">
        <f t="shared" si="50"/>
        <v>0.16620324699716357</v>
      </c>
      <c r="I162" s="36">
        <f t="shared" si="51"/>
        <v>8.4667760025795805E-2</v>
      </c>
      <c r="J162" s="36">
        <f t="shared" si="52"/>
        <v>8.0804137706344518E-5</v>
      </c>
      <c r="K162" s="88">
        <f t="shared" si="53"/>
        <v>-1.1083627918919476E-7</v>
      </c>
      <c r="L162" s="36">
        <f t="shared" si="54"/>
        <v>0.72455126200187936</v>
      </c>
      <c r="M162" s="89">
        <f t="shared" si="55"/>
        <v>7.0611452838712233E-8</v>
      </c>
      <c r="N162" s="10">
        <f t="shared" si="56"/>
        <v>8.5743326829588726E-2</v>
      </c>
      <c r="O162" s="10">
        <f t="shared" si="57"/>
        <v>1.1568439494213201E-6</v>
      </c>
      <c r="P162" s="90">
        <v>160</v>
      </c>
      <c r="Q162" s="86">
        <f t="shared" si="58"/>
        <v>0.72447056870045223</v>
      </c>
      <c r="R162" s="91"/>
      <c r="S162" s="213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</row>
    <row r="163" spans="1:33" x14ac:dyDescent="0.25">
      <c r="A163" s="86">
        <f t="shared" si="46"/>
        <v>-0.25025252132833986</v>
      </c>
      <c r="B163" s="75">
        <v>0.25025252132833986</v>
      </c>
      <c r="C163" s="75">
        <v>0.7254219294946499</v>
      </c>
      <c r="D163" s="36">
        <f t="shared" si="47"/>
        <v>0.65025252132833988</v>
      </c>
      <c r="E163" s="36">
        <f t="shared" si="48"/>
        <v>4.3989231579057528E-2</v>
      </c>
      <c r="F163" s="36">
        <f t="shared" si="49"/>
        <v>0.12208128011183642</v>
      </c>
      <c r="G163" s="36">
        <f t="shared" si="59"/>
        <v>8.410632796825887E-2</v>
      </c>
      <c r="H163" s="36">
        <f t="shared" si="50"/>
        <v>0.16607051169089396</v>
      </c>
      <c r="I163" s="36">
        <f t="shared" si="51"/>
        <v>8.410632796825887E-2</v>
      </c>
      <c r="J163" s="36">
        <f t="shared" si="52"/>
        <v>7.5681669187031413E-5</v>
      </c>
      <c r="K163" s="88">
        <f t="shared" si="53"/>
        <v>-1.0335043977155708E-7</v>
      </c>
      <c r="L163" s="36">
        <f t="shared" si="54"/>
        <v>0.72449024627836733</v>
      </c>
      <c r="M163" s="89">
        <f t="shared" si="55"/>
        <v>8.6803361550262274E-7</v>
      </c>
      <c r="N163" s="10">
        <f t="shared" si="56"/>
        <v>8.5161743103972939E-2</v>
      </c>
      <c r="O163" s="10">
        <f t="shared" si="57"/>
        <v>1.1139011086943466E-6</v>
      </c>
      <c r="P163" s="90">
        <v>161</v>
      </c>
      <c r="Q163" s="86">
        <f t="shared" si="58"/>
        <v>0.72441466795962006</v>
      </c>
      <c r="R163" s="91"/>
      <c r="S163" s="213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</row>
    <row r="164" spans="1:33" x14ac:dyDescent="0.25">
      <c r="A164" s="86">
        <f t="shared" si="46"/>
        <v>-0.24955323149601402</v>
      </c>
      <c r="B164" s="75">
        <v>0.24955323149601402</v>
      </c>
      <c r="C164" s="75">
        <v>0.72317515273703847</v>
      </c>
      <c r="D164" s="36">
        <f t="shared" si="47"/>
        <v>0.64955323149601407</v>
      </c>
      <c r="E164" s="36">
        <f t="shared" si="48"/>
        <v>4.3989229437720628E-2</v>
      </c>
      <c r="F164" s="36">
        <f t="shared" si="49"/>
        <v>0.12194722040469974</v>
      </c>
      <c r="G164" s="36">
        <f t="shared" si="59"/>
        <v>8.3545898801808377E-2</v>
      </c>
      <c r="H164" s="36">
        <f t="shared" si="50"/>
        <v>0.16593644984242037</v>
      </c>
      <c r="I164" s="36">
        <f t="shared" si="51"/>
        <v>8.3545898801808377E-2</v>
      </c>
      <c r="J164" s="36">
        <f t="shared" si="52"/>
        <v>7.0882851785282434E-5</v>
      </c>
      <c r="K164" s="88">
        <f t="shared" si="53"/>
        <v>-9.6370188615585339E-8</v>
      </c>
      <c r="L164" s="36">
        <f t="shared" si="54"/>
        <v>0.72442899504528901</v>
      </c>
      <c r="M164" s="89">
        <f t="shared" si="55"/>
        <v>1.5721205339590452E-6</v>
      </c>
      <c r="N164" s="10">
        <f t="shared" si="56"/>
        <v>8.4581289966915468E-2</v>
      </c>
      <c r="O164" s="10">
        <f t="shared" si="57"/>
        <v>1.07203486478182E-6</v>
      </c>
      <c r="P164" s="90">
        <v>162</v>
      </c>
      <c r="Q164" s="86">
        <f t="shared" si="58"/>
        <v>0.72435820856369237</v>
      </c>
      <c r="R164" s="91"/>
      <c r="S164" s="213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</row>
    <row r="165" spans="1:33" x14ac:dyDescent="0.25">
      <c r="A165" s="86">
        <f t="shared" si="46"/>
        <v>-0.24893164053394673</v>
      </c>
      <c r="B165" s="75">
        <v>0.24893164053394673</v>
      </c>
      <c r="C165" s="75">
        <v>0.71989016656269544</v>
      </c>
      <c r="D165" s="36">
        <f t="shared" si="47"/>
        <v>0.6489316405339467</v>
      </c>
      <c r="E165" s="36">
        <f t="shared" si="48"/>
        <v>4.3989227494129535E-2</v>
      </c>
      <c r="F165" s="36">
        <f t="shared" si="49"/>
        <v>0.12182693327381251</v>
      </c>
      <c r="G165" s="36">
        <f t="shared" si="59"/>
        <v>8.3048607275495401E-2</v>
      </c>
      <c r="H165" s="36">
        <f t="shared" si="50"/>
        <v>0.16581616076794206</v>
      </c>
      <c r="I165" s="36">
        <f t="shared" si="51"/>
        <v>8.3048607275495387E-2</v>
      </c>
      <c r="J165" s="36">
        <f t="shared" si="52"/>
        <v>6.6872490509276608E-5</v>
      </c>
      <c r="K165" s="88">
        <f t="shared" si="53"/>
        <v>-9.0562308113480001E-8</v>
      </c>
      <c r="L165" s="36">
        <f t="shared" si="54"/>
        <v>0.72437433143189089</v>
      </c>
      <c r="M165" s="89">
        <f t="shared" si="55"/>
        <v>2.0107734574126653E-5</v>
      </c>
      <c r="N165" s="10">
        <f t="shared" si="56"/>
        <v>8.4066307363475729E-2</v>
      </c>
      <c r="O165" s="10">
        <f t="shared" si="57"/>
        <v>1.0357134690751951E-6</v>
      </c>
      <c r="P165" s="90">
        <v>163</v>
      </c>
      <c r="Q165" s="86">
        <f t="shared" si="58"/>
        <v>0.7243075495036897</v>
      </c>
      <c r="R165" s="91"/>
      <c r="S165" s="213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</row>
    <row r="166" spans="1:33" x14ac:dyDescent="0.25">
      <c r="A166" s="86">
        <f t="shared" si="46"/>
        <v>-0.24815465183136229</v>
      </c>
      <c r="B166" s="75">
        <v>0.24815465183136229</v>
      </c>
      <c r="C166" s="75">
        <v>0.72105559202741498</v>
      </c>
      <c r="D166" s="36">
        <f t="shared" si="47"/>
        <v>0.64815465183136234</v>
      </c>
      <c r="E166" s="36">
        <f t="shared" si="48"/>
        <v>4.398922500999624E-2</v>
      </c>
      <c r="F166" s="36">
        <f t="shared" si="49"/>
        <v>0.12167507498162448</v>
      </c>
      <c r="G166" s="36">
        <f t="shared" si="59"/>
        <v>8.2428175676920457E-2</v>
      </c>
      <c r="H166" s="36">
        <f t="shared" si="50"/>
        <v>0.16566429999162074</v>
      </c>
      <c r="I166" s="36">
        <f t="shared" si="51"/>
        <v>8.2428175676920443E-2</v>
      </c>
      <c r="J166" s="36">
        <f t="shared" si="52"/>
        <v>6.2176162821097909E-5</v>
      </c>
      <c r="K166" s="88">
        <f t="shared" si="53"/>
        <v>-8.379217026192209E-8</v>
      </c>
      <c r="L166" s="36">
        <f t="shared" si="54"/>
        <v>0.72430568658436811</v>
      </c>
      <c r="M166" s="89">
        <f t="shared" si="55"/>
        <v>1.0563114629136372E-5</v>
      </c>
      <c r="N166" s="10">
        <f t="shared" si="56"/>
        <v>8.3423905849809618E-2</v>
      </c>
      <c r="O166" s="10">
        <f t="shared" si="57"/>
        <v>9.9147857720190709E-7</v>
      </c>
      <c r="P166" s="90">
        <v>164</v>
      </c>
      <c r="Q166" s="86">
        <f t="shared" si="58"/>
        <v>0.72424359421371731</v>
      </c>
      <c r="R166" s="91"/>
      <c r="S166" s="213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</row>
    <row r="167" spans="1:33" x14ac:dyDescent="0.25">
      <c r="A167" s="86">
        <f t="shared" si="46"/>
        <v>-0.247533060869295</v>
      </c>
      <c r="B167" s="75">
        <v>0.247533060869295</v>
      </c>
      <c r="C167" s="75">
        <v>0.720599611486888</v>
      </c>
      <c r="D167" s="36">
        <f t="shared" si="47"/>
        <v>0.64753306086929507</v>
      </c>
      <c r="E167" s="36">
        <f t="shared" si="48"/>
        <v>4.3989222977807982E-2</v>
      </c>
      <c r="F167" s="36">
        <f t="shared" si="49"/>
        <v>0.12155237852973964</v>
      </c>
      <c r="G167" s="36">
        <f t="shared" si="59"/>
        <v>8.1932802316201939E-2</v>
      </c>
      <c r="H167" s="36">
        <f t="shared" si="50"/>
        <v>0.16554160150754765</v>
      </c>
      <c r="I167" s="36">
        <f t="shared" si="51"/>
        <v>8.1932802316201925E-2</v>
      </c>
      <c r="J167" s="36">
        <f t="shared" si="52"/>
        <v>5.8657045545418292E-5</v>
      </c>
      <c r="K167" s="88">
        <f t="shared" si="53"/>
        <v>-7.8742318161636856E-8</v>
      </c>
      <c r="L167" s="36">
        <f t="shared" si="54"/>
        <v>0.72425049876870318</v>
      </c>
      <c r="M167" s="89">
        <f t="shared" si="55"/>
        <v>1.3328977944519788E-5</v>
      </c>
      <c r="N167" s="10">
        <f t="shared" si="56"/>
        <v>8.291107236352338E-2</v>
      </c>
      <c r="O167" s="10">
        <f t="shared" si="57"/>
        <v>9.5701228548632301E-7</v>
      </c>
      <c r="P167" s="90">
        <v>165</v>
      </c>
      <c r="Q167" s="86">
        <f t="shared" si="58"/>
        <v>0.72419192046547587</v>
      </c>
      <c r="R167" s="91"/>
      <c r="S167" s="213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</row>
    <row r="168" spans="1:33" x14ac:dyDescent="0.25">
      <c r="A168" s="86">
        <f t="shared" si="46"/>
        <v>-0.24683377103696913</v>
      </c>
      <c r="B168" s="75">
        <v>0.24683377103696913</v>
      </c>
      <c r="C168" s="75">
        <v>0.72070064206123452</v>
      </c>
      <c r="D168" s="36">
        <f t="shared" si="47"/>
        <v>0.64683377103696915</v>
      </c>
      <c r="E168" s="36">
        <f t="shared" si="48"/>
        <v>4.3989220642579471E-2</v>
      </c>
      <c r="F168" s="36">
        <f t="shared" si="49"/>
        <v>0.12141304799015151</v>
      </c>
      <c r="G168" s="36">
        <f t="shared" si="59"/>
        <v>8.1376567465828942E-2</v>
      </c>
      <c r="H168" s="36">
        <f t="shared" si="50"/>
        <v>0.165402268632731</v>
      </c>
      <c r="I168" s="36">
        <f t="shared" si="51"/>
        <v>8.1376567465828942E-2</v>
      </c>
      <c r="J168" s="36">
        <f t="shared" si="52"/>
        <v>5.4934938409194324E-5</v>
      </c>
      <c r="K168" s="88">
        <f t="shared" si="53"/>
        <v>-7.3424084496862668E-8</v>
      </c>
      <c r="L168" s="36">
        <f t="shared" si="54"/>
        <v>0.72418810276687784</v>
      </c>
      <c r="M168" s="89">
        <f t="shared" si="55"/>
        <v>1.2162382173406199E-5</v>
      </c>
      <c r="N168" s="10">
        <f t="shared" si="56"/>
        <v>8.2335318544809757E-2</v>
      </c>
      <c r="O168" s="10">
        <f t="shared" si="57"/>
        <v>9.1920363144687824E-7</v>
      </c>
      <c r="P168" s="90">
        <v>166</v>
      </c>
      <c r="Q168" s="86">
        <f t="shared" si="58"/>
        <v>0.72413324125255318</v>
      </c>
      <c r="R168" s="91"/>
      <c r="S168" s="213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</row>
    <row r="169" spans="1:33" x14ac:dyDescent="0.25">
      <c r="A169" s="86">
        <f t="shared" si="46"/>
        <v>-0.24613448120464326</v>
      </c>
      <c r="B169" s="75">
        <v>0.24613448120464326</v>
      </c>
      <c r="C169" s="75">
        <v>0.72400332767749564</v>
      </c>
      <c r="D169" s="36">
        <f t="shared" si="47"/>
        <v>0.64613448120464323</v>
      </c>
      <c r="E169" s="36">
        <f t="shared" si="48"/>
        <v>4.3989218254047668E-2</v>
      </c>
      <c r="F169" s="36">
        <f t="shared" si="49"/>
        <v>0.12127233207497011</v>
      </c>
      <c r="G169" s="36">
        <f t="shared" si="59"/>
        <v>8.0821482427228059E-2</v>
      </c>
      <c r="H169" s="36">
        <f t="shared" si="50"/>
        <v>0.16526155032901776</v>
      </c>
      <c r="I169" s="36">
        <f t="shared" si="51"/>
        <v>8.0821482427228072E-2</v>
      </c>
      <c r="J169" s="36">
        <f t="shared" si="52"/>
        <v>5.1448448397430093E-5</v>
      </c>
      <c r="K169" s="88">
        <f t="shared" si="53"/>
        <v>-6.8465041586086225E-8</v>
      </c>
      <c r="L169" s="36">
        <f t="shared" si="54"/>
        <v>0.72412535857050231</v>
      </c>
      <c r="M169" s="89">
        <f t="shared" si="55"/>
        <v>1.4891538848003831E-8</v>
      </c>
      <c r="N169" s="10">
        <f t="shared" si="56"/>
        <v>8.1760846021858249E-2</v>
      </c>
      <c r="O169" s="10">
        <f t="shared" si="57"/>
        <v>8.8240396291652754E-7</v>
      </c>
      <c r="P169" s="90">
        <v>167</v>
      </c>
      <c r="Q169" s="86">
        <f t="shared" si="58"/>
        <v>0.72407397858714651</v>
      </c>
      <c r="R169" s="91"/>
      <c r="S169" s="213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</row>
    <row r="170" spans="1:33" x14ac:dyDescent="0.25">
      <c r="A170" s="86">
        <f t="shared" si="46"/>
        <v>-0.2454351913723174</v>
      </c>
      <c r="B170" s="75">
        <v>0.2454351913723174</v>
      </c>
      <c r="C170" s="75">
        <v>0.72535068779247858</v>
      </c>
      <c r="D170" s="36">
        <f t="shared" si="47"/>
        <v>0.64543519137231742</v>
      </c>
      <c r="E170" s="36">
        <f t="shared" si="48"/>
        <v>4.3989215810706084E-2</v>
      </c>
      <c r="F170" s="36">
        <f t="shared" si="49"/>
        <v>0.12113021805576918</v>
      </c>
      <c r="G170" s="36">
        <f t="shared" si="59"/>
        <v>8.0267574775334499E-2</v>
      </c>
      <c r="H170" s="36">
        <f t="shared" si="50"/>
        <v>0.16511943386647526</v>
      </c>
      <c r="I170" s="36">
        <f t="shared" si="51"/>
        <v>8.0267574775334499E-2</v>
      </c>
      <c r="J170" s="36">
        <f t="shared" si="52"/>
        <v>4.8182730507628313E-5</v>
      </c>
      <c r="K170" s="88">
        <f t="shared" si="53"/>
        <v>-6.3840930029096581E-8</v>
      </c>
      <c r="L170" s="36">
        <f t="shared" si="54"/>
        <v>0.72406224599824243</v>
      </c>
      <c r="M170" s="89">
        <f t="shared" si="55"/>
        <v>1.6600822571344704E-6</v>
      </c>
      <c r="N170" s="10">
        <f t="shared" si="56"/>
        <v>8.1187682822302792E-2</v>
      </c>
      <c r="O170" s="10">
        <f t="shared" si="57"/>
        <v>8.4659881809580686E-7</v>
      </c>
      <c r="P170" s="90">
        <v>168</v>
      </c>
      <c r="Q170" s="86">
        <f t="shared" si="58"/>
        <v>0.72401412710866486</v>
      </c>
      <c r="R170" s="91"/>
      <c r="S170" s="213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</row>
    <row r="171" spans="1:33" x14ac:dyDescent="0.25">
      <c r="A171" s="86">
        <f t="shared" si="46"/>
        <v>-0.24473590153999153</v>
      </c>
      <c r="B171" s="75">
        <v>0.24473590153999153</v>
      </c>
      <c r="C171" s="75">
        <v>0.72104025467566013</v>
      </c>
      <c r="D171" s="36">
        <f t="shared" si="47"/>
        <v>0.64473590153999161</v>
      </c>
      <c r="E171" s="36">
        <f t="shared" si="48"/>
        <v>4.3989213310995652E-2</v>
      </c>
      <c r="F171" s="36">
        <f t="shared" si="49"/>
        <v>0.1209866929882413</v>
      </c>
      <c r="G171" s="36">
        <f t="shared" si="59"/>
        <v>7.9714871374306023E-2</v>
      </c>
      <c r="H171" s="36">
        <f t="shared" si="50"/>
        <v>0.16497590629923695</v>
      </c>
      <c r="I171" s="36">
        <f t="shared" si="51"/>
        <v>7.9714871374306023E-2</v>
      </c>
      <c r="J171" s="36">
        <f t="shared" si="52"/>
        <v>4.5123866448553416E-5</v>
      </c>
      <c r="K171" s="88">
        <f t="shared" si="53"/>
        <v>-5.9529128865031753E-8</v>
      </c>
      <c r="L171" s="36">
        <f t="shared" si="54"/>
        <v>0.72399874570291833</v>
      </c>
      <c r="M171" s="89">
        <f t="shared" si="55"/>
        <v>8.7526691583672991E-6</v>
      </c>
      <c r="N171" s="10">
        <f t="shared" si="56"/>
        <v>8.0615856157351423E-2</v>
      </c>
      <c r="O171" s="10">
        <f t="shared" si="57"/>
        <v>8.1177357927936627E-7</v>
      </c>
      <c r="P171" s="90">
        <v>169</v>
      </c>
      <c r="Q171" s="86">
        <f t="shared" si="58"/>
        <v>0.72395368136559868</v>
      </c>
      <c r="R171" s="91"/>
      <c r="S171" s="213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</row>
    <row r="172" spans="1:33" x14ac:dyDescent="0.25">
      <c r="A172" s="86">
        <f t="shared" si="46"/>
        <v>-0.24403661170766588</v>
      </c>
      <c r="B172" s="75">
        <v>0.24403661170766588</v>
      </c>
      <c r="C172" s="75">
        <v>0.71927289478645084</v>
      </c>
      <c r="D172" s="36">
        <f t="shared" si="47"/>
        <v>0.64403661170766591</v>
      </c>
      <c r="E172" s="36">
        <f t="shared" si="48"/>
        <v>4.3989210753302845E-2</v>
      </c>
      <c r="F172" s="36">
        <f t="shared" si="49"/>
        <v>0.1208417437190923</v>
      </c>
      <c r="G172" s="36">
        <f t="shared" si="59"/>
        <v>7.916339842742609E-2</v>
      </c>
      <c r="H172" s="36">
        <f t="shared" si="50"/>
        <v>0.16483095447239512</v>
      </c>
      <c r="I172" s="36">
        <f t="shared" si="51"/>
        <v>7.9163398427426104E-2</v>
      </c>
      <c r="J172" s="36">
        <f t="shared" si="52"/>
        <v>4.2258807844662131E-5</v>
      </c>
      <c r="K172" s="88">
        <f t="shared" si="53"/>
        <v>-5.5508544912648511E-8</v>
      </c>
      <c r="L172" s="36">
        <f t="shared" si="54"/>
        <v>0.72393483911772316</v>
      </c>
      <c r="M172" s="89">
        <f t="shared" si="55"/>
        <v>2.1733724947882083E-5</v>
      </c>
      <c r="N172" s="10">
        <f t="shared" si="56"/>
        <v>8.0045392473063109E-2</v>
      </c>
      <c r="O172" s="10">
        <f t="shared" si="57"/>
        <v>7.7791349653913143E-7</v>
      </c>
      <c r="P172" s="90">
        <v>170</v>
      </c>
      <c r="Q172" s="86">
        <f t="shared" si="58"/>
        <v>0.72389263581842345</v>
      </c>
      <c r="R172" s="91"/>
      <c r="S172" s="213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</row>
    <row r="173" spans="1:33" x14ac:dyDescent="0.25">
      <c r="A173" s="86">
        <f t="shared" si="46"/>
        <v>-0.2434150207455984</v>
      </c>
      <c r="B173" s="75">
        <v>0.2434150207455984</v>
      </c>
      <c r="C173" s="75">
        <v>0.72518808619720032</v>
      </c>
      <c r="D173" s="36">
        <f t="shared" si="47"/>
        <v>0.64341502074559842</v>
      </c>
      <c r="E173" s="36">
        <f t="shared" si="48"/>
        <v>4.3989208429772768E-2</v>
      </c>
      <c r="F173" s="36">
        <f t="shared" si="49"/>
        <v>0.12071169350586397</v>
      </c>
      <c r="G173" s="36">
        <f t="shared" si="59"/>
        <v>7.8674253925881676E-2</v>
      </c>
      <c r="H173" s="36">
        <f t="shared" si="50"/>
        <v>0.16470090193563675</v>
      </c>
      <c r="I173" s="36">
        <f t="shared" si="51"/>
        <v>7.8674253925881676E-2</v>
      </c>
      <c r="J173" s="36">
        <f t="shared" si="52"/>
        <v>3.9864884079981745E-5</v>
      </c>
      <c r="K173" s="88">
        <f t="shared" si="53"/>
        <v>-5.216324052778734E-8</v>
      </c>
      <c r="L173" s="36">
        <f t="shared" si="54"/>
        <v>0.72387767774618894</v>
      </c>
      <c r="M173" s="89">
        <f t="shared" si="55"/>
        <v>1.7171703084820445E-6</v>
      </c>
      <c r="N173" s="10">
        <f t="shared" si="56"/>
        <v>7.953947868816752E-2</v>
      </c>
      <c r="O173" s="10">
        <f t="shared" si="57"/>
        <v>7.4861388927259405E-7</v>
      </c>
      <c r="P173" s="90">
        <v>171</v>
      </c>
      <c r="Q173" s="86">
        <f t="shared" si="58"/>
        <v>0.72383786502534953</v>
      </c>
      <c r="R173" s="91"/>
      <c r="S173" s="213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</row>
    <row r="174" spans="1:33" x14ac:dyDescent="0.25">
      <c r="A174" s="86">
        <f t="shared" si="46"/>
        <v>-0.24271573091327253</v>
      </c>
      <c r="B174" s="75">
        <v>0.24271573091327253</v>
      </c>
      <c r="C174" s="75">
        <v>0.72403415429076745</v>
      </c>
      <c r="D174" s="36">
        <f t="shared" si="47"/>
        <v>0.6427157309132725</v>
      </c>
      <c r="E174" s="36">
        <f t="shared" si="48"/>
        <v>4.3989205757953773E-2</v>
      </c>
      <c r="F174" s="36">
        <f t="shared" si="49"/>
        <v>0.120564017480561</v>
      </c>
      <c r="G174" s="36">
        <f t="shared" si="59"/>
        <v>7.8125174525299809E-2</v>
      </c>
      <c r="H174" s="36">
        <f t="shared" si="50"/>
        <v>0.16455322323851479</v>
      </c>
      <c r="I174" s="36">
        <f t="shared" si="51"/>
        <v>7.8125174525299809E-2</v>
      </c>
      <c r="J174" s="36">
        <f t="shared" si="52"/>
        <v>3.7333149457928729E-5</v>
      </c>
      <c r="K174" s="88">
        <f t="shared" si="53"/>
        <v>-4.8640145805295069E-8</v>
      </c>
      <c r="L174" s="36">
        <f t="shared" si="54"/>
        <v>0.72381295561107573</v>
      </c>
      <c r="M174" s="89">
        <f t="shared" si="55"/>
        <v>4.8928855897362511E-8</v>
      </c>
      <c r="N174" s="10">
        <f t="shared" si="56"/>
        <v>7.8971659177118847E-2</v>
      </c>
      <c r="O174" s="10">
        <f t="shared" si="57"/>
        <v>7.1653626576519759E-7</v>
      </c>
      <c r="P174" s="90">
        <v>172</v>
      </c>
      <c r="Q174" s="86">
        <f t="shared" si="58"/>
        <v>0.72377567110176355</v>
      </c>
      <c r="R174" s="91"/>
      <c r="S174" s="213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</row>
    <row r="175" spans="1:33" x14ac:dyDescent="0.25">
      <c r="A175" s="86">
        <f t="shared" si="46"/>
        <v>-0.24201644108094666</v>
      </c>
      <c r="B175" s="75">
        <v>0.24201644108094666</v>
      </c>
      <c r="C175" s="75">
        <v>0.72350005471777767</v>
      </c>
      <c r="D175" s="36">
        <f t="shared" si="47"/>
        <v>0.64201644108094669</v>
      </c>
      <c r="E175" s="36">
        <f t="shared" si="48"/>
        <v>4.3989203023166043E-2</v>
      </c>
      <c r="F175" s="36">
        <f t="shared" si="49"/>
        <v>0.12041487814230584</v>
      </c>
      <c r="G175" s="36">
        <f t="shared" si="59"/>
        <v>7.7577397979598339E-2</v>
      </c>
      <c r="H175" s="36">
        <f t="shared" si="50"/>
        <v>0.16440408116547189</v>
      </c>
      <c r="I175" s="36">
        <f t="shared" si="51"/>
        <v>7.7577397979598339E-2</v>
      </c>
      <c r="J175" s="36">
        <f t="shared" si="52"/>
        <v>3.4961935876436887E-5</v>
      </c>
      <c r="K175" s="88">
        <f t="shared" si="53"/>
        <v>-4.5354999648631521E-8</v>
      </c>
      <c r="L175" s="36">
        <f t="shared" si="54"/>
        <v>0.72374777748316443</v>
      </c>
      <c r="M175" s="89">
        <f t="shared" si="55"/>
        <v>6.1366568490863617E-8</v>
      </c>
      <c r="N175" s="10">
        <f t="shared" si="56"/>
        <v>7.8405275174504019E-2</v>
      </c>
      <c r="O175" s="10">
        <f t="shared" si="57"/>
        <v>6.8538064984489656E-7</v>
      </c>
      <c r="P175" s="90">
        <v>173</v>
      </c>
      <c r="Q175" s="86">
        <f t="shared" si="58"/>
        <v>0.72371286090228759</v>
      </c>
      <c r="R175" s="91"/>
      <c r="S175" s="213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</row>
    <row r="176" spans="1:33" x14ac:dyDescent="0.25">
      <c r="A176" s="86">
        <f t="shared" si="46"/>
        <v>-0.2413171512486208</v>
      </c>
      <c r="B176" s="75">
        <v>0.2413171512486208</v>
      </c>
      <c r="C176" s="75">
        <v>0.72486264159354519</v>
      </c>
      <c r="D176" s="36">
        <f t="shared" si="47"/>
        <v>0.64131715124862088</v>
      </c>
      <c r="E176" s="36">
        <f t="shared" si="48"/>
        <v>4.3989200223564048E-2</v>
      </c>
      <c r="F176" s="36">
        <f t="shared" si="49"/>
        <v>0.12026426158780278</v>
      </c>
      <c r="G176" s="36">
        <f t="shared" si="59"/>
        <v>7.7030948339075672E-2</v>
      </c>
      <c r="H176" s="36">
        <f t="shared" si="50"/>
        <v>0.16425346181136682</v>
      </c>
      <c r="I176" s="36">
        <f t="shared" si="51"/>
        <v>7.7030948339075686E-2</v>
      </c>
      <c r="J176" s="36">
        <f t="shared" si="52"/>
        <v>3.2741098178292553E-5</v>
      </c>
      <c r="K176" s="88">
        <f t="shared" si="53"/>
        <v>-4.2291731167021473E-8</v>
      </c>
      <c r="L176" s="36">
        <f t="shared" si="54"/>
        <v>0.7236821273779801</v>
      </c>
      <c r="M176" s="89">
        <f t="shared" si="55"/>
        <v>1.3936138131512531E-6</v>
      </c>
      <c r="N176" s="10">
        <f t="shared" si="56"/>
        <v>7.7840350579420625E-2</v>
      </c>
      <c r="O176" s="10">
        <f t="shared" si="57"/>
        <v>6.5513198667540657E-7</v>
      </c>
      <c r="P176" s="90">
        <v>174</v>
      </c>
      <c r="Q176" s="86">
        <f t="shared" si="58"/>
        <v>0.72364942857153303</v>
      </c>
      <c r="R176" s="91"/>
      <c r="S176" s="213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</row>
    <row r="177" spans="1:33" x14ac:dyDescent="0.25">
      <c r="A177" s="86">
        <f t="shared" si="46"/>
        <v>-0.24061786141629493</v>
      </c>
      <c r="B177" s="75">
        <v>0.24061786141629493</v>
      </c>
      <c r="C177" s="75">
        <v>0.7239022023327335</v>
      </c>
      <c r="D177" s="36">
        <f t="shared" si="47"/>
        <v>0.64061786141629495</v>
      </c>
      <c r="E177" s="36">
        <f t="shared" si="48"/>
        <v>4.3989197357236984E-2</v>
      </c>
      <c r="F177" s="36">
        <f t="shared" si="49"/>
        <v>0.1201121537364228</v>
      </c>
      <c r="G177" s="36">
        <f t="shared" si="59"/>
        <v>7.6485849194227254E-2</v>
      </c>
      <c r="H177" s="36">
        <f t="shared" si="50"/>
        <v>0.16410135109365981</v>
      </c>
      <c r="I177" s="36">
        <f t="shared" si="51"/>
        <v>7.648584919422724E-2</v>
      </c>
      <c r="J177" s="36">
        <f t="shared" si="52"/>
        <v>3.06611284078803E-5</v>
      </c>
      <c r="K177" s="88">
        <f t="shared" si="53"/>
        <v>-3.9435354877497039E-8</v>
      </c>
      <c r="L177" s="36">
        <f t="shared" si="54"/>
        <v>0.7236159898724801</v>
      </c>
      <c r="M177" s="89">
        <f t="shared" si="55"/>
        <v>8.1917572404303426E-8</v>
      </c>
      <c r="N177" s="10">
        <f t="shared" si="56"/>
        <v>7.7276908732513916E-2</v>
      </c>
      <c r="O177" s="10">
        <f t="shared" si="57"/>
        <v>6.2577519311432882E-7</v>
      </c>
      <c r="P177" s="90">
        <v>175</v>
      </c>
      <c r="Q177" s="86">
        <f t="shared" si="58"/>
        <v>0.72358536817942709</v>
      </c>
      <c r="R177" s="91"/>
      <c r="S177" s="213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</row>
    <row r="178" spans="1:33" x14ac:dyDescent="0.25">
      <c r="A178" s="86">
        <f t="shared" si="46"/>
        <v>-0.23991857158396929</v>
      </c>
      <c r="B178" s="75">
        <v>0.23991857158396929</v>
      </c>
      <c r="C178" s="75">
        <v>0.72486264159354519</v>
      </c>
      <c r="D178" s="36">
        <f t="shared" si="47"/>
        <v>0.63991857158396925</v>
      </c>
      <c r="E178" s="36">
        <f t="shared" si="48"/>
        <v>4.3989194422206258E-2</v>
      </c>
      <c r="F178" s="36">
        <f t="shared" si="49"/>
        <v>0.11995854033635442</v>
      </c>
      <c r="G178" s="36">
        <f t="shared" si="59"/>
        <v>7.5942123709129089E-2</v>
      </c>
      <c r="H178" s="36">
        <f t="shared" si="50"/>
        <v>0.16394773475856067</v>
      </c>
      <c r="I178" s="36">
        <f t="shared" si="51"/>
        <v>7.5942123709129089E-2</v>
      </c>
      <c r="J178" s="36">
        <f t="shared" si="52"/>
        <v>2.8713116279524601E-5</v>
      </c>
      <c r="K178" s="88">
        <f t="shared" si="53"/>
        <v>-3.6771897397583319E-8</v>
      </c>
      <c r="L178" s="36">
        <f t="shared" si="54"/>
        <v>0.72354935006818566</v>
      </c>
      <c r="M178" s="89">
        <f t="shared" si="55"/>
        <v>1.7247346305811555E-6</v>
      </c>
      <c r="N178" s="10">
        <f t="shared" si="56"/>
        <v>7.6714972450355454E-2</v>
      </c>
      <c r="O178" s="10">
        <f t="shared" si="57"/>
        <v>5.9729517681517631E-7</v>
      </c>
      <c r="P178" s="90">
        <v>176</v>
      </c>
      <c r="Q178" s="86">
        <f t="shared" si="58"/>
        <v>0.72352067372380358</v>
      </c>
      <c r="R178" s="91"/>
      <c r="S178" s="213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</row>
    <row r="179" spans="1:33" x14ac:dyDescent="0.25">
      <c r="A179" s="86">
        <f t="shared" si="46"/>
        <v>-0.23921928175164342</v>
      </c>
      <c r="B179" s="75">
        <v>0.23921928175164342</v>
      </c>
      <c r="C179" s="75">
        <v>0.71962767773234837</v>
      </c>
      <c r="D179" s="36">
        <f t="shared" si="47"/>
        <v>0.63921928175164344</v>
      </c>
      <c r="E179" s="36">
        <f t="shared" si="48"/>
        <v>4.3989191416422893E-2</v>
      </c>
      <c r="F179" s="36">
        <f t="shared" si="49"/>
        <v>0.11980340697067504</v>
      </c>
      <c r="G179" s="36">
        <f t="shared" si="59"/>
        <v>7.539979465250754E-2</v>
      </c>
      <c r="H179" s="36">
        <f t="shared" si="50"/>
        <v>0.16379259838709792</v>
      </c>
      <c r="I179" s="36">
        <f t="shared" si="51"/>
        <v>7.539979465250754E-2</v>
      </c>
      <c r="J179" s="36">
        <f t="shared" si="52"/>
        <v>2.6888712037963297E-5</v>
      </c>
      <c r="K179" s="88">
        <f t="shared" si="53"/>
        <v>-3.4288329097787993E-8</v>
      </c>
      <c r="L179" s="36">
        <f t="shared" si="54"/>
        <v>0.72348219355666799</v>
      </c>
      <c r="M179" s="89">
        <f t="shared" si="55"/>
        <v>1.4857292239930325E-5</v>
      </c>
      <c r="N179" s="10">
        <f t="shared" si="56"/>
        <v>7.6154564057476573E-2</v>
      </c>
      <c r="O179" s="10">
        <f t="shared" si="57"/>
        <v>5.6967685467730801E-7</v>
      </c>
      <c r="P179" s="90">
        <v>177</v>
      </c>
      <c r="Q179" s="86">
        <f t="shared" si="58"/>
        <v>0.72345533913295912</v>
      </c>
      <c r="R179" s="91"/>
      <c r="S179" s="213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</row>
    <row r="180" spans="1:33" x14ac:dyDescent="0.25">
      <c r="A180" s="86">
        <f t="shared" si="46"/>
        <v>-0.23844229304905898</v>
      </c>
      <c r="B180" s="75">
        <v>0.23844229304905898</v>
      </c>
      <c r="C180" s="75">
        <v>0.72342970431584053</v>
      </c>
      <c r="D180" s="36">
        <f t="shared" si="47"/>
        <v>0.63844229304905897</v>
      </c>
      <c r="E180" s="36">
        <f t="shared" si="48"/>
        <v>4.3989187991098529E-2</v>
      </c>
      <c r="F180" s="36">
        <f t="shared" si="49"/>
        <v>0.11962923615493634</v>
      </c>
      <c r="G180" s="36">
        <f t="shared" si="59"/>
        <v>7.4798871834048625E-2</v>
      </c>
      <c r="H180" s="36">
        <f t="shared" si="50"/>
        <v>0.16361842414603486</v>
      </c>
      <c r="I180" s="36">
        <f t="shared" si="51"/>
        <v>7.4798871834048625E-2</v>
      </c>
      <c r="J180" s="36">
        <f t="shared" si="52"/>
        <v>2.4997068975490705E-5</v>
      </c>
      <c r="K180" s="88">
        <f t="shared" si="53"/>
        <v>-3.1725040641420934E-8</v>
      </c>
      <c r="L180" s="36">
        <f t="shared" si="54"/>
        <v>0.72340695224261808</v>
      </c>
      <c r="M180" s="89">
        <f t="shared" si="55"/>
        <v>5.1765683591940237E-10</v>
      </c>
      <c r="N180" s="10">
        <f t="shared" si="56"/>
        <v>7.5533706610112508E-2</v>
      </c>
      <c r="O180" s="10">
        <f t="shared" si="57"/>
        <v>5.3998214811285777E-7</v>
      </c>
      <c r="P180" s="90">
        <v>178</v>
      </c>
      <c r="Q180" s="86">
        <f t="shared" si="58"/>
        <v>0.72338198689868327</v>
      </c>
      <c r="R180" s="91"/>
      <c r="S180" s="213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</row>
    <row r="181" spans="1:33" x14ac:dyDescent="0.25">
      <c r="A181" s="86">
        <f t="shared" si="46"/>
        <v>-0.23774300321673333</v>
      </c>
      <c r="B181" s="75">
        <v>0.23774300321673333</v>
      </c>
      <c r="C181" s="75">
        <v>0.72520312781451401</v>
      </c>
      <c r="D181" s="36">
        <f t="shared" si="47"/>
        <v>0.63774300321673338</v>
      </c>
      <c r="E181" s="36">
        <f t="shared" si="48"/>
        <v>4.3989184828887189E-2</v>
      </c>
      <c r="F181" s="36">
        <f t="shared" si="49"/>
        <v>0.11947084591993558</v>
      </c>
      <c r="G181" s="36">
        <f t="shared" si="59"/>
        <v>7.4259563948746971E-2</v>
      </c>
      <c r="H181" s="36">
        <f t="shared" si="50"/>
        <v>0.16346003074882279</v>
      </c>
      <c r="I181" s="36">
        <f t="shared" si="51"/>
        <v>7.4259563948746957E-2</v>
      </c>
      <c r="J181" s="36">
        <f t="shared" si="52"/>
        <v>2.3408519163582926E-5</v>
      </c>
      <c r="K181" s="88">
        <f t="shared" si="53"/>
        <v>-2.9582335765780681E-8</v>
      </c>
      <c r="L181" s="36">
        <f t="shared" si="54"/>
        <v>0.72333865961050137</v>
      </c>
      <c r="M181" s="89">
        <f t="shared" si="55"/>
        <v>3.4762416837741495E-6</v>
      </c>
      <c r="N181" s="10">
        <f t="shared" si="56"/>
        <v>7.4976595028467222E-2</v>
      </c>
      <c r="O181" s="10">
        <f t="shared" si="57"/>
        <v>5.141335692848091E-7</v>
      </c>
      <c r="P181" s="90">
        <v>179</v>
      </c>
      <c r="Q181" s="86">
        <f t="shared" si="58"/>
        <v>0.72331528067367357</v>
      </c>
      <c r="R181" s="91"/>
      <c r="S181" s="213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</row>
    <row r="182" spans="1:33" x14ac:dyDescent="0.25">
      <c r="A182" s="86">
        <f t="shared" si="46"/>
        <v>-0.23704371338440747</v>
      </c>
      <c r="B182" s="75">
        <v>0.23704371338440747</v>
      </c>
      <c r="C182" s="75">
        <v>0.71964270992673851</v>
      </c>
      <c r="D182" s="36">
        <f t="shared" si="47"/>
        <v>0.63704371338440746</v>
      </c>
      <c r="E182" s="36">
        <f t="shared" si="48"/>
        <v>4.3989181589068137E-2</v>
      </c>
      <c r="F182" s="36">
        <f t="shared" si="49"/>
        <v>0.1193108898759228</v>
      </c>
      <c r="G182" s="36">
        <f t="shared" si="59"/>
        <v>7.3721721102586568E-2</v>
      </c>
      <c r="H182" s="36">
        <f t="shared" si="50"/>
        <v>0.16330007146499093</v>
      </c>
      <c r="I182" s="36">
        <f t="shared" si="51"/>
        <v>7.3721721102586582E-2</v>
      </c>
      <c r="J182" s="36">
        <f t="shared" si="52"/>
        <v>2.1920816829961895E-5</v>
      </c>
      <c r="K182" s="88">
        <f t="shared" si="53"/>
        <v>-2.7584348683269317E-8</v>
      </c>
      <c r="L182" s="36">
        <f t="shared" si="54"/>
        <v>0.72326980823892462</v>
      </c>
      <c r="M182" s="89">
        <f t="shared" si="55"/>
        <v>1.3155842166263296E-5</v>
      </c>
      <c r="N182" s="10">
        <f t="shared" si="56"/>
        <v>7.4421077956672355E-2</v>
      </c>
      <c r="O182" s="10">
        <f t="shared" si="57"/>
        <v>4.891000093567485E-7</v>
      </c>
      <c r="P182" s="90">
        <v>180</v>
      </c>
      <c r="Q182" s="86">
        <f t="shared" si="58"/>
        <v>0.72324791500644336</v>
      </c>
      <c r="R182" s="91"/>
      <c r="S182" s="213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</row>
    <row r="183" spans="1:33" x14ac:dyDescent="0.25">
      <c r="A183" s="86">
        <f t="shared" si="46"/>
        <v>-0.2363444235520816</v>
      </c>
      <c r="B183" s="75">
        <v>0.2363444235520816</v>
      </c>
      <c r="C183" s="75">
        <v>0.7183323936690057</v>
      </c>
      <c r="D183" s="36">
        <f t="shared" si="47"/>
        <v>0.63634442355208165</v>
      </c>
      <c r="E183" s="36">
        <f t="shared" si="48"/>
        <v>4.3989178269273066E-2</v>
      </c>
      <c r="F183" s="36">
        <f t="shared" si="49"/>
        <v>0.11914935298976692</v>
      </c>
      <c r="G183" s="36">
        <f t="shared" si="59"/>
        <v>7.3185364720477986E-2</v>
      </c>
      <c r="H183" s="36">
        <f t="shared" si="50"/>
        <v>0.16313853125903999</v>
      </c>
      <c r="I183" s="36">
        <f t="shared" si="51"/>
        <v>7.3185364720477986E-2</v>
      </c>
      <c r="J183" s="36">
        <f t="shared" si="52"/>
        <v>2.052757256362994E-5</v>
      </c>
      <c r="K183" s="88">
        <f t="shared" si="53"/>
        <v>-2.5721305213289253E-8</v>
      </c>
      <c r="L183" s="36">
        <f t="shared" si="54"/>
        <v>0.72320038541703113</v>
      </c>
      <c r="M183" s="89">
        <f t="shared" si="55"/>
        <v>2.3697343658843733E-5</v>
      </c>
      <c r="N183" s="10">
        <f t="shared" si="56"/>
        <v>7.3867175987725728E-2</v>
      </c>
      <c r="O183" s="10">
        <f t="shared" si="57"/>
        <v>4.6486660414597217E-7</v>
      </c>
      <c r="P183" s="90">
        <v>181</v>
      </c>
      <c r="Q183" s="86">
        <f t="shared" si="58"/>
        <v>0.72317988356577267</v>
      </c>
      <c r="R183" s="91"/>
      <c r="S183" s="213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</row>
    <row r="184" spans="1:33" x14ac:dyDescent="0.25">
      <c r="A184" s="86">
        <f t="shared" si="46"/>
        <v>-0.23556743484949738</v>
      </c>
      <c r="B184" s="75">
        <v>0.23556743484949738</v>
      </c>
      <c r="C184" s="75">
        <v>0.72536601072216944</v>
      </c>
      <c r="D184" s="36">
        <f t="shared" si="47"/>
        <v>0.6355674348494974</v>
      </c>
      <c r="E184" s="36">
        <f t="shared" si="48"/>
        <v>4.3989174483825222E-2</v>
      </c>
      <c r="F184" s="36">
        <f t="shared" si="49"/>
        <v>0.11896799503370985</v>
      </c>
      <c r="G184" s="36">
        <f t="shared" si="59"/>
        <v>7.2591182292360293E-2</v>
      </c>
      <c r="H184" s="36">
        <f t="shared" si="50"/>
        <v>0.16295716951753508</v>
      </c>
      <c r="I184" s="36">
        <f t="shared" si="51"/>
        <v>7.2591182292360279E-2</v>
      </c>
      <c r="J184" s="36">
        <f t="shared" si="52"/>
        <v>1.9083039602024144E-5</v>
      </c>
      <c r="K184" s="88">
        <f t="shared" si="53"/>
        <v>-2.3798459959469093E-8</v>
      </c>
      <c r="L184" s="36">
        <f t="shared" si="54"/>
        <v>0.72312256370043781</v>
      </c>
      <c r="M184" s="89">
        <f t="shared" si="55"/>
        <v>5.0330545393165028E-6</v>
      </c>
      <c r="N184" s="10">
        <f t="shared" si="56"/>
        <v>7.3253648209048686E-2</v>
      </c>
      <c r="O184" s="10">
        <f t="shared" si="57"/>
        <v>4.3886109077381101E-7</v>
      </c>
      <c r="P184" s="90">
        <v>182</v>
      </c>
      <c r="Q184" s="86">
        <f t="shared" si="58"/>
        <v>0.72310350445929572</v>
      </c>
      <c r="R184" s="91"/>
      <c r="S184" s="213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</row>
    <row r="185" spans="1:33" x14ac:dyDescent="0.25">
      <c r="A185" s="86">
        <f t="shared" si="46"/>
        <v>-0.23486814501717151</v>
      </c>
      <c r="B185" s="75">
        <v>0.23486814501717151</v>
      </c>
      <c r="C185" s="75">
        <v>0.71773155451288928</v>
      </c>
      <c r="D185" s="36">
        <f t="shared" si="47"/>
        <v>0.63486814501717159</v>
      </c>
      <c r="E185" s="36">
        <f t="shared" si="48"/>
        <v>4.3989170987024956E-2</v>
      </c>
      <c r="F185" s="36">
        <f t="shared" si="49"/>
        <v>0.11880307084653566</v>
      </c>
      <c r="G185" s="36">
        <f t="shared" si="59"/>
        <v>7.2058033176155209E-2</v>
      </c>
      <c r="H185" s="36">
        <f t="shared" si="50"/>
        <v>0.16279224183356061</v>
      </c>
      <c r="I185" s="36">
        <f t="shared" si="51"/>
        <v>7.2058033176155209E-2</v>
      </c>
      <c r="J185" s="36">
        <f t="shared" si="52"/>
        <v>1.7870007455689437E-5</v>
      </c>
      <c r="K185" s="88">
        <f t="shared" si="53"/>
        <v>-2.2191114657184879E-8</v>
      </c>
      <c r="L185" s="36">
        <f t="shared" si="54"/>
        <v>0.72305189426934535</v>
      </c>
      <c r="M185" s="89">
        <f t="shared" si="55"/>
        <v>2.8306015124127051E-5</v>
      </c>
      <c r="N185" s="10">
        <f t="shared" si="56"/>
        <v>7.2703221932304593E-2</v>
      </c>
      <c r="O185" s="10">
        <f t="shared" si="57"/>
        <v>4.1626853106158943E-7</v>
      </c>
      <c r="P185" s="90">
        <v>183</v>
      </c>
      <c r="Q185" s="86">
        <f t="shared" si="58"/>
        <v>0.72303404645300429</v>
      </c>
      <c r="R185" s="91"/>
      <c r="S185" s="213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</row>
    <row r="186" spans="1:33" x14ac:dyDescent="0.25">
      <c r="A186" s="86">
        <f t="shared" si="46"/>
        <v>-0.23416885518484565</v>
      </c>
      <c r="B186" s="75">
        <v>0.23416885518484565</v>
      </c>
      <c r="C186" s="75">
        <v>0.72375476093301128</v>
      </c>
      <c r="D186" s="36">
        <f t="shared" si="47"/>
        <v>0.63416885518484567</v>
      </c>
      <c r="E186" s="36">
        <f t="shared" si="48"/>
        <v>4.3989167402317592E-2</v>
      </c>
      <c r="F186" s="36">
        <f t="shared" si="49"/>
        <v>0.11863651821143674</v>
      </c>
      <c r="G186" s="36">
        <f t="shared" si="59"/>
        <v>7.1526435548834172E-2</v>
      </c>
      <c r="H186" s="36">
        <f t="shared" si="50"/>
        <v>0.16262568561375434</v>
      </c>
      <c r="I186" s="36">
        <f t="shared" si="51"/>
        <v>7.1526435548834158E-2</v>
      </c>
      <c r="J186" s="36">
        <f t="shared" si="52"/>
        <v>1.6734022257143265E-5</v>
      </c>
      <c r="K186" s="88">
        <f t="shared" si="53"/>
        <v>-2.0692329164364814E-8</v>
      </c>
      <c r="L186" s="36">
        <f t="shared" si="54"/>
        <v>0.72298061595397201</v>
      </c>
      <c r="M186" s="89">
        <f t="shared" si="55"/>
        <v>5.9930044857171289E-7</v>
      </c>
      <c r="N186" s="10">
        <f t="shared" si="56"/>
        <v>7.2154472611469983E-2</v>
      </c>
      <c r="O186" s="10">
        <f t="shared" si="57"/>
        <v>3.9443055204423525E-7</v>
      </c>
      <c r="P186" s="90">
        <v>184</v>
      </c>
      <c r="Q186" s="86">
        <f t="shared" si="58"/>
        <v>0.72296390262404397</v>
      </c>
      <c r="R186" s="91"/>
      <c r="S186" s="213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</row>
    <row r="187" spans="1:33" x14ac:dyDescent="0.25">
      <c r="A187" s="86">
        <f t="shared" si="46"/>
        <v>-0.23346956535251978</v>
      </c>
      <c r="B187" s="75">
        <v>0.23346956535251978</v>
      </c>
      <c r="C187" s="75">
        <v>0.72393252911980321</v>
      </c>
      <c r="D187" s="36">
        <f t="shared" si="47"/>
        <v>0.63346956535251975</v>
      </c>
      <c r="E187" s="36">
        <f t="shared" si="48"/>
        <v>4.3989163726960406E-2</v>
      </c>
      <c r="F187" s="36">
        <f t="shared" si="49"/>
        <v>0.11846832157834526</v>
      </c>
      <c r="G187" s="36">
        <f t="shared" si="59"/>
        <v>7.0996409849461151E-2</v>
      </c>
      <c r="H187" s="36">
        <f t="shared" si="50"/>
        <v>0.16245748530530568</v>
      </c>
      <c r="I187" s="36">
        <f t="shared" si="51"/>
        <v>7.0996409849461137E-2</v>
      </c>
      <c r="J187" s="36">
        <f t="shared" si="52"/>
        <v>1.567019775295665E-5</v>
      </c>
      <c r="K187" s="88">
        <f t="shared" si="53"/>
        <v>-1.9294771384647083E-8</v>
      </c>
      <c r="L187" s="36">
        <f t="shared" si="54"/>
        <v>0.72290871732646811</v>
      </c>
      <c r="M187" s="89">
        <f t="shared" si="55"/>
        <v>1.0481905881720446E-6</v>
      </c>
      <c r="N187" s="10">
        <f t="shared" si="56"/>
        <v>7.160741948197466E-2</v>
      </c>
      <c r="O187" s="10">
        <f t="shared" si="57"/>
        <v>3.7333277102431087E-7</v>
      </c>
      <c r="P187" s="90">
        <v>185</v>
      </c>
      <c r="Q187" s="86">
        <f t="shared" si="58"/>
        <v>0.7228930664234865</v>
      </c>
      <c r="R187" s="91"/>
      <c r="S187" s="213"/>
      <c r="T187" s="76"/>
      <c r="U187" s="76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</row>
    <row r="188" spans="1:33" x14ac:dyDescent="0.25">
      <c r="A188" s="86">
        <f t="shared" si="46"/>
        <v>-0.23269257664993556</v>
      </c>
      <c r="B188" s="75">
        <v>0.23269257664993556</v>
      </c>
      <c r="C188" s="75">
        <v>0.71792363230236633</v>
      </c>
      <c r="D188" s="36">
        <f t="shared" si="47"/>
        <v>0.63269257664993561</v>
      </c>
      <c r="E188" s="36">
        <f t="shared" si="48"/>
        <v>4.3989159533450749E-2</v>
      </c>
      <c r="F188" s="36">
        <f t="shared" si="49"/>
        <v>0.11827948923321195</v>
      </c>
      <c r="G188" s="36">
        <f t="shared" si="59"/>
        <v>7.0409360637195842E-2</v>
      </c>
      <c r="H188" s="36">
        <f t="shared" si="50"/>
        <v>0.16226864876666269</v>
      </c>
      <c r="I188" s="36">
        <f t="shared" si="51"/>
        <v>7.0409360637195856E-2</v>
      </c>
      <c r="J188" s="36">
        <f t="shared" si="52"/>
        <v>1.4567246077019121E-5</v>
      </c>
      <c r="K188" s="88">
        <f t="shared" si="53"/>
        <v>-1.785235350074195E-8</v>
      </c>
      <c r="L188" s="36">
        <f t="shared" si="54"/>
        <v>0.72282808886339545</v>
      </c>
      <c r="M188" s="89">
        <f t="shared" si="55"/>
        <v>2.4053694159021518E-5</v>
      </c>
      <c r="N188" s="10">
        <f t="shared" si="56"/>
        <v>7.1001595070226506E-2</v>
      </c>
      <c r="O188" s="10">
        <f t="shared" si="57"/>
        <v>3.5074162366713552E-7</v>
      </c>
      <c r="P188" s="90">
        <v>186</v>
      </c>
      <c r="Q188" s="86">
        <f t="shared" si="58"/>
        <v>0.72281353946967197</v>
      </c>
      <c r="R188" s="91"/>
      <c r="S188" s="213"/>
      <c r="T188" s="76"/>
      <c r="U188" s="76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</row>
    <row r="189" spans="1:33" x14ac:dyDescent="0.25">
      <c r="A189" s="86">
        <f t="shared" si="46"/>
        <v>-0.2319932868176097</v>
      </c>
      <c r="B189" s="75">
        <v>0.2319932868176097</v>
      </c>
      <c r="C189" s="75">
        <v>0.71954133889566996</v>
      </c>
      <c r="D189" s="36">
        <f t="shared" si="47"/>
        <v>0.63199328681760969</v>
      </c>
      <c r="E189" s="36">
        <f t="shared" si="48"/>
        <v>4.3989155657257036E-2</v>
      </c>
      <c r="F189" s="36">
        <f t="shared" si="49"/>
        <v>0.11810777038113525</v>
      </c>
      <c r="G189" s="36">
        <f t="shared" si="59"/>
        <v>6.9882719698452431E-2</v>
      </c>
      <c r="H189" s="36">
        <f t="shared" si="50"/>
        <v>0.16209692603839229</v>
      </c>
      <c r="I189" s="36">
        <f t="shared" si="51"/>
        <v>6.9882719698452417E-2</v>
      </c>
      <c r="J189" s="36">
        <f t="shared" si="52"/>
        <v>1.3641080764989411E-5</v>
      </c>
      <c r="K189" s="88">
        <f t="shared" si="53"/>
        <v>-1.6646607226099805E-8</v>
      </c>
      <c r="L189" s="36">
        <f t="shared" si="54"/>
        <v>0.72275484431679859</v>
      </c>
      <c r="M189" s="89">
        <f t="shared" si="55"/>
        <v>1.0326617091623141E-5</v>
      </c>
      <c r="N189" s="10">
        <f t="shared" si="56"/>
        <v>7.0458184688715994E-2</v>
      </c>
      <c r="O189" s="10">
        <f t="shared" si="57"/>
        <v>3.3115995501905904E-7</v>
      </c>
      <c r="P189" s="90">
        <v>187</v>
      </c>
      <c r="Q189" s="86">
        <f t="shared" si="58"/>
        <v>0.72274121988264084</v>
      </c>
      <c r="R189" s="91"/>
      <c r="S189" s="213"/>
      <c r="T189" s="76"/>
      <c r="U189" s="76"/>
      <c r="V189" s="76"/>
      <c r="W189" s="76"/>
      <c r="X189" s="76"/>
      <c r="Y189" s="76"/>
      <c r="Z189" s="76"/>
      <c r="AA189" s="76"/>
      <c r="AB189" s="76"/>
      <c r="AC189" s="76"/>
      <c r="AD189" s="76"/>
      <c r="AE189" s="76"/>
      <c r="AF189" s="76"/>
      <c r="AG189" s="76"/>
    </row>
    <row r="190" spans="1:33" x14ac:dyDescent="0.25">
      <c r="A190" s="86">
        <f t="shared" si="46"/>
        <v>-0.23129399698528386</v>
      </c>
      <c r="B190" s="75">
        <v>0.23129399698528386</v>
      </c>
      <c r="C190" s="75">
        <v>0.71855522967513574</v>
      </c>
      <c r="D190" s="36">
        <f t="shared" si="47"/>
        <v>0.63129399698528388</v>
      </c>
      <c r="E190" s="36">
        <f t="shared" si="48"/>
        <v>4.3989151681218849E-2</v>
      </c>
      <c r="F190" s="36">
        <f t="shared" si="49"/>
        <v>0.11793435847166629</v>
      </c>
      <c r="G190" s="36">
        <f t="shared" si="59"/>
        <v>6.9357713067985216E-2</v>
      </c>
      <c r="H190" s="36">
        <f t="shared" si="50"/>
        <v>0.16192351015288517</v>
      </c>
      <c r="I190" s="36">
        <f t="shared" si="51"/>
        <v>6.9357713067985202E-2</v>
      </c>
      <c r="J190" s="36">
        <f t="shared" si="52"/>
        <v>1.277376441348188E-5</v>
      </c>
      <c r="K190" s="88">
        <f t="shared" si="53"/>
        <v>-1.5522296875564021E-8</v>
      </c>
      <c r="L190" s="36">
        <f t="shared" si="54"/>
        <v>0.72268094550470774</v>
      </c>
      <c r="M190" s="89">
        <f t="shared" si="55"/>
        <v>1.7021531106380946E-5</v>
      </c>
      <c r="N190" s="10">
        <f t="shared" si="56"/>
        <v>6.9916528577699519E-2</v>
      </c>
      <c r="O190" s="10">
        <f t="shared" si="57"/>
        <v>3.1227477389727146E-7</v>
      </c>
      <c r="P190" s="90">
        <v>188</v>
      </c>
      <c r="Q190" s="86">
        <f t="shared" si="58"/>
        <v>0.72266818726259108</v>
      </c>
      <c r="R190" s="91"/>
      <c r="S190" s="213"/>
      <c r="T190" s="76"/>
      <c r="U190" s="76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</row>
    <row r="191" spans="1:33" x14ac:dyDescent="0.25">
      <c r="A191" s="86">
        <f t="shared" si="46"/>
        <v>-0.23059470715295799</v>
      </c>
      <c r="B191" s="75">
        <v>0.23059470715295799</v>
      </c>
      <c r="C191" s="75">
        <v>0.71802422968124902</v>
      </c>
      <c r="D191" s="36">
        <f t="shared" si="47"/>
        <v>0.63059470715295807</v>
      </c>
      <c r="E191" s="36">
        <f t="shared" si="48"/>
        <v>4.3989147602153181E-2</v>
      </c>
      <c r="F191" s="36">
        <f t="shared" si="49"/>
        <v>0.11775923753759364</v>
      </c>
      <c r="G191" s="36">
        <f t="shared" si="59"/>
        <v>6.883436045112773E-2</v>
      </c>
      <c r="H191" s="36">
        <f t="shared" si="50"/>
        <v>0.16174838513974682</v>
      </c>
      <c r="I191" s="36">
        <f t="shared" si="51"/>
        <v>6.8834360451127716E-2</v>
      </c>
      <c r="J191" s="36">
        <f t="shared" si="52"/>
        <v>1.1961562083453166E-5</v>
      </c>
      <c r="K191" s="88">
        <f t="shared" si="53"/>
        <v>-1.4473922290930962E-8</v>
      </c>
      <c r="L191" s="36">
        <f t="shared" si="54"/>
        <v>0.72260638197307514</v>
      </c>
      <c r="M191" s="89">
        <f t="shared" si="55"/>
        <v>2.099611962548741E-5</v>
      </c>
      <c r="N191" s="10">
        <f t="shared" si="56"/>
        <v>6.937664488517177E-2</v>
      </c>
      <c r="O191" s="10">
        <f t="shared" si="57"/>
        <v>2.9407240740648072E-7</v>
      </c>
      <c r="P191" s="90">
        <v>189</v>
      </c>
      <c r="Q191" s="86">
        <f t="shared" si="58"/>
        <v>0.72259443488491393</v>
      </c>
      <c r="R191" s="91"/>
      <c r="S191" s="213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</row>
    <row r="192" spans="1:33" x14ac:dyDescent="0.25">
      <c r="A192" s="86">
        <f t="shared" si="46"/>
        <v>-0.22989541732063212</v>
      </c>
      <c r="B192" s="75">
        <v>0.22989541732063212</v>
      </c>
      <c r="C192" s="75">
        <v>0.72017410722041286</v>
      </c>
      <c r="D192" s="36">
        <f t="shared" si="47"/>
        <v>0.62989541732063214</v>
      </c>
      <c r="E192" s="36">
        <f t="shared" si="48"/>
        <v>4.3989143416758525E-2</v>
      </c>
      <c r="F192" s="36">
        <f t="shared" si="49"/>
        <v>0.11758239152562393</v>
      </c>
      <c r="G192" s="36">
        <f t="shared" si="59"/>
        <v>6.8312681402905584E-2</v>
      </c>
      <c r="H192" s="36">
        <f t="shared" si="50"/>
        <v>0.16157153494238247</v>
      </c>
      <c r="I192" s="36">
        <f t="shared" si="51"/>
        <v>6.831268140290557E-2</v>
      </c>
      <c r="J192" s="36">
        <f t="shared" si="52"/>
        <v>1.1200975344083206E-5</v>
      </c>
      <c r="K192" s="88">
        <f t="shared" si="53"/>
        <v>-1.3496354787776295E-8</v>
      </c>
      <c r="L192" s="36">
        <f t="shared" si="54"/>
        <v>0.72253114346773606</v>
      </c>
      <c r="M192" s="89">
        <f t="shared" si="55"/>
        <v>5.5556198711954168E-6</v>
      </c>
      <c r="N192" s="10">
        <f t="shared" si="56"/>
        <v>6.8838551525906053E-2</v>
      </c>
      <c r="O192" s="10">
        <f t="shared" si="57"/>
        <v>2.7653938626454264E-7</v>
      </c>
      <c r="P192" s="90">
        <v>190</v>
      </c>
      <c r="Q192" s="86">
        <f t="shared" si="58"/>
        <v>0.72251995598874674</v>
      </c>
      <c r="R192" s="91"/>
      <c r="S192" s="213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</row>
    <row r="193" spans="1:33" x14ac:dyDescent="0.25">
      <c r="A193" s="86">
        <f t="shared" si="46"/>
        <v>-0.22919612748830626</v>
      </c>
      <c r="B193" s="75">
        <v>0.22919612748830626</v>
      </c>
      <c r="C193" s="75">
        <v>0.72307414975868101</v>
      </c>
      <c r="D193" s="36">
        <f t="shared" si="47"/>
        <v>0.62919612748830622</v>
      </c>
      <c r="E193" s="36">
        <f t="shared" si="48"/>
        <v>4.3989139121610038E-2</v>
      </c>
      <c r="F193" s="36">
        <f t="shared" si="49"/>
        <v>0.11740380430252036</v>
      </c>
      <c r="G193" s="36">
        <f t="shared" si="59"/>
        <v>6.779269533681366E-2</v>
      </c>
      <c r="H193" s="36">
        <f t="shared" si="50"/>
        <v>0.16139294342413041</v>
      </c>
      <c r="I193" s="36">
        <f t="shared" si="51"/>
        <v>6.7792695336813646E-2</v>
      </c>
      <c r="J193" s="36">
        <f t="shared" si="52"/>
        <v>1.0488727362201973E-5</v>
      </c>
      <c r="K193" s="88">
        <f t="shared" si="53"/>
        <v>-1.2584812069459095E-8</v>
      </c>
      <c r="L193" s="36">
        <f t="shared" si="54"/>
        <v>0.72245521992210893</v>
      </c>
      <c r="M193" s="89">
        <f t="shared" si="55"/>
        <v>3.8307414259914123E-7</v>
      </c>
      <c r="N193" s="10">
        <f t="shared" si="56"/>
        <v>6.830226619158708E-2</v>
      </c>
      <c r="O193" s="10">
        <f t="shared" si="57"/>
        <v>2.596624560345276E-7</v>
      </c>
      <c r="P193" s="90">
        <v>191</v>
      </c>
      <c r="Q193" s="86">
        <f t="shared" si="58"/>
        <v>0.72244474377955881</v>
      </c>
      <c r="R193" s="91"/>
      <c r="S193" s="213"/>
      <c r="T193" s="76"/>
      <c r="U193" s="76"/>
      <c r="V193" s="76"/>
      <c r="W193" s="76"/>
      <c r="X193" s="76"/>
      <c r="Y193" s="76"/>
      <c r="Z193" s="76"/>
      <c r="AA193" s="76"/>
      <c r="AB193" s="76"/>
      <c r="AC193" s="76"/>
      <c r="AD193" s="76"/>
      <c r="AE193" s="76"/>
      <c r="AF193" s="76"/>
      <c r="AG193" s="76"/>
    </row>
    <row r="194" spans="1:33" x14ac:dyDescent="0.25">
      <c r="A194" s="86">
        <f t="shared" ref="A194:A257" si="60">-B194</f>
        <v>-0.22841913878572204</v>
      </c>
      <c r="B194" s="75">
        <v>0.22841913878572204</v>
      </c>
      <c r="C194" s="75">
        <v>0.72427250623897943</v>
      </c>
      <c r="D194" s="36">
        <f t="shared" ref="D194:D257" si="61">IF(B194=0,"",B194+1/$T$8)</f>
        <v>0.62841913878572209</v>
      </c>
      <c r="E194" s="36">
        <f t="shared" ref="E194:E257" si="62">IF(B194=0,"",$T$20-(LN(1+EXP(-$S$37*(H194-T$20))))/$S$37)</f>
        <v>4.3989134216172995E-2</v>
      </c>
      <c r="F194" s="36">
        <f t="shared" ref="F194:F257" si="63">IF(B194=0,"",B194-E194-G194-V$4*J194)</f>
        <v>0.11720331217891941</v>
      </c>
      <c r="G194" s="36">
        <f t="shared" si="59"/>
        <v>6.7216942082680115E-2</v>
      </c>
      <c r="H194" s="36">
        <f t="shared" ref="H194:H257" si="64">IF(B194=0,"",B194-G194-V$4*J194)</f>
        <v>0.16119244639509239</v>
      </c>
      <c r="I194" s="36">
        <f t="shared" ref="I194:I257" si="65">IF(B194=0,"",B194-H194-V$4*J194)</f>
        <v>6.7216942082680115E-2</v>
      </c>
      <c r="J194" s="36">
        <f t="shared" ref="J194:J257" si="66">IF(B194=0,"",LN(1+EXP($U$37*(B194-$U$39)))/$U$37)</f>
        <v>9.7503079495306826E-6</v>
      </c>
      <c r="K194" s="88">
        <f t="shared" ref="K194:K257" si="67">IF(B194=0,"",-LN(1+EXP($V$41*(B194-$V$39)))/$V$41)</f>
        <v>-1.1644009856186188E-8</v>
      </c>
      <c r="L194" s="36">
        <f t="shared" ref="L194:L257" si="68">IF(B194=0,"",$S$41*E194+$S$8+$T$41*F194+$U$41*I194+S$43*(J194+K194))</f>
        <v>0.72237004496091295</v>
      </c>
      <c r="M194" s="89">
        <f t="shared" ref="M194:M257" si="69">IF(B194=0,"",(L194-C194)*(L194-C194))</f>
        <v>3.619358914542347E-6</v>
      </c>
      <c r="N194" s="10">
        <f t="shared" ref="N194:N257" si="70">IF(B194=0,"",1/V$16*LN(1+EXP(V$16*(B194-V$4*J194-T$39))))</f>
        <v>6.7708535371860001E-2</v>
      </c>
      <c r="O194" s="10">
        <f t="shared" ref="O194:O257" si="71">IF(B194=0,"",(N194-I194)^2)</f>
        <v>2.4166396196669989E-7</v>
      </c>
      <c r="P194" s="90">
        <v>192</v>
      </c>
      <c r="Q194" s="86">
        <f t="shared" ref="Q194:Q257" si="72">IF(B194=0,"",S$8+T$41*F194)</f>
        <v>0.72236030629697323</v>
      </c>
      <c r="R194" s="91"/>
      <c r="S194" s="213"/>
      <c r="T194" s="76"/>
      <c r="U194" s="76"/>
      <c r="V194" s="76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</row>
    <row r="195" spans="1:33" x14ac:dyDescent="0.25">
      <c r="A195" s="86">
        <f t="shared" si="60"/>
        <v>-0.22771984895339617</v>
      </c>
      <c r="B195" s="75">
        <v>0.22771984895339617</v>
      </c>
      <c r="C195" s="75">
        <v>0.72410979587304758</v>
      </c>
      <c r="D195" s="36">
        <f t="shared" si="61"/>
        <v>0.62771984895339616</v>
      </c>
      <c r="E195" s="36">
        <f t="shared" si="62"/>
        <v>4.3989129677490448E-2</v>
      </c>
      <c r="F195" s="36">
        <f t="shared" si="63"/>
        <v>0.11702099576091923</v>
      </c>
      <c r="G195" s="36">
        <f t="shared" ref="G195:G258" si="73">IF(B195=0,"",1/2*(B195-V$4*J195+T$37)+1/2*POWER((B195-V$4*J195+T$37)^2-4*V$37*(B195-V$4*J195),0.5))</f>
        <v>6.6700593249513829E-2</v>
      </c>
      <c r="H195" s="36">
        <f t="shared" si="64"/>
        <v>0.16101012543840967</v>
      </c>
      <c r="I195" s="36">
        <f t="shared" si="65"/>
        <v>6.6700593249513829E-2</v>
      </c>
      <c r="J195" s="36">
        <f t="shared" si="66"/>
        <v>9.1302654726624557E-6</v>
      </c>
      <c r="K195" s="88">
        <f t="shared" si="67"/>
        <v>-1.0857574298354328E-8</v>
      </c>
      <c r="L195" s="36">
        <f t="shared" si="68"/>
        <v>0.72229264294107298</v>
      </c>
      <c r="M195" s="89">
        <f t="shared" si="69"/>
        <v>3.3020447781838751E-6</v>
      </c>
      <c r="N195" s="10">
        <f t="shared" si="70"/>
        <v>6.7176124125588974E-2</v>
      </c>
      <c r="O195" s="10">
        <f t="shared" si="71"/>
        <v>2.261296141007947E-7</v>
      </c>
      <c r="P195" s="90">
        <v>193</v>
      </c>
      <c r="Q195" s="86">
        <f t="shared" si="72"/>
        <v>0.7222835235331746</v>
      </c>
      <c r="R195" s="91"/>
      <c r="S195" s="213"/>
      <c r="T195" s="76"/>
      <c r="U195" s="76"/>
      <c r="V195" s="76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</row>
    <row r="196" spans="1:33" x14ac:dyDescent="0.25">
      <c r="A196" s="86">
        <f t="shared" si="60"/>
        <v>-0.2270205591210703</v>
      </c>
      <c r="B196" s="75">
        <v>0.2270205591210703</v>
      </c>
      <c r="C196" s="75">
        <v>0.7178778920970692</v>
      </c>
      <c r="D196" s="36">
        <f t="shared" si="61"/>
        <v>0.62702055912107035</v>
      </c>
      <c r="E196" s="36">
        <f t="shared" si="62"/>
        <v>4.3989125017553594E-2</v>
      </c>
      <c r="F196" s="36">
        <f t="shared" si="63"/>
        <v>0.11683688749632573</v>
      </c>
      <c r="G196" s="36">
        <f t="shared" si="73"/>
        <v>6.6185996970239538E-2</v>
      </c>
      <c r="H196" s="36">
        <f t="shared" si="64"/>
        <v>0.16082601251387932</v>
      </c>
      <c r="I196" s="36">
        <f t="shared" si="65"/>
        <v>6.6185996970239538E-2</v>
      </c>
      <c r="J196" s="36">
        <f t="shared" si="66"/>
        <v>8.5496369514411629E-6</v>
      </c>
      <c r="K196" s="88">
        <f t="shared" si="67"/>
        <v>-1.0124254512283694E-8</v>
      </c>
      <c r="L196" s="36">
        <f t="shared" si="68"/>
        <v>0.72221452564387167</v>
      </c>
      <c r="M196" s="89">
        <f t="shared" si="69"/>
        <v>1.8806390519252579E-5</v>
      </c>
      <c r="N196" s="10">
        <f t="shared" si="70"/>
        <v>6.6645574613755226E-2</v>
      </c>
      <c r="O196" s="10">
        <f t="shared" si="71"/>
        <v>2.1121161041943268E-7</v>
      </c>
      <c r="P196" s="90">
        <v>194</v>
      </c>
      <c r="Q196" s="86">
        <f t="shared" si="72"/>
        <v>0.7222059861311747</v>
      </c>
      <c r="R196" s="91"/>
      <c r="S196" s="213"/>
      <c r="T196" s="76"/>
      <c r="U196" s="76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</row>
    <row r="197" spans="1:33" x14ac:dyDescent="0.25">
      <c r="A197" s="86">
        <f t="shared" si="60"/>
        <v>-0.22632126928874466</v>
      </c>
      <c r="B197" s="75">
        <v>0.22632126928874466</v>
      </c>
      <c r="C197" s="75">
        <v>0.72346002425983025</v>
      </c>
      <c r="D197" s="36">
        <f t="shared" si="61"/>
        <v>0.62632126928874465</v>
      </c>
      <c r="E197" s="36">
        <f t="shared" si="62"/>
        <v>4.3989120232374598E-2</v>
      </c>
      <c r="F197" s="36">
        <f t="shared" si="63"/>
        <v>0.11665097098932189</v>
      </c>
      <c r="G197" s="36">
        <f t="shared" si="73"/>
        <v>6.5673172148120684E-2</v>
      </c>
      <c r="H197" s="36">
        <f t="shared" si="64"/>
        <v>0.16064009122169648</v>
      </c>
      <c r="I197" s="36">
        <f t="shared" si="65"/>
        <v>6.5673172148120684E-2</v>
      </c>
      <c r="J197" s="36">
        <f t="shared" si="66"/>
        <v>8.0059189274891611E-6</v>
      </c>
      <c r="K197" s="88">
        <f t="shared" si="67"/>
        <v>-9.4404630693714434E-9</v>
      </c>
      <c r="L197" s="36">
        <f t="shared" si="68"/>
        <v>0.72213568366432113</v>
      </c>
      <c r="M197" s="89">
        <f t="shared" si="69"/>
        <v>1.7538780129134544E-6</v>
      </c>
      <c r="N197" s="10">
        <f t="shared" si="70"/>
        <v>6.6116903698428903E-2</v>
      </c>
      <c r="O197" s="10">
        <f t="shared" si="71"/>
        <v>1.9689768873893497E-7</v>
      </c>
      <c r="P197" s="90">
        <v>195</v>
      </c>
      <c r="Q197" s="86">
        <f t="shared" si="72"/>
        <v>0.72212768718585674</v>
      </c>
      <c r="R197" s="91"/>
      <c r="S197" s="213"/>
      <c r="T197" s="76"/>
      <c r="U197" s="76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</row>
    <row r="198" spans="1:33" x14ac:dyDescent="0.25">
      <c r="A198" s="86">
        <f t="shared" si="60"/>
        <v>-0.22562197945641879</v>
      </c>
      <c r="B198" s="75">
        <v>0.22562197945641879</v>
      </c>
      <c r="C198" s="75">
        <v>0.71931880917686131</v>
      </c>
      <c r="D198" s="36">
        <f t="shared" si="61"/>
        <v>0.62562197945641884</v>
      </c>
      <c r="E198" s="36">
        <f t="shared" si="62"/>
        <v>4.3989115317813771E-2</v>
      </c>
      <c r="F198" s="36">
        <f t="shared" si="63"/>
        <v>0.11646322979673029</v>
      </c>
      <c r="G198" s="36">
        <f t="shared" si="73"/>
        <v>6.5162137575160123E-2</v>
      </c>
      <c r="H198" s="36">
        <f t="shared" si="64"/>
        <v>0.16045234511454406</v>
      </c>
      <c r="I198" s="36">
        <f t="shared" si="65"/>
        <v>6.5162137575160123E-2</v>
      </c>
      <c r="J198" s="36">
        <f t="shared" si="66"/>
        <v>7.4967667146098232E-6</v>
      </c>
      <c r="K198" s="88">
        <f t="shared" si="67"/>
        <v>-8.8028548318999336E-9</v>
      </c>
      <c r="L198" s="36">
        <f t="shared" si="68"/>
        <v>0.72205610773601803</v>
      </c>
      <c r="M198" s="89">
        <f t="shared" si="69"/>
        <v>7.4928034019614557E-6</v>
      </c>
      <c r="N198" s="10">
        <f t="shared" si="70"/>
        <v>6.5590128057048794E-2</v>
      </c>
      <c r="O198" s="10">
        <f t="shared" si="71"/>
        <v>1.8317585258729677E-7</v>
      </c>
      <c r="P198" s="90">
        <v>196</v>
      </c>
      <c r="Q198" s="86">
        <f t="shared" si="72"/>
        <v>0.72204861977215828</v>
      </c>
      <c r="R198" s="91"/>
      <c r="S198" s="213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</row>
    <row r="199" spans="1:33" x14ac:dyDescent="0.25">
      <c r="A199" s="86">
        <f t="shared" si="60"/>
        <v>-0.22492268962409293</v>
      </c>
      <c r="B199" s="75">
        <v>0.22492268962409293</v>
      </c>
      <c r="C199" s="75">
        <v>0.72209945928660091</v>
      </c>
      <c r="D199" s="36">
        <f t="shared" si="61"/>
        <v>0.62492268962409292</v>
      </c>
      <c r="E199" s="36">
        <f t="shared" si="62"/>
        <v>4.3989110269573216E-2</v>
      </c>
      <c r="F199" s="36">
        <f t="shared" si="63"/>
        <v>0.11627364743466297</v>
      </c>
      <c r="G199" s="36">
        <f t="shared" si="73"/>
        <v>6.4652911935497881E-2</v>
      </c>
      <c r="H199" s="36">
        <f t="shared" si="64"/>
        <v>0.1602627577042362</v>
      </c>
      <c r="I199" s="36">
        <f t="shared" si="65"/>
        <v>6.4652911935497867E-2</v>
      </c>
      <c r="J199" s="36">
        <f t="shared" si="66"/>
        <v>7.0199843588521235E-6</v>
      </c>
      <c r="K199" s="88">
        <f t="shared" si="67"/>
        <v>-8.2083105930469923E-9</v>
      </c>
      <c r="L199" s="36">
        <f t="shared" si="68"/>
        <v>0.72197578872391965</v>
      </c>
      <c r="M199" s="89">
        <f t="shared" si="69"/>
        <v>1.5294408073898244E-8</v>
      </c>
      <c r="N199" s="10">
        <f t="shared" si="70"/>
        <v>6.5065264187698368E-2</v>
      </c>
      <c r="O199" s="10">
        <f t="shared" si="71"/>
        <v>1.7003437989482585E-7</v>
      </c>
      <c r="P199" s="90">
        <v>197</v>
      </c>
      <c r="Q199" s="86">
        <f t="shared" si="72"/>
        <v>0.72196877694787143</v>
      </c>
      <c r="R199" s="91"/>
      <c r="S199" s="213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</row>
    <row r="200" spans="1:33" x14ac:dyDescent="0.25">
      <c r="A200" s="86">
        <f t="shared" si="60"/>
        <v>-0.22422339979176706</v>
      </c>
      <c r="B200" s="75">
        <v>0.22422339979176706</v>
      </c>
      <c r="C200" s="75">
        <v>0.72396236830715499</v>
      </c>
      <c r="D200" s="36">
        <f t="shared" si="61"/>
        <v>0.62422339979176711</v>
      </c>
      <c r="E200" s="36">
        <f t="shared" si="62"/>
        <v>4.3989105083190171E-2</v>
      </c>
      <c r="F200" s="36">
        <f t="shared" si="63"/>
        <v>0.11608220738527028</v>
      </c>
      <c r="G200" s="36">
        <f t="shared" si="73"/>
        <v>6.4145513808076829E-2</v>
      </c>
      <c r="H200" s="36">
        <f t="shared" si="64"/>
        <v>0.16007131246846043</v>
      </c>
      <c r="I200" s="36">
        <f t="shared" si="65"/>
        <v>6.4145513808076857E-2</v>
      </c>
      <c r="J200" s="36">
        <f t="shared" si="66"/>
        <v>6.573515229777898E-6</v>
      </c>
      <c r="K200" s="88">
        <f t="shared" si="67"/>
        <v>-7.6539218182039128E-9</v>
      </c>
      <c r="L200" s="36">
        <f t="shared" si="68"/>
        <v>0.72189471761779311</v>
      </c>
      <c r="M200" s="89">
        <f t="shared" si="69"/>
        <v>4.2751793732186469E-6</v>
      </c>
      <c r="N200" s="10">
        <f t="shared" si="70"/>
        <v>6.4542328413748518E-2</v>
      </c>
      <c r="O200" s="10">
        <f t="shared" si="71"/>
        <v>1.5746183127435575E-7</v>
      </c>
      <c r="P200" s="90">
        <v>198</v>
      </c>
      <c r="Q200" s="86">
        <f t="shared" si="72"/>
        <v>0.72188815175648513</v>
      </c>
      <c r="R200" s="91"/>
      <c r="S200" s="213"/>
      <c r="T200" s="76"/>
      <c r="U200" s="76"/>
      <c r="V200" s="76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</row>
    <row r="201" spans="1:33" x14ac:dyDescent="0.25">
      <c r="A201" s="86">
        <f t="shared" si="60"/>
        <v>-0.22352410995944119</v>
      </c>
      <c r="B201" s="75">
        <v>0.22352410995944119</v>
      </c>
      <c r="C201" s="75">
        <v>0.72217589720822362</v>
      </c>
      <c r="D201" s="36">
        <f t="shared" si="61"/>
        <v>0.62352410995944119</v>
      </c>
      <c r="E201" s="36">
        <f t="shared" si="62"/>
        <v>4.3989099754029988E-2</v>
      </c>
      <c r="F201" s="36">
        <f t="shared" si="63"/>
        <v>0.11588889310359304</v>
      </c>
      <c r="G201" s="36">
        <f t="shared" si="73"/>
        <v>6.3639961668614409E-2</v>
      </c>
      <c r="H201" s="36">
        <f t="shared" si="64"/>
        <v>0.15987799285762302</v>
      </c>
      <c r="I201" s="36">
        <f t="shared" si="65"/>
        <v>6.3639961668614409E-2</v>
      </c>
      <c r="J201" s="36">
        <f t="shared" si="66"/>
        <v>6.1554332037514095E-6</v>
      </c>
      <c r="K201" s="88">
        <f t="shared" si="67"/>
        <v>-7.1369764121103952E-9</v>
      </c>
      <c r="L201" s="36">
        <f t="shared" si="68"/>
        <v>0.72181288552629874</v>
      </c>
      <c r="M201" s="89">
        <f t="shared" si="69"/>
        <v>1.3177748121392595E-7</v>
      </c>
      <c r="N201" s="10">
        <f t="shared" si="70"/>
        <v>6.402133688790794E-2</v>
      </c>
      <c r="O201" s="10">
        <f t="shared" si="71"/>
        <v>1.4544705789118887E-7</v>
      </c>
      <c r="P201" s="90">
        <v>199</v>
      </c>
      <c r="Q201" s="86">
        <f t="shared" si="72"/>
        <v>0.72180673723007138</v>
      </c>
      <c r="R201" s="91"/>
      <c r="S201" s="213"/>
      <c r="T201" s="76"/>
      <c r="U201" s="76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</row>
    <row r="202" spans="1:33" x14ac:dyDescent="0.25">
      <c r="A202" s="86">
        <f t="shared" si="60"/>
        <v>-0.22282482012711533</v>
      </c>
      <c r="B202" s="75">
        <v>0.22282482012711533</v>
      </c>
      <c r="C202" s="75">
        <v>0.7183935893128468</v>
      </c>
      <c r="D202" s="36">
        <f t="shared" si="61"/>
        <v>0.62282482012711538</v>
      </c>
      <c r="E202" s="36">
        <f t="shared" si="62"/>
        <v>4.3989094277278894E-2</v>
      </c>
      <c r="F202" s="36">
        <f t="shared" si="63"/>
        <v>0.11569368802452085</v>
      </c>
      <c r="G202" s="36">
        <f t="shared" si="73"/>
        <v>6.3136273890913225E-2</v>
      </c>
      <c r="H202" s="36">
        <f t="shared" si="64"/>
        <v>0.15968278230179975</v>
      </c>
      <c r="I202" s="36">
        <f t="shared" si="65"/>
        <v>6.3136273890913225E-2</v>
      </c>
      <c r="J202" s="36">
        <f t="shared" si="66"/>
        <v>5.7639344023545782E-6</v>
      </c>
      <c r="K202" s="88">
        <f t="shared" si="67"/>
        <v>-6.6549454562990638E-9</v>
      </c>
      <c r="L202" s="36">
        <f t="shared" si="68"/>
        <v>0.72173028367167236</v>
      </c>
      <c r="M202" s="89">
        <f t="shared" si="69"/>
        <v>1.1133529244218273E-5</v>
      </c>
      <c r="N202" s="10">
        <f t="shared" si="70"/>
        <v>6.3502305595717026E-2</v>
      </c>
      <c r="O202" s="10">
        <f t="shared" si="71"/>
        <v>1.3397920892157722E-7</v>
      </c>
      <c r="P202" s="90">
        <v>200</v>
      </c>
      <c r="Q202" s="86">
        <f t="shared" si="72"/>
        <v>0.7217245263922154</v>
      </c>
      <c r="R202" s="91"/>
      <c r="S202" s="213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</row>
    <row r="203" spans="1:33" x14ac:dyDescent="0.25">
      <c r="A203" s="86">
        <f t="shared" si="60"/>
        <v>-0.22212553029478946</v>
      </c>
      <c r="B203" s="75">
        <v>0.22212553029478946</v>
      </c>
      <c r="C203" s="75">
        <v>0.71871718269672191</v>
      </c>
      <c r="D203" s="36">
        <f t="shared" si="61"/>
        <v>0.62212553029478945</v>
      </c>
      <c r="E203" s="36">
        <f t="shared" si="62"/>
        <v>4.3989088647936346E-2</v>
      </c>
      <c r="F203" s="36">
        <f t="shared" si="63"/>
        <v>0.11549657556985835</v>
      </c>
      <c r="G203" s="36">
        <f t="shared" si="73"/>
        <v>6.2634468747543415E-2</v>
      </c>
      <c r="H203" s="36">
        <f t="shared" si="64"/>
        <v>0.1594856642177947</v>
      </c>
      <c r="I203" s="36">
        <f t="shared" si="65"/>
        <v>6.2634468747543415E-2</v>
      </c>
      <c r="J203" s="36">
        <f t="shared" si="66"/>
        <v>5.3973294513507269E-6</v>
      </c>
      <c r="K203" s="88">
        <f t="shared" si="67"/>
        <v>-6.2054708324759458E-9</v>
      </c>
      <c r="L203" s="36">
        <f t="shared" si="68"/>
        <v>0.72164690338497206</v>
      </c>
      <c r="M203" s="89">
        <f t="shared" si="69"/>
        <v>8.5832633111609211E-6</v>
      </c>
      <c r="N203" s="10">
        <f t="shared" si="70"/>
        <v>6.2985250358519845E-2</v>
      </c>
      <c r="O203" s="10">
        <f t="shared" si="71"/>
        <v>1.2304773859921989E-7</v>
      </c>
      <c r="P203" s="90">
        <v>201</v>
      </c>
      <c r="Q203" s="86">
        <f t="shared" si="72"/>
        <v>0.72164151226099149</v>
      </c>
      <c r="R203" s="91"/>
      <c r="S203" s="213"/>
      <c r="T203" s="76"/>
      <c r="U203" s="76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</row>
    <row r="204" spans="1:33" x14ac:dyDescent="0.25">
      <c r="A204" s="86">
        <f t="shared" si="60"/>
        <v>-0.22142624046246359</v>
      </c>
      <c r="B204" s="75">
        <v>0.22142624046246359</v>
      </c>
      <c r="C204" s="75">
        <v>0.7183935893128468</v>
      </c>
      <c r="D204" s="36">
        <f t="shared" si="61"/>
        <v>0.62142624046246364</v>
      </c>
      <c r="E204" s="36">
        <f t="shared" si="62"/>
        <v>4.3989082860807029E-2</v>
      </c>
      <c r="F204" s="36">
        <f t="shared" si="63"/>
        <v>0.11529753915550189</v>
      </c>
      <c r="G204" s="36">
        <f t="shared" si="73"/>
        <v>6.2134564409926998E-2</v>
      </c>
      <c r="H204" s="36">
        <f t="shared" si="64"/>
        <v>0.15928662201630892</v>
      </c>
      <c r="I204" s="36">
        <f t="shared" si="65"/>
        <v>6.2134564409926998E-2</v>
      </c>
      <c r="J204" s="36">
        <f t="shared" si="66"/>
        <v>5.0540362276762868E-6</v>
      </c>
      <c r="K204" s="88">
        <f t="shared" si="67"/>
        <v>-5.786353687430835E-9</v>
      </c>
      <c r="L204" s="36">
        <f t="shared" si="68"/>
        <v>0.72156273610186006</v>
      </c>
      <c r="M204" s="89">
        <f t="shared" si="69"/>
        <v>1.0043491370313026E-5</v>
      </c>
      <c r="N204" s="10">
        <f t="shared" si="70"/>
        <v>6.2470186835947246E-2</v>
      </c>
      <c r="O204" s="10">
        <f t="shared" si="71"/>
        <v>1.1264241284771654E-7</v>
      </c>
      <c r="P204" s="90">
        <v>202</v>
      </c>
      <c r="Q204" s="86">
        <f t="shared" si="72"/>
        <v>0.72155768785198604</v>
      </c>
      <c r="R204" s="91"/>
      <c r="S204" s="213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</row>
    <row r="205" spans="1:33" x14ac:dyDescent="0.25">
      <c r="A205" s="86">
        <f t="shared" si="60"/>
        <v>-0.22072695063013797</v>
      </c>
      <c r="B205" s="75">
        <v>0.22072695063013797</v>
      </c>
      <c r="C205" s="75">
        <v>0.72300273476571952</v>
      </c>
      <c r="D205" s="36">
        <f t="shared" si="61"/>
        <v>0.62072695063013805</v>
      </c>
      <c r="E205" s="36">
        <f t="shared" si="62"/>
        <v>4.3989076910492537E-2</v>
      </c>
      <c r="F205" s="36">
        <f t="shared" si="63"/>
        <v>0.1150965621987278</v>
      </c>
      <c r="G205" s="36">
        <f t="shared" si="73"/>
        <v>6.1636578947853689E-2</v>
      </c>
      <c r="H205" s="36">
        <f t="shared" si="64"/>
        <v>0.15908563910922033</v>
      </c>
      <c r="I205" s="36">
        <f t="shared" si="65"/>
        <v>6.1636578947853689E-2</v>
      </c>
      <c r="J205" s="36">
        <f t="shared" si="66"/>
        <v>4.7325730639594033E-6</v>
      </c>
      <c r="K205" s="88">
        <f t="shared" si="67"/>
        <v>-5.3955436839689065E-9</v>
      </c>
      <c r="L205" s="36">
        <f t="shared" si="68"/>
        <v>0.72147777335888652</v>
      </c>
      <c r="M205" s="89">
        <f t="shared" si="69"/>
        <v>2.3255072923300919E-6</v>
      </c>
      <c r="N205" s="10">
        <f t="shared" si="70"/>
        <v>6.1957130527941294E-2</v>
      </c>
      <c r="O205" s="10">
        <f t="shared" si="71"/>
        <v>1.0275331549666037E-7</v>
      </c>
      <c r="P205" s="90">
        <v>203</v>
      </c>
      <c r="Q205" s="86">
        <f t="shared" si="72"/>
        <v>0.72147304618136621</v>
      </c>
      <c r="R205" s="91"/>
      <c r="S205" s="213"/>
      <c r="T205" s="76"/>
      <c r="U205" s="76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</row>
    <row r="206" spans="1:33" x14ac:dyDescent="0.25">
      <c r="A206" s="86">
        <f t="shared" si="60"/>
        <v>-0.22002766079781211</v>
      </c>
      <c r="B206" s="75">
        <v>0.22002766079781211</v>
      </c>
      <c r="C206" s="75">
        <v>0.722677979405426</v>
      </c>
      <c r="D206" s="36">
        <f t="shared" si="61"/>
        <v>0.62002766079781213</v>
      </c>
      <c r="E206" s="36">
        <f t="shared" si="62"/>
        <v>4.3989070791382624E-2</v>
      </c>
      <c r="F206" s="36">
        <f t="shared" si="63"/>
        <v>0.11489362812559278</v>
      </c>
      <c r="G206" s="36">
        <f t="shared" si="73"/>
        <v>6.1140530328454734E-2</v>
      </c>
      <c r="H206" s="36">
        <f t="shared" si="64"/>
        <v>0.1588826989169754</v>
      </c>
      <c r="I206" s="36">
        <f t="shared" si="65"/>
        <v>6.1140530328454734E-2</v>
      </c>
      <c r="J206" s="36">
        <f t="shared" si="66"/>
        <v>4.4315523819735585E-6</v>
      </c>
      <c r="K206" s="88">
        <f t="shared" si="67"/>
        <v>-5.0311289601501491E-9</v>
      </c>
      <c r="L206" s="36">
        <f t="shared" si="68"/>
        <v>0.72139200679025017</v>
      </c>
      <c r="M206" s="89">
        <f t="shared" si="69"/>
        <v>1.6537255669821461E-6</v>
      </c>
      <c r="N206" s="10">
        <f t="shared" si="70"/>
        <v>6.1446096776349761E-2</v>
      </c>
      <c r="O206" s="10">
        <f t="shared" si="71"/>
        <v>9.337085407918413E-8</v>
      </c>
      <c r="P206" s="90">
        <v>204</v>
      </c>
      <c r="Q206" s="86">
        <f t="shared" si="72"/>
        <v>0.72138758026899719</v>
      </c>
      <c r="R206" s="91"/>
      <c r="S206" s="213"/>
      <c r="T206" s="76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</row>
    <row r="207" spans="1:33" x14ac:dyDescent="0.25">
      <c r="A207" s="86">
        <f t="shared" si="60"/>
        <v>-0.21932837096548624</v>
      </c>
      <c r="B207" s="75">
        <v>0.21932837096548624</v>
      </c>
      <c r="C207" s="75">
        <v>0.72269326659749111</v>
      </c>
      <c r="D207" s="36">
        <f t="shared" si="61"/>
        <v>0.61932837096548621</v>
      </c>
      <c r="E207" s="36">
        <f t="shared" si="62"/>
        <v>4.3989064497646072E-2</v>
      </c>
      <c r="F207" s="36">
        <f t="shared" si="63"/>
        <v>0.11468872037844834</v>
      </c>
      <c r="G207" s="36">
        <f t="shared" si="73"/>
        <v>6.0646436414663753E-2</v>
      </c>
      <c r="H207" s="36">
        <f t="shared" si="64"/>
        <v>0.15867778487609441</v>
      </c>
      <c r="I207" s="36">
        <f t="shared" si="65"/>
        <v>6.0646436414663739E-2</v>
      </c>
      <c r="J207" s="36">
        <f t="shared" si="66"/>
        <v>4.1496747280958715E-6</v>
      </c>
      <c r="K207" s="88">
        <f t="shared" si="67"/>
        <v>-4.6913267790749183E-9</v>
      </c>
      <c r="L207" s="36">
        <f t="shared" si="68"/>
        <v>0.7213054281250082</v>
      </c>
      <c r="M207" s="89">
        <f t="shared" si="69"/>
        <v>1.9260956257037143E-6</v>
      </c>
      <c r="N207" s="10">
        <f t="shared" si="70"/>
        <v>6.0937100766120036E-2</v>
      </c>
      <c r="O207" s="10">
        <f t="shared" si="71"/>
        <v>8.4485765207510089E-8</v>
      </c>
      <c r="P207" s="90">
        <v>205</v>
      </c>
      <c r="Q207" s="86">
        <f t="shared" si="72"/>
        <v>0.72130128314160691</v>
      </c>
      <c r="R207" s="91"/>
      <c r="S207" s="213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</row>
    <row r="208" spans="1:33" x14ac:dyDescent="0.25">
      <c r="A208" s="86">
        <f t="shared" si="60"/>
        <v>-0.21870678000341873</v>
      </c>
      <c r="B208" s="75">
        <v>0.21870678000341873</v>
      </c>
      <c r="C208" s="75">
        <v>0.72284049571690712</v>
      </c>
      <c r="D208" s="36">
        <f t="shared" si="61"/>
        <v>0.61870678000341872</v>
      </c>
      <c r="E208" s="36">
        <f t="shared" si="62"/>
        <v>4.3989058751718366E-2</v>
      </c>
      <c r="F208" s="36">
        <f t="shared" si="63"/>
        <v>0.11450490988049249</v>
      </c>
      <c r="G208" s="36">
        <f t="shared" si="73"/>
        <v>6.0208897169236719E-2</v>
      </c>
      <c r="H208" s="36">
        <f t="shared" si="64"/>
        <v>0.15849396863221082</v>
      </c>
      <c r="I208" s="36">
        <f t="shared" si="65"/>
        <v>6.0208897169236733E-2</v>
      </c>
      <c r="J208" s="36">
        <f t="shared" si="66"/>
        <v>3.914201971169843E-6</v>
      </c>
      <c r="K208" s="88">
        <f t="shared" si="67"/>
        <v>-4.4085963731763306E-9</v>
      </c>
      <c r="L208" s="36">
        <f t="shared" si="68"/>
        <v>0.72122778093773499</v>
      </c>
      <c r="M208" s="89">
        <f t="shared" si="69"/>
        <v>2.6008489589602144E-6</v>
      </c>
      <c r="N208" s="10">
        <f t="shared" si="70"/>
        <v>6.0486382717619351E-2</v>
      </c>
      <c r="O208" s="10">
        <f t="shared" si="71"/>
        <v>7.6998229561202244E-8</v>
      </c>
      <c r="P208" s="90">
        <v>206</v>
      </c>
      <c r="Q208" s="86">
        <f t="shared" si="72"/>
        <v>0.72122387114436015</v>
      </c>
      <c r="R208" s="91"/>
      <c r="S208" s="213"/>
      <c r="T208" s="76"/>
      <c r="U208" s="76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6"/>
      <c r="AG208" s="76"/>
    </row>
    <row r="209" spans="1:33" x14ac:dyDescent="0.25">
      <c r="A209" s="86">
        <f t="shared" si="60"/>
        <v>-0.21800749017109286</v>
      </c>
      <c r="B209" s="75">
        <v>0.21800749017109286</v>
      </c>
      <c r="C209" s="75">
        <v>0.71630745230548332</v>
      </c>
      <c r="D209" s="36">
        <f t="shared" si="61"/>
        <v>0.61800749017109291</v>
      </c>
      <c r="E209" s="36">
        <f t="shared" si="62"/>
        <v>4.3989052111398322E-2</v>
      </c>
      <c r="F209" s="36">
        <f t="shared" si="63"/>
        <v>0.11429622899732107</v>
      </c>
      <c r="G209" s="36">
        <f t="shared" si="73"/>
        <v>5.9718543836628585E-2</v>
      </c>
      <c r="H209" s="36">
        <f t="shared" si="64"/>
        <v>0.15828528110871939</v>
      </c>
      <c r="I209" s="36">
        <f t="shared" si="65"/>
        <v>5.9718543836628599E-2</v>
      </c>
      <c r="J209" s="36">
        <f t="shared" si="66"/>
        <v>3.6652257448683861E-6</v>
      </c>
      <c r="K209" s="88">
        <f t="shared" si="67"/>
        <v>-4.1108400005555558E-9</v>
      </c>
      <c r="L209" s="36">
        <f t="shared" si="68"/>
        <v>0.72113964607140768</v>
      </c>
      <c r="M209" s="89">
        <f t="shared" si="69"/>
        <v>2.335009659143829E-5</v>
      </c>
      <c r="N209" s="10">
        <f t="shared" si="70"/>
        <v>5.998127665327363E-2</v>
      </c>
      <c r="O209" s="10">
        <f t="shared" si="71"/>
        <v>6.9028532942231482E-8</v>
      </c>
      <c r="P209" s="90">
        <v>207</v>
      </c>
      <c r="Q209" s="86">
        <f t="shared" si="72"/>
        <v>0.72113598495650277</v>
      </c>
      <c r="R209" s="91"/>
      <c r="S209" s="213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</row>
    <row r="210" spans="1:33" x14ac:dyDescent="0.25">
      <c r="A210" s="86">
        <f t="shared" si="60"/>
        <v>-0.21730820033876699</v>
      </c>
      <c r="B210" s="75">
        <v>0.21730820033876699</v>
      </c>
      <c r="C210" s="75">
        <v>0.72318023475258131</v>
      </c>
      <c r="D210" s="36">
        <f t="shared" si="61"/>
        <v>0.61730820033876699</v>
      </c>
      <c r="E210" s="36">
        <f t="shared" si="62"/>
        <v>4.3989045278275032E-2</v>
      </c>
      <c r="F210" s="36">
        <f t="shared" si="63"/>
        <v>0.11408552676876743</v>
      </c>
      <c r="G210" s="36">
        <f t="shared" si="73"/>
        <v>5.9230196207774602E-2</v>
      </c>
      <c r="H210" s="36">
        <f t="shared" si="64"/>
        <v>0.15807457204704248</v>
      </c>
      <c r="I210" s="36">
        <f t="shared" si="65"/>
        <v>5.9230196207774602E-2</v>
      </c>
      <c r="J210" s="36">
        <f t="shared" si="66"/>
        <v>3.4320839499133356E-6</v>
      </c>
      <c r="K210" s="88">
        <f t="shared" si="67"/>
        <v>-3.833194075785253E-9</v>
      </c>
      <c r="L210" s="36">
        <f t="shared" si="68"/>
        <v>0.72105067572752779</v>
      </c>
      <c r="M210" s="89">
        <f t="shared" si="69"/>
        <v>4.53502164118689E-6</v>
      </c>
      <c r="N210" s="10">
        <f t="shared" si="70"/>
        <v>5.9478251322533447E-2</v>
      </c>
      <c r="O210" s="10">
        <f t="shared" si="71"/>
        <v>6.1531339958023905E-8</v>
      </c>
      <c r="P210" s="90">
        <v>208</v>
      </c>
      <c r="Q210" s="86">
        <f t="shared" si="72"/>
        <v>0.72104724747677196</v>
      </c>
      <c r="R210" s="91"/>
      <c r="S210" s="213"/>
      <c r="T210" s="76"/>
      <c r="U210" s="76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</row>
    <row r="211" spans="1:33" x14ac:dyDescent="0.25">
      <c r="A211" s="86">
        <f t="shared" si="60"/>
        <v>-0.21660891050644135</v>
      </c>
      <c r="B211" s="75">
        <v>0.21660891050644135</v>
      </c>
      <c r="C211" s="75">
        <v>0.71810058438147717</v>
      </c>
      <c r="D211" s="36">
        <f t="shared" si="61"/>
        <v>0.6166089105064414</v>
      </c>
      <c r="E211" s="36">
        <f t="shared" si="62"/>
        <v>4.3989038245562745E-2</v>
      </c>
      <c r="F211" s="36">
        <f t="shared" si="63"/>
        <v>0.11387278677407951</v>
      </c>
      <c r="G211" s="36">
        <f t="shared" si="73"/>
        <v>5.874387171693897E-2</v>
      </c>
      <c r="H211" s="36">
        <f t="shared" si="64"/>
        <v>0.15786182501964224</v>
      </c>
      <c r="I211" s="36">
        <f t="shared" si="65"/>
        <v>5.8743871716938983E-2</v>
      </c>
      <c r="J211" s="36">
        <f t="shared" si="66"/>
        <v>3.2137698601253693E-6</v>
      </c>
      <c r="K211" s="88">
        <f t="shared" si="67"/>
        <v>-3.5743003408550688E-9</v>
      </c>
      <c r="L211" s="36">
        <f t="shared" si="68"/>
        <v>0.72096086198510934</v>
      </c>
      <c r="M211" s="89">
        <f t="shared" si="69"/>
        <v>8.1811879698397684E-6</v>
      </c>
      <c r="N211" s="10">
        <f t="shared" si="70"/>
        <v>5.8977321304820779E-2</v>
      </c>
      <c r="O211" s="10">
        <f t="shared" si="71"/>
        <v>5.4498710082180153E-8</v>
      </c>
      <c r="P211" s="90">
        <v>209</v>
      </c>
      <c r="Q211" s="86">
        <f t="shared" si="72"/>
        <v>0.72095765178954951</v>
      </c>
      <c r="R211" s="91"/>
      <c r="S211" s="213"/>
      <c r="T211" s="76"/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</row>
    <row r="212" spans="1:33" x14ac:dyDescent="0.25">
      <c r="A212" s="86">
        <f t="shared" si="60"/>
        <v>-0.21590962067411548</v>
      </c>
      <c r="B212" s="75">
        <v>0.21590962067411548</v>
      </c>
      <c r="C212" s="75">
        <v>0.71566178406607239</v>
      </c>
      <c r="D212" s="36">
        <f t="shared" si="61"/>
        <v>0.61590962067411548</v>
      </c>
      <c r="E212" s="36">
        <f t="shared" si="62"/>
        <v>4.3989031006203508E-2</v>
      </c>
      <c r="F212" s="36">
        <f t="shared" si="63"/>
        <v>0.113657992647146</v>
      </c>
      <c r="G212" s="36">
        <f t="shared" si="73"/>
        <v>5.8259587680049428E-2</v>
      </c>
      <c r="H212" s="36">
        <f t="shared" si="64"/>
        <v>0.15764702365334951</v>
      </c>
      <c r="I212" s="36">
        <f t="shared" si="65"/>
        <v>5.8259587680049449E-2</v>
      </c>
      <c r="J212" s="36">
        <f t="shared" si="66"/>
        <v>3.0093407165228498E-6</v>
      </c>
      <c r="K212" s="88">
        <f t="shared" si="67"/>
        <v>-3.3328922707602812E-9</v>
      </c>
      <c r="L212" s="36">
        <f t="shared" si="68"/>
        <v>0.72087019701005373</v>
      </c>
      <c r="M212" s="89">
        <f t="shared" si="69"/>
        <v>2.7127565395032299E-5</v>
      </c>
      <c r="N212" s="10">
        <f t="shared" si="70"/>
        <v>5.8478501023512625E-2</v>
      </c>
      <c r="O212" s="10">
        <f t="shared" si="71"/>
        <v>4.7923051946226333E-8</v>
      </c>
      <c r="P212" s="90">
        <v>210</v>
      </c>
      <c r="Q212" s="86">
        <f t="shared" si="72"/>
        <v>0.72086719100222951</v>
      </c>
      <c r="R212" s="91"/>
      <c r="S212" s="213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</row>
    <row r="213" spans="1:33" x14ac:dyDescent="0.25">
      <c r="A213" s="86">
        <f t="shared" si="60"/>
        <v>-0.21536572858230632</v>
      </c>
      <c r="B213" s="75">
        <v>0.21536572858230632</v>
      </c>
      <c r="C213" s="75">
        <v>0.72318023475258131</v>
      </c>
      <c r="D213" s="36">
        <f t="shared" si="61"/>
        <v>0.61536572858230631</v>
      </c>
      <c r="E213" s="36">
        <f t="shared" si="62"/>
        <v>4.3989025228034141E-2</v>
      </c>
      <c r="F213" s="36">
        <f t="shared" si="63"/>
        <v>0.11348949996865164</v>
      </c>
      <c r="G213" s="36">
        <f t="shared" si="73"/>
        <v>5.7884344013061216E-2</v>
      </c>
      <c r="H213" s="36">
        <f t="shared" si="64"/>
        <v>0.15747852519668579</v>
      </c>
      <c r="I213" s="36">
        <f t="shared" si="65"/>
        <v>5.7884344013061209E-2</v>
      </c>
      <c r="J213" s="36">
        <f t="shared" si="66"/>
        <v>2.8593725593242546E-6</v>
      </c>
      <c r="K213" s="88">
        <f t="shared" si="67"/>
        <v>-3.1564604100424816E-9</v>
      </c>
      <c r="L213" s="36">
        <f t="shared" si="68"/>
        <v>0.72079908633791767</v>
      </c>
      <c r="M213" s="89">
        <f t="shared" si="69"/>
        <v>5.6698677726551488E-6</v>
      </c>
      <c r="N213" s="10">
        <f t="shared" si="70"/>
        <v>5.80919974151341E-2</v>
      </c>
      <c r="O213" s="10">
        <f t="shared" si="71"/>
        <v>4.3119935392445718E-8</v>
      </c>
      <c r="P213" s="90">
        <v>211</v>
      </c>
      <c r="Q213" s="86">
        <f t="shared" si="72"/>
        <v>0.7207962301218187</v>
      </c>
      <c r="R213" s="91"/>
      <c r="S213" s="213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</row>
    <row r="214" spans="1:33" x14ac:dyDescent="0.25">
      <c r="A214" s="86">
        <f t="shared" si="60"/>
        <v>-0.2145887398797221</v>
      </c>
      <c r="B214" s="75">
        <v>0.2145887398797221</v>
      </c>
      <c r="C214" s="75">
        <v>0.72205903722538989</v>
      </c>
      <c r="D214" s="36">
        <f t="shared" si="61"/>
        <v>0.61458873987972207</v>
      </c>
      <c r="E214" s="36">
        <f t="shared" si="62"/>
        <v>4.398901674184303E-2</v>
      </c>
      <c r="F214" s="36">
        <f t="shared" si="63"/>
        <v>0.11324660831715157</v>
      </c>
      <c r="G214" s="36">
        <f t="shared" si="73"/>
        <v>5.7350456818647901E-2</v>
      </c>
      <c r="H214" s="36">
        <f t="shared" si="64"/>
        <v>0.15723562505899458</v>
      </c>
      <c r="I214" s="36">
        <f t="shared" si="65"/>
        <v>5.7350456818647907E-2</v>
      </c>
      <c r="J214" s="36">
        <f t="shared" si="66"/>
        <v>2.6580020796171006E-6</v>
      </c>
      <c r="K214" s="88">
        <f t="shared" si="67"/>
        <v>-2.9204929428987378E-9</v>
      </c>
      <c r="L214" s="36">
        <f t="shared" si="68"/>
        <v>0.72069659111211959</v>
      </c>
      <c r="M214" s="89">
        <f t="shared" si="69"/>
        <v>1.8562594115653449E-6</v>
      </c>
      <c r="N214" s="10">
        <f t="shared" si="70"/>
        <v>5.7542091465441161E-2</v>
      </c>
      <c r="O214" s="10">
        <f t="shared" si="71"/>
        <v>3.6723837851575191E-8</v>
      </c>
      <c r="P214" s="90">
        <v>212</v>
      </c>
      <c r="Q214" s="86">
        <f t="shared" si="72"/>
        <v>0.72069393603053289</v>
      </c>
      <c r="R214" s="91"/>
      <c r="S214" s="213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</row>
    <row r="215" spans="1:33" x14ac:dyDescent="0.25">
      <c r="A215" s="86">
        <f t="shared" si="60"/>
        <v>-0.21388945004739626</v>
      </c>
      <c r="B215" s="75">
        <v>0.21388945004739626</v>
      </c>
      <c r="C215" s="75">
        <v>0.72239866229802419</v>
      </c>
      <c r="D215" s="36">
        <f t="shared" si="61"/>
        <v>0.61388945004739626</v>
      </c>
      <c r="E215" s="36">
        <f t="shared" si="62"/>
        <v>4.3989008863201035E-2</v>
      </c>
      <c r="F215" s="36">
        <f t="shared" si="63"/>
        <v>0.11302578870804079</v>
      </c>
      <c r="G215" s="36">
        <f t="shared" si="73"/>
        <v>5.6872163554750381E-2</v>
      </c>
      <c r="H215" s="36">
        <f t="shared" si="64"/>
        <v>0.15701479757124184</v>
      </c>
      <c r="I215" s="36">
        <f t="shared" si="65"/>
        <v>5.6872163554750374E-2</v>
      </c>
      <c r="J215" s="36">
        <f t="shared" si="66"/>
        <v>2.4889214040423641E-6</v>
      </c>
      <c r="K215" s="88">
        <f t="shared" si="67"/>
        <v>-2.7232429866804333E-9</v>
      </c>
      <c r="L215" s="36">
        <f t="shared" si="68"/>
        <v>0.72060342380280096</v>
      </c>
      <c r="M215" s="89">
        <f t="shared" si="69"/>
        <v>3.2228812547313605E-6</v>
      </c>
      <c r="N215" s="10">
        <f t="shared" si="70"/>
        <v>5.7049445559337962E-2</v>
      </c>
      <c r="O215" s="10">
        <f t="shared" si="71"/>
        <v>3.1428909150593601E-8</v>
      </c>
      <c r="P215" s="90">
        <v>213</v>
      </c>
      <c r="Q215" s="86">
        <f t="shared" si="72"/>
        <v>0.72060093760463995</v>
      </c>
      <c r="R215" s="91"/>
      <c r="S215" s="213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</row>
    <row r="216" spans="1:33" x14ac:dyDescent="0.25">
      <c r="A216" s="86">
        <f t="shared" si="60"/>
        <v>-0.21326785908532897</v>
      </c>
      <c r="B216" s="75">
        <v>0.21326785908532897</v>
      </c>
      <c r="C216" s="75">
        <v>0.71795393657604456</v>
      </c>
      <c r="D216" s="36">
        <f t="shared" si="61"/>
        <v>0.61326785908532899</v>
      </c>
      <c r="E216" s="36">
        <f t="shared" si="62"/>
        <v>4.3989001661336916E-2</v>
      </c>
      <c r="F216" s="36">
        <f t="shared" si="63"/>
        <v>0.11282772778597919</v>
      </c>
      <c r="G216" s="36">
        <f t="shared" si="73"/>
        <v>5.6448781960531068E-2</v>
      </c>
      <c r="H216" s="36">
        <f t="shared" si="64"/>
        <v>0.15681672944731609</v>
      </c>
      <c r="I216" s="36">
        <f t="shared" si="65"/>
        <v>5.6448781960531075E-2</v>
      </c>
      <c r="J216" s="36">
        <f t="shared" si="66"/>
        <v>2.3476774818052835E-6</v>
      </c>
      <c r="K216" s="88">
        <f t="shared" si="67"/>
        <v>-2.5591223218928301E-9</v>
      </c>
      <c r="L216" s="36">
        <f t="shared" si="68"/>
        <v>0.72051986914366728</v>
      </c>
      <c r="M216" s="89">
        <f t="shared" si="69"/>
        <v>6.5840099415869222E-6</v>
      </c>
      <c r="N216" s="10">
        <f t="shared" si="70"/>
        <v>5.6613354628010752E-2</v>
      </c>
      <c r="O216" s="10">
        <f t="shared" si="71"/>
        <v>2.7084162881376472E-8</v>
      </c>
      <c r="P216" s="90">
        <v>214</v>
      </c>
      <c r="Q216" s="86">
        <f t="shared" si="72"/>
        <v>0.72051752402530778</v>
      </c>
      <c r="R216" s="91"/>
      <c r="S216" s="213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6"/>
      <c r="AG216" s="76"/>
    </row>
    <row r="217" spans="1:33" x14ac:dyDescent="0.25">
      <c r="A217" s="86">
        <f t="shared" si="60"/>
        <v>-0.2125685692530031</v>
      </c>
      <c r="B217" s="75">
        <v>0.2125685692530031</v>
      </c>
      <c r="C217" s="75">
        <v>0.72079211036531821</v>
      </c>
      <c r="D217" s="36">
        <f t="shared" si="61"/>
        <v>0.61256856925300318</v>
      </c>
      <c r="E217" s="36">
        <f t="shared" si="62"/>
        <v>4.3988993328006112E-2</v>
      </c>
      <c r="F217" s="36">
        <f t="shared" si="63"/>
        <v>0.11260289578246913</v>
      </c>
      <c r="G217" s="36">
        <f t="shared" si="73"/>
        <v>5.5974481807410707E-2</v>
      </c>
      <c r="H217" s="36">
        <f t="shared" si="64"/>
        <v>0.15659188911047522</v>
      </c>
      <c r="I217" s="36">
        <f t="shared" si="65"/>
        <v>5.5974481807410714E-2</v>
      </c>
      <c r="J217" s="36">
        <f t="shared" si="66"/>
        <v>2.1983351171636531E-6</v>
      </c>
      <c r="K217" s="88">
        <f t="shared" si="67"/>
        <v>-2.3862793180897683E-9</v>
      </c>
      <c r="L217" s="36">
        <f t="shared" si="68"/>
        <v>0.72042503172385397</v>
      </c>
      <c r="M217" s="89">
        <f t="shared" si="69"/>
        <v>1.3474672901922892E-7</v>
      </c>
      <c r="N217" s="10">
        <f t="shared" si="70"/>
        <v>5.6124808357477789E-2</v>
      </c>
      <c r="O217" s="10">
        <f t="shared" si="71"/>
        <v>2.2598071655068644E-8</v>
      </c>
      <c r="P217" s="90">
        <v>215</v>
      </c>
      <c r="Q217" s="86">
        <f t="shared" si="72"/>
        <v>0.72042283577501609</v>
      </c>
      <c r="R217" s="91"/>
      <c r="S217" s="213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</row>
    <row r="218" spans="1:33" x14ac:dyDescent="0.25">
      <c r="A218" s="86">
        <f t="shared" si="60"/>
        <v>-0.21194697829093559</v>
      </c>
      <c r="B218" s="75">
        <v>0.21194697829093559</v>
      </c>
      <c r="C218" s="75">
        <v>0.71764564966533662</v>
      </c>
      <c r="D218" s="36">
        <f t="shared" si="61"/>
        <v>0.61194697829093558</v>
      </c>
      <c r="E218" s="36">
        <f t="shared" si="62"/>
        <v>4.3988985708154613E-2</v>
      </c>
      <c r="F218" s="36">
        <f t="shared" si="63"/>
        <v>0.11240124301521438</v>
      </c>
      <c r="G218" s="36">
        <f t="shared" si="73"/>
        <v>5.5554675987483391E-2</v>
      </c>
      <c r="H218" s="36">
        <f t="shared" si="64"/>
        <v>0.15639022872336897</v>
      </c>
      <c r="I218" s="36">
        <f t="shared" si="65"/>
        <v>5.5554675987483412E-2</v>
      </c>
      <c r="J218" s="36">
        <f t="shared" si="66"/>
        <v>2.0735800832094147E-6</v>
      </c>
      <c r="K218" s="88">
        <f t="shared" si="67"/>
        <v>-2.2424663143388728E-9</v>
      </c>
      <c r="L218" s="36">
        <f t="shared" si="68"/>
        <v>0.72033998082367168</v>
      </c>
      <c r="M218" s="89">
        <f t="shared" si="69"/>
        <v>7.2594203907751545E-6</v>
      </c>
      <c r="N218" s="10">
        <f t="shared" si="70"/>
        <v>5.5692383080192961E-2</v>
      </c>
      <c r="O218" s="10">
        <f t="shared" si="71"/>
        <v>1.896324338251637E-8</v>
      </c>
      <c r="P218" s="90">
        <v>216</v>
      </c>
      <c r="Q218" s="86">
        <f t="shared" si="72"/>
        <v>0.72033790948605481</v>
      </c>
      <c r="R218" s="91"/>
      <c r="S218" s="213"/>
      <c r="T218" s="76"/>
      <c r="U218" s="76"/>
      <c r="V218" s="76"/>
      <c r="W218" s="76"/>
      <c r="X218" s="76"/>
      <c r="Y218" s="76"/>
      <c r="Z218" s="76"/>
      <c r="AA218" s="76"/>
      <c r="AB218" s="76"/>
      <c r="AC218" s="76"/>
      <c r="AD218" s="76"/>
      <c r="AE218" s="76"/>
      <c r="AF218" s="76"/>
      <c r="AG218" s="76"/>
    </row>
    <row r="219" spans="1:33" x14ac:dyDescent="0.25">
      <c r="A219" s="86">
        <f t="shared" si="60"/>
        <v>-0.21124768845860972</v>
      </c>
      <c r="B219" s="75">
        <v>0.21124768845860972</v>
      </c>
      <c r="C219" s="75">
        <v>0.7171459138238202</v>
      </c>
      <c r="D219" s="36">
        <f t="shared" si="61"/>
        <v>0.61124768845860977</v>
      </c>
      <c r="E219" s="36">
        <f t="shared" si="62"/>
        <v>4.3988976888426796E-2</v>
      </c>
      <c r="F219" s="36">
        <f t="shared" si="63"/>
        <v>0.11217234193913073</v>
      </c>
      <c r="G219" s="36">
        <f t="shared" si="73"/>
        <v>5.5084427958818696E-2</v>
      </c>
      <c r="H219" s="36">
        <f t="shared" si="64"/>
        <v>0.15616131882755752</v>
      </c>
      <c r="I219" s="36">
        <f t="shared" si="65"/>
        <v>5.5084427958818703E-2</v>
      </c>
      <c r="J219" s="36">
        <f t="shared" si="66"/>
        <v>1.9416722335054042E-6</v>
      </c>
      <c r="K219" s="88">
        <f t="shared" si="67"/>
        <v>-2.0910102395000095E-9</v>
      </c>
      <c r="L219" s="36">
        <f t="shared" si="68"/>
        <v>0.72024344712251098</v>
      </c>
      <c r="M219" s="89">
        <f t="shared" si="69"/>
        <v>9.5947125364981845E-6</v>
      </c>
      <c r="N219" s="10">
        <f t="shared" si="70"/>
        <v>5.520798461368271E-2</v>
      </c>
      <c r="O219" s="10">
        <f t="shared" si="71"/>
        <v>1.5266246961183377E-8</v>
      </c>
      <c r="P219" s="90">
        <v>217</v>
      </c>
      <c r="Q219" s="86">
        <f t="shared" si="72"/>
        <v>0.72024150754128768</v>
      </c>
      <c r="R219" s="91"/>
      <c r="S219" s="213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  <c r="AG219" s="76"/>
    </row>
    <row r="220" spans="1:33" x14ac:dyDescent="0.25">
      <c r="A220" s="86">
        <f t="shared" si="60"/>
        <v>-0.21054839862628408</v>
      </c>
      <c r="B220" s="75">
        <v>0.21054839862628408</v>
      </c>
      <c r="C220" s="75">
        <v>0.72073127431583583</v>
      </c>
      <c r="D220" s="36">
        <f t="shared" si="61"/>
        <v>0.61054839862628407</v>
      </c>
      <c r="E220" s="36">
        <f t="shared" si="62"/>
        <v>4.3988967797508653E-2</v>
      </c>
      <c r="F220" s="36">
        <f t="shared" si="63"/>
        <v>0.11194126396419897</v>
      </c>
      <c r="G220" s="36">
        <f t="shared" si="73"/>
        <v>5.46163487097793E-2</v>
      </c>
      <c r="H220" s="36">
        <f t="shared" si="64"/>
        <v>0.15593023176170764</v>
      </c>
      <c r="I220" s="36">
        <f t="shared" si="65"/>
        <v>5.4616348709779293E-2</v>
      </c>
      <c r="J220" s="36">
        <f t="shared" si="66"/>
        <v>1.8181547971415261E-6</v>
      </c>
      <c r="K220" s="88">
        <f t="shared" si="67"/>
        <v>-1.9497834999755851E-9</v>
      </c>
      <c r="L220" s="36">
        <f t="shared" si="68"/>
        <v>0.72014600499814418</v>
      </c>
      <c r="M220" s="89">
        <f t="shared" si="69"/>
        <v>3.4254017423124967E-7</v>
      </c>
      <c r="N220" s="10">
        <f t="shared" si="70"/>
        <v>5.4725801163203157E-2</v>
      </c>
      <c r="O220" s="10">
        <f t="shared" si="71"/>
        <v>1.1979839560503096E-8</v>
      </c>
      <c r="P220" s="90">
        <v>218</v>
      </c>
      <c r="Q220" s="86">
        <f t="shared" si="72"/>
        <v>0.72014418879313058</v>
      </c>
      <c r="R220" s="91"/>
      <c r="S220" s="213"/>
      <c r="T220" s="76"/>
      <c r="U220" s="76"/>
      <c r="V220" s="76"/>
      <c r="W220" s="76"/>
      <c r="X220" s="76"/>
      <c r="Y220" s="76"/>
      <c r="Z220" s="76"/>
      <c r="AA220" s="76"/>
      <c r="AB220" s="76"/>
      <c r="AC220" s="76"/>
      <c r="AD220" s="76"/>
      <c r="AE220" s="76"/>
      <c r="AF220" s="76"/>
      <c r="AG220" s="76"/>
    </row>
    <row r="221" spans="1:33" x14ac:dyDescent="0.25">
      <c r="A221" s="86">
        <f t="shared" si="60"/>
        <v>-0.20984910879395821</v>
      </c>
      <c r="B221" s="75">
        <v>0.20984910879395821</v>
      </c>
      <c r="C221" s="75">
        <v>0.71730736433908726</v>
      </c>
      <c r="D221" s="36">
        <f t="shared" si="61"/>
        <v>0.60984910879395826</v>
      </c>
      <c r="E221" s="36">
        <f t="shared" si="62"/>
        <v>4.3988958425415475E-2</v>
      </c>
      <c r="F221" s="36">
        <f t="shared" si="63"/>
        <v>0.11170799355020559</v>
      </c>
      <c r="G221" s="36">
        <f t="shared" si="73"/>
        <v>5.4150454324173314E-2</v>
      </c>
      <c r="H221" s="36">
        <f t="shared" si="64"/>
        <v>0.15569695197562106</v>
      </c>
      <c r="I221" s="36">
        <f t="shared" si="65"/>
        <v>5.4150454324173328E-2</v>
      </c>
      <c r="J221" s="36">
        <f t="shared" si="66"/>
        <v>1.7024941638278941E-6</v>
      </c>
      <c r="K221" s="88">
        <f t="shared" si="67"/>
        <v>-1.8180952089772972E-9</v>
      </c>
      <c r="L221" s="36">
        <f t="shared" si="68"/>
        <v>0.72004764737287386</v>
      </c>
      <c r="M221" s="89">
        <f t="shared" si="69"/>
        <v>7.5091511052586627E-6</v>
      </c>
      <c r="N221" s="10">
        <f t="shared" si="70"/>
        <v>5.4245845746896657E-2</v>
      </c>
      <c r="O221" s="10">
        <f t="shared" si="71"/>
        <v>9.0995235291808085E-9</v>
      </c>
      <c r="P221" s="90">
        <v>219</v>
      </c>
      <c r="Q221" s="86">
        <f t="shared" si="72"/>
        <v>0.72004594669680522</v>
      </c>
      <c r="R221" s="91"/>
      <c r="S221" s="213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</row>
    <row r="222" spans="1:33" x14ac:dyDescent="0.25">
      <c r="A222" s="86">
        <f t="shared" si="60"/>
        <v>-0.20914981896163234</v>
      </c>
      <c r="B222" s="75">
        <v>0.20914981896163234</v>
      </c>
      <c r="C222" s="75">
        <v>0.72107073208384687</v>
      </c>
      <c r="D222" s="36">
        <f t="shared" si="61"/>
        <v>0.60914981896163234</v>
      </c>
      <c r="E222" s="36">
        <f t="shared" si="62"/>
        <v>4.3988948761747568E-2</v>
      </c>
      <c r="F222" s="36">
        <f t="shared" si="63"/>
        <v>0.11147251529438031</v>
      </c>
      <c r="G222" s="36">
        <f t="shared" si="73"/>
        <v>5.3686760714855744E-2</v>
      </c>
      <c r="H222" s="36">
        <f t="shared" si="64"/>
        <v>0.15546146405612785</v>
      </c>
      <c r="I222" s="36">
        <f t="shared" si="65"/>
        <v>5.3686760714855758E-2</v>
      </c>
      <c r="J222" s="36">
        <f t="shared" si="66"/>
        <v>1.5941906487372034E-6</v>
      </c>
      <c r="K222" s="88">
        <f t="shared" si="67"/>
        <v>-1.6953011378767147E-9</v>
      </c>
      <c r="L222" s="36">
        <f t="shared" si="68"/>
        <v>0.71994836726076517</v>
      </c>
      <c r="M222" s="89">
        <f t="shared" si="69"/>
        <v>1.2597027960912174E-6</v>
      </c>
      <c r="N222" s="10">
        <f t="shared" si="70"/>
        <v>5.3768131211424992E-2</v>
      </c>
      <c r="O222" s="10">
        <f t="shared" si="71"/>
        <v>6.621157711923787E-9</v>
      </c>
      <c r="P222" s="90">
        <v>220</v>
      </c>
      <c r="Q222" s="86">
        <f t="shared" si="72"/>
        <v>0.71994677476541757</v>
      </c>
      <c r="R222" s="91"/>
      <c r="S222" s="213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  <c r="AG222" s="76"/>
    </row>
    <row r="223" spans="1:33" x14ac:dyDescent="0.25">
      <c r="A223" s="86">
        <f t="shared" si="60"/>
        <v>-0.20845052912930648</v>
      </c>
      <c r="B223" s="75">
        <v>0.20845052912930648</v>
      </c>
      <c r="C223" s="75">
        <v>0.72127828897317015</v>
      </c>
      <c r="D223" s="36">
        <f t="shared" si="61"/>
        <v>0.60845052912930653</v>
      </c>
      <c r="E223" s="36">
        <f t="shared" si="62"/>
        <v>4.3988938795671451E-2</v>
      </c>
      <c r="F223" s="36">
        <f t="shared" si="63"/>
        <v>0.11123481394036737</v>
      </c>
      <c r="G223" s="36">
        <f t="shared" si="73"/>
        <v>5.3225283616930685E-2</v>
      </c>
      <c r="H223" s="36">
        <f t="shared" si="64"/>
        <v>0.15522375273603883</v>
      </c>
      <c r="I223" s="36">
        <f t="shared" si="65"/>
        <v>5.3225283616930678E-2</v>
      </c>
      <c r="J223" s="36">
        <f t="shared" si="66"/>
        <v>1.492776336965999E-6</v>
      </c>
      <c r="K223" s="88">
        <f t="shared" si="67"/>
        <v>-1.580800572063192E-9</v>
      </c>
      <c r="L223" s="36">
        <f t="shared" si="68"/>
        <v>0.71984815776927269</v>
      </c>
      <c r="M223" s="89">
        <f t="shared" si="69"/>
        <v>2.0452752603611856E-6</v>
      </c>
      <c r="N223" s="10">
        <f t="shared" si="70"/>
        <v>5.3292670229511827E-2</v>
      </c>
      <c r="O223" s="10">
        <f t="shared" si="71"/>
        <v>4.5409555551617533E-9</v>
      </c>
      <c r="P223" s="90">
        <v>221</v>
      </c>
      <c r="Q223" s="86">
        <f t="shared" si="72"/>
        <v>0.7198466665737363</v>
      </c>
      <c r="R223" s="91"/>
      <c r="S223" s="213"/>
      <c r="T223" s="76"/>
      <c r="U223" s="76"/>
      <c r="V223" s="76"/>
      <c r="W223" s="76"/>
      <c r="X223" s="76"/>
      <c r="Y223" s="76"/>
      <c r="Z223" s="76"/>
      <c r="AA223" s="76"/>
      <c r="AB223" s="76"/>
      <c r="AC223" s="76"/>
      <c r="AD223" s="76"/>
      <c r="AE223" s="76"/>
      <c r="AF223" s="76"/>
      <c r="AG223" s="76"/>
    </row>
    <row r="224" spans="1:33" x14ac:dyDescent="0.25">
      <c r="A224" s="86">
        <f t="shared" si="60"/>
        <v>-0.20775123929698061</v>
      </c>
      <c r="B224" s="75">
        <v>0.20775123929698061</v>
      </c>
      <c r="C224" s="75">
        <v>0.72194185328824834</v>
      </c>
      <c r="D224" s="36">
        <f t="shared" si="61"/>
        <v>0.60775123929698061</v>
      </c>
      <c r="E224" s="36">
        <f t="shared" si="62"/>
        <v>4.3988928515900139E-2</v>
      </c>
      <c r="F224" s="36">
        <f t="shared" si="63"/>
        <v>0.11099487438724839</v>
      </c>
      <c r="G224" s="36">
        <f t="shared" si="73"/>
        <v>5.2766038580767304E-2</v>
      </c>
      <c r="H224" s="36">
        <f t="shared" si="64"/>
        <v>0.15498380290314853</v>
      </c>
      <c r="I224" s="36">
        <f t="shared" si="65"/>
        <v>5.2766038580767317E-2</v>
      </c>
      <c r="J224" s="36">
        <f t="shared" si="66"/>
        <v>1.3978130647619162E-6</v>
      </c>
      <c r="K224" s="88">
        <f t="shared" si="67"/>
        <v>-1.4740333688611347E-9</v>
      </c>
      <c r="L224" s="36">
        <f t="shared" si="68"/>
        <v>0.71974701210102421</v>
      </c>
      <c r="M224" s="89">
        <f t="shared" si="69"/>
        <v>4.8173278371354199E-6</v>
      </c>
      <c r="N224" s="10">
        <f t="shared" si="70"/>
        <v>5.2819475297374616E-2</v>
      </c>
      <c r="O224" s="10">
        <f t="shared" si="71"/>
        <v>2.8554826817687058E-9</v>
      </c>
      <c r="P224" s="90">
        <v>222</v>
      </c>
      <c r="Q224" s="86">
        <f t="shared" si="72"/>
        <v>0.71974561576199281</v>
      </c>
      <c r="R224" s="91"/>
      <c r="S224" s="213"/>
      <c r="T224" s="76"/>
      <c r="U224" s="76"/>
      <c r="V224" s="76"/>
      <c r="W224" s="76"/>
      <c r="X224" s="76"/>
      <c r="Y224" s="76"/>
      <c r="Z224" s="76"/>
      <c r="AA224" s="76"/>
      <c r="AB224" s="76"/>
      <c r="AC224" s="76"/>
      <c r="AD224" s="76"/>
      <c r="AE224" s="76"/>
      <c r="AF224" s="76"/>
      <c r="AG224" s="76"/>
    </row>
    <row r="225" spans="1:33" x14ac:dyDescent="0.25">
      <c r="A225" s="86">
        <f t="shared" si="60"/>
        <v>-0.20712964833491335</v>
      </c>
      <c r="B225" s="75">
        <v>0.20712964833491335</v>
      </c>
      <c r="C225" s="75">
        <v>0.72079211036531821</v>
      </c>
      <c r="D225" s="36">
        <f t="shared" si="61"/>
        <v>0.60712964833491334</v>
      </c>
      <c r="E225" s="36">
        <f t="shared" si="62"/>
        <v>4.3988919105479724E-2</v>
      </c>
      <c r="F225" s="36">
        <f t="shared" si="63"/>
        <v>0.11077970372386001</v>
      </c>
      <c r="G225" s="36">
        <f t="shared" si="73"/>
        <v>5.235970702090776E-2</v>
      </c>
      <c r="H225" s="36">
        <f t="shared" si="64"/>
        <v>0.15476862282933973</v>
      </c>
      <c r="I225" s="36">
        <f t="shared" si="65"/>
        <v>5.2359707020907753E-2</v>
      </c>
      <c r="J225" s="36">
        <f t="shared" si="66"/>
        <v>1.3184846658636635E-6</v>
      </c>
      <c r="K225" s="88">
        <f t="shared" si="67"/>
        <v>-1.3851983466773592E-9</v>
      </c>
      <c r="L225" s="36">
        <f t="shared" si="68"/>
        <v>0.71965631349539017</v>
      </c>
      <c r="M225" s="89">
        <f t="shared" si="69"/>
        <v>1.2900345297383346E-6</v>
      </c>
      <c r="N225" s="10">
        <f t="shared" si="70"/>
        <v>5.2400769904027408E-2</v>
      </c>
      <c r="O225" s="10">
        <f t="shared" si="71"/>
        <v>1.686160370098466E-9</v>
      </c>
      <c r="P225" s="90">
        <v>223</v>
      </c>
      <c r="Q225" s="86">
        <f t="shared" si="72"/>
        <v>0.71965499639592267</v>
      </c>
      <c r="R225" s="91"/>
      <c r="S225" s="213"/>
      <c r="T225" s="76"/>
      <c r="U225" s="76"/>
      <c r="V225" s="76"/>
      <c r="W225" s="76"/>
      <c r="X225" s="76"/>
      <c r="Y225" s="76"/>
      <c r="Z225" s="76"/>
      <c r="AA225" s="76"/>
      <c r="AB225" s="76"/>
      <c r="AC225" s="76"/>
      <c r="AD225" s="76"/>
      <c r="AE225" s="76"/>
      <c r="AF225" s="76"/>
      <c r="AG225" s="76"/>
    </row>
    <row r="226" spans="1:33" x14ac:dyDescent="0.25">
      <c r="A226" s="86">
        <f t="shared" si="60"/>
        <v>-0.20650805737284583</v>
      </c>
      <c r="B226" s="75">
        <v>0.20650805737284583</v>
      </c>
      <c r="C226" s="75">
        <v>0.72177981590349782</v>
      </c>
      <c r="D226" s="36">
        <f t="shared" si="61"/>
        <v>0.60650805737284585</v>
      </c>
      <c r="E226" s="36">
        <f t="shared" si="62"/>
        <v>4.3988909429327143E-2</v>
      </c>
      <c r="F226" s="36">
        <f t="shared" si="63"/>
        <v>0.11056274242734171</v>
      </c>
      <c r="G226" s="36">
        <f t="shared" si="73"/>
        <v>5.1955161858144215E-2</v>
      </c>
      <c r="H226" s="36">
        <f t="shared" si="64"/>
        <v>0.15455165185666886</v>
      </c>
      <c r="I226" s="36">
        <f t="shared" si="65"/>
        <v>5.1955161858144215E-2</v>
      </c>
      <c r="J226" s="36">
        <f t="shared" si="66"/>
        <v>1.243658032757976E-6</v>
      </c>
      <c r="K226" s="88">
        <f t="shared" si="67"/>
        <v>-1.3017171115325604E-9</v>
      </c>
      <c r="L226" s="36">
        <f t="shared" si="68"/>
        <v>0.7195648652590183</v>
      </c>
      <c r="M226" s="89">
        <f t="shared" si="69"/>
        <v>4.9060063574802349E-6</v>
      </c>
      <c r="N226" s="10">
        <f t="shared" si="70"/>
        <v>5.1983873234338056E-2</v>
      </c>
      <c r="O226" s="10">
        <f t="shared" si="71"/>
        <v>8.2434312294424114E-10</v>
      </c>
      <c r="P226" s="90">
        <v>224</v>
      </c>
      <c r="Q226" s="86">
        <f t="shared" si="72"/>
        <v>0.7195636229027027</v>
      </c>
      <c r="R226" s="91"/>
      <c r="S226" s="213"/>
      <c r="T226" s="76"/>
      <c r="U226" s="76"/>
      <c r="V226" s="76"/>
      <c r="W226" s="76"/>
      <c r="X226" s="76"/>
      <c r="Y226" s="76"/>
      <c r="Z226" s="76"/>
      <c r="AA226" s="76"/>
      <c r="AB226" s="76"/>
      <c r="AC226" s="76"/>
      <c r="AD226" s="76"/>
      <c r="AE226" s="76"/>
      <c r="AF226" s="76"/>
      <c r="AG226" s="76"/>
    </row>
    <row r="227" spans="1:33" x14ac:dyDescent="0.25">
      <c r="A227" s="86">
        <f t="shared" si="60"/>
        <v>-0.20573106867026161</v>
      </c>
      <c r="B227" s="75">
        <v>0.20573106867026161</v>
      </c>
      <c r="C227" s="75">
        <v>0.72176463149094294</v>
      </c>
      <c r="D227" s="36">
        <f t="shared" si="61"/>
        <v>0.60573106867026161</v>
      </c>
      <c r="E227" s="36">
        <f t="shared" si="62"/>
        <v>4.3988896946844346E-2</v>
      </c>
      <c r="F227" s="36">
        <f t="shared" si="63"/>
        <v>0.11028900710646046</v>
      </c>
      <c r="G227" s="36">
        <f t="shared" si="73"/>
        <v>5.1452008549361453E-2</v>
      </c>
      <c r="H227" s="36">
        <f t="shared" si="64"/>
        <v>0.1542779040533048</v>
      </c>
      <c r="I227" s="36">
        <f t="shared" si="65"/>
        <v>5.145200854936146E-2</v>
      </c>
      <c r="J227" s="36">
        <f t="shared" si="66"/>
        <v>1.156067595353828E-6</v>
      </c>
      <c r="K227" s="88">
        <f t="shared" si="67"/>
        <v>-1.204404654532538E-9</v>
      </c>
      <c r="L227" s="36">
        <f t="shared" si="68"/>
        <v>0.71944949382867529</v>
      </c>
      <c r="M227" s="89">
        <f t="shared" si="69"/>
        <v>5.3598623952501299E-6</v>
      </c>
      <c r="N227" s="10">
        <f t="shared" si="70"/>
        <v>5.1465308723390127E-2</v>
      </c>
      <c r="O227" s="10">
        <f t="shared" si="71"/>
        <v>1.7689462919283586E-10</v>
      </c>
      <c r="P227" s="90">
        <v>225</v>
      </c>
      <c r="Q227" s="86">
        <f t="shared" si="72"/>
        <v>0.71944833896548455</v>
      </c>
      <c r="R227" s="91"/>
      <c r="S227" s="213"/>
      <c r="T227" s="76"/>
      <c r="U227" s="76"/>
      <c r="V227" s="76"/>
      <c r="W227" s="76"/>
      <c r="X227" s="76"/>
      <c r="Y227" s="76"/>
      <c r="Z227" s="76"/>
      <c r="AA227" s="76"/>
      <c r="AB227" s="76"/>
      <c r="AC227" s="76"/>
      <c r="AD227" s="76"/>
      <c r="AE227" s="76"/>
      <c r="AF227" s="76"/>
      <c r="AG227" s="76"/>
    </row>
    <row r="228" spans="1:33" x14ac:dyDescent="0.25">
      <c r="A228" s="86">
        <f t="shared" si="60"/>
        <v>-0.2051094777081941</v>
      </c>
      <c r="B228" s="75">
        <v>0.2051094777081941</v>
      </c>
      <c r="C228" s="75">
        <v>0.71525394035027312</v>
      </c>
      <c r="D228" s="36">
        <f t="shared" si="61"/>
        <v>0.60510947770819412</v>
      </c>
      <c r="E228" s="36">
        <f t="shared" si="62"/>
        <v>4.3988886639703628E-2</v>
      </c>
      <c r="F228" s="36">
        <f t="shared" si="63"/>
        <v>0.11006797954578164</v>
      </c>
      <c r="G228" s="36">
        <f t="shared" si="73"/>
        <v>5.1051521064726456E-2</v>
      </c>
      <c r="H228" s="36">
        <f t="shared" si="64"/>
        <v>0.15405686618548528</v>
      </c>
      <c r="I228" s="36">
        <f t="shared" si="65"/>
        <v>5.1051521064726456E-2</v>
      </c>
      <c r="J228" s="36">
        <f t="shared" si="66"/>
        <v>1.0904579823643322E-6</v>
      </c>
      <c r="K228" s="88">
        <f t="shared" si="67"/>
        <v>-1.1318192453349196E-9</v>
      </c>
      <c r="L228" s="36">
        <f t="shared" si="68"/>
        <v>0.71935634228671874</v>
      </c>
      <c r="M228" s="89">
        <f t="shared" si="69"/>
        <v>1.6829701648152781E-5</v>
      </c>
      <c r="N228" s="10">
        <f t="shared" si="70"/>
        <v>5.1052512270971372E-2</v>
      </c>
      <c r="O228" s="10">
        <f t="shared" si="71"/>
        <v>9.8248981996003446E-13</v>
      </c>
      <c r="P228" s="90">
        <v>226</v>
      </c>
      <c r="Q228" s="86">
        <f t="shared" si="72"/>
        <v>0.71935525296055558</v>
      </c>
      <c r="R228" s="91"/>
      <c r="S228" s="213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  <c r="AE228" s="76"/>
      <c r="AF228" s="76"/>
      <c r="AG228" s="76"/>
    </row>
    <row r="229" spans="1:33" x14ac:dyDescent="0.25">
      <c r="A229" s="86">
        <f t="shared" si="60"/>
        <v>-0.20448788674612681</v>
      </c>
      <c r="B229" s="75">
        <v>0.20448788674612681</v>
      </c>
      <c r="C229" s="75">
        <v>0.720984081616449</v>
      </c>
      <c r="D229" s="36">
        <f t="shared" si="61"/>
        <v>0.60448788674612686</v>
      </c>
      <c r="E229" s="36">
        <f t="shared" si="62"/>
        <v>4.3988876036625213E-2</v>
      </c>
      <c r="F229" s="36">
        <f t="shared" si="63"/>
        <v>0.10984512844134599</v>
      </c>
      <c r="G229" s="36">
        <f t="shared" si="73"/>
        <v>5.0652853696463093E-2</v>
      </c>
      <c r="H229" s="36">
        <f t="shared" si="64"/>
        <v>0.15383400447797121</v>
      </c>
      <c r="I229" s="36">
        <f t="shared" si="65"/>
        <v>5.0652853696463086E-2</v>
      </c>
      <c r="J229" s="36">
        <f t="shared" si="66"/>
        <v>1.0285716925072372E-6</v>
      </c>
      <c r="K229" s="88">
        <f t="shared" si="67"/>
        <v>-1.0636083137032879E-9</v>
      </c>
      <c r="L229" s="36">
        <f t="shared" si="68"/>
        <v>0.71926242647621352</v>
      </c>
      <c r="M229" s="89">
        <f t="shared" si="69"/>
        <v>2.9640964218992451E-6</v>
      </c>
      <c r="N229" s="10">
        <f t="shared" si="70"/>
        <v>5.0641551461315007E-2</v>
      </c>
      <c r="O229" s="10">
        <f t="shared" si="71"/>
        <v>1.2774051934247957E-10</v>
      </c>
      <c r="P229" s="90">
        <v>227</v>
      </c>
      <c r="Q229" s="86">
        <f t="shared" si="72"/>
        <v>0.71926139896812935</v>
      </c>
      <c r="R229" s="91"/>
      <c r="S229" s="213"/>
      <c r="T229" s="76"/>
      <c r="U229" s="76"/>
      <c r="V229" s="76"/>
      <c r="W229" s="76"/>
      <c r="X229" s="76"/>
      <c r="Y229" s="76"/>
      <c r="Z229" s="76"/>
      <c r="AA229" s="76"/>
      <c r="AB229" s="76"/>
      <c r="AC229" s="76"/>
      <c r="AD229" s="76"/>
      <c r="AE229" s="76"/>
      <c r="AF229" s="76"/>
      <c r="AG229" s="76"/>
    </row>
    <row r="230" spans="1:33" x14ac:dyDescent="0.25">
      <c r="A230" s="86">
        <f t="shared" si="60"/>
        <v>-0.20378859691380094</v>
      </c>
      <c r="B230" s="75">
        <v>0.20378859691380094</v>
      </c>
      <c r="C230" s="75">
        <v>0.71660512279574717</v>
      </c>
      <c r="D230" s="36">
        <f t="shared" si="61"/>
        <v>0.60378859691380093</v>
      </c>
      <c r="E230" s="36">
        <f t="shared" si="62"/>
        <v>4.3988863741894639E-2</v>
      </c>
      <c r="F230" s="36">
        <f t="shared" si="63"/>
        <v>0.10959222897467862</v>
      </c>
      <c r="G230" s="36">
        <f t="shared" si="73"/>
        <v>5.0206541059670665E-2</v>
      </c>
      <c r="H230" s="36">
        <f t="shared" si="64"/>
        <v>0.15358109271657325</v>
      </c>
      <c r="I230" s="36">
        <f t="shared" si="65"/>
        <v>5.0206541059670678E-2</v>
      </c>
      <c r="J230" s="36">
        <f t="shared" si="66"/>
        <v>9.6313755701120382E-7</v>
      </c>
      <c r="K230" s="88">
        <f t="shared" si="67"/>
        <v>-9.9177225288076595E-10</v>
      </c>
      <c r="L230" s="36">
        <f t="shared" si="68"/>
        <v>0.71915585222005296</v>
      </c>
      <c r="M230" s="89">
        <f t="shared" si="69"/>
        <v>6.5062205960193295E-6</v>
      </c>
      <c r="N230" s="10">
        <f t="shared" si="70"/>
        <v>5.0181424710016818E-2</v>
      </c>
      <c r="O230" s="10">
        <f t="shared" si="71"/>
        <v>6.3083101993495628E-10</v>
      </c>
      <c r="P230" s="90">
        <v>228</v>
      </c>
      <c r="Q230" s="86">
        <f t="shared" si="72"/>
        <v>0.71915489007426825</v>
      </c>
      <c r="R230" s="91"/>
      <c r="S230" s="213"/>
      <c r="T230" s="76"/>
      <c r="U230" s="76"/>
      <c r="V230" s="76"/>
      <c r="W230" s="76"/>
      <c r="X230" s="76"/>
      <c r="Y230" s="76"/>
      <c r="Z230" s="76"/>
      <c r="AA230" s="76"/>
      <c r="AB230" s="76"/>
      <c r="AC230" s="76"/>
      <c r="AD230" s="76"/>
      <c r="AE230" s="76"/>
      <c r="AF230" s="76"/>
      <c r="AG230" s="76"/>
    </row>
    <row r="231" spans="1:33" x14ac:dyDescent="0.25">
      <c r="A231" s="86">
        <f t="shared" si="60"/>
        <v>-0.20308930708147507</v>
      </c>
      <c r="B231" s="75">
        <v>0.20308930708147507</v>
      </c>
      <c r="C231" s="75">
        <v>0.71954133889566996</v>
      </c>
      <c r="D231" s="36">
        <f t="shared" si="61"/>
        <v>0.60308930708147512</v>
      </c>
      <c r="E231" s="36">
        <f t="shared" si="62"/>
        <v>4.3988851044996405E-2</v>
      </c>
      <c r="F231" s="36">
        <f t="shared" si="63"/>
        <v>0.10933699528050538</v>
      </c>
      <c r="G231" s="36">
        <f t="shared" si="73"/>
        <v>4.9762558890037251E-2</v>
      </c>
      <c r="H231" s="36">
        <f t="shared" si="64"/>
        <v>0.15332584632550178</v>
      </c>
      <c r="I231" s="36">
        <f t="shared" si="65"/>
        <v>4.9762558890037265E-2</v>
      </c>
      <c r="J231" s="36">
        <f t="shared" si="66"/>
        <v>9.018659360294977E-7</v>
      </c>
      <c r="K231" s="88">
        <f t="shared" si="67"/>
        <v>-9.2478799449817302E-10</v>
      </c>
      <c r="L231" s="36">
        <f t="shared" si="68"/>
        <v>0.71904829905902456</v>
      </c>
      <c r="M231" s="89">
        <f t="shared" si="69"/>
        <v>2.4308828051931537E-7</v>
      </c>
      <c r="N231" s="10">
        <f t="shared" si="70"/>
        <v>4.9723642600413072E-2</v>
      </c>
      <c r="O231" s="10">
        <f t="shared" si="71"/>
        <v>1.5144775981140433E-9</v>
      </c>
      <c r="P231" s="90">
        <v>229</v>
      </c>
      <c r="Q231" s="86">
        <f t="shared" si="72"/>
        <v>0.71904739811787655</v>
      </c>
      <c r="R231" s="91"/>
      <c r="S231" s="213"/>
      <c r="T231" s="76"/>
      <c r="U231" s="76"/>
      <c r="V231" s="76"/>
      <c r="W231" s="76"/>
      <c r="X231" s="76"/>
      <c r="Y231" s="76"/>
      <c r="Z231" s="76"/>
      <c r="AA231" s="76"/>
      <c r="AB231" s="76"/>
      <c r="AC231" s="76"/>
      <c r="AD231" s="76"/>
      <c r="AE231" s="76"/>
      <c r="AF231" s="76"/>
      <c r="AG231" s="76"/>
    </row>
    <row r="232" spans="1:33" x14ac:dyDescent="0.25">
      <c r="A232" s="86">
        <f t="shared" si="60"/>
        <v>-0.20239001724914921</v>
      </c>
      <c r="B232" s="75">
        <v>0.20239001724914921</v>
      </c>
      <c r="C232" s="75">
        <v>0.72052817282714343</v>
      </c>
      <c r="D232" s="36">
        <f t="shared" si="61"/>
        <v>0.6023900172491492</v>
      </c>
      <c r="E232" s="36">
        <f t="shared" si="62"/>
        <v>4.39888379304001E-2</v>
      </c>
      <c r="F232" s="36">
        <f t="shared" si="63"/>
        <v>0.10907941375242376</v>
      </c>
      <c r="G232" s="36">
        <f t="shared" si="73"/>
        <v>4.932092107426745E-2</v>
      </c>
      <c r="H232" s="36">
        <f t="shared" si="64"/>
        <v>0.15306825168282387</v>
      </c>
      <c r="I232" s="36">
        <f t="shared" si="65"/>
        <v>4.9320921074267436E-2</v>
      </c>
      <c r="J232" s="36">
        <f t="shared" si="66"/>
        <v>8.4449205790266989E-7</v>
      </c>
      <c r="K232" s="88">
        <f t="shared" si="67"/>
        <v>-8.6232785191465966E-10</v>
      </c>
      <c r="L232" s="36">
        <f t="shared" si="68"/>
        <v>0.71893976099833268</v>
      </c>
      <c r="M232" s="89">
        <f t="shared" si="69"/>
        <v>2.5230521379059241E-6</v>
      </c>
      <c r="N232" s="10">
        <f t="shared" si="70"/>
        <v>4.926821618121096E-2</v>
      </c>
      <c r="O232" s="10">
        <f t="shared" si="71"/>
        <v>2.7778057520946387E-9</v>
      </c>
      <c r="P232" s="90">
        <v>230</v>
      </c>
      <c r="Q232" s="86">
        <f t="shared" si="72"/>
        <v>0.7189389173686026</v>
      </c>
      <c r="R232" s="91"/>
      <c r="S232" s="213"/>
      <c r="T232" s="76"/>
      <c r="U232" s="76"/>
      <c r="V232" s="76"/>
      <c r="W232" s="76"/>
      <c r="X232" s="76"/>
      <c r="Y232" s="76"/>
      <c r="Z232" s="76"/>
      <c r="AA232" s="76"/>
      <c r="AB232" s="76"/>
      <c r="AC232" s="76"/>
      <c r="AD232" s="76"/>
      <c r="AE232" s="76"/>
      <c r="AF232" s="76"/>
      <c r="AG232" s="76"/>
    </row>
    <row r="233" spans="1:33" x14ac:dyDescent="0.25">
      <c r="A233" s="86">
        <f t="shared" si="60"/>
        <v>-0.20176842628708169</v>
      </c>
      <c r="B233" s="75">
        <v>0.20176842628708169</v>
      </c>
      <c r="C233" s="75">
        <v>0.71592959996178662</v>
      </c>
      <c r="D233" s="36">
        <f t="shared" si="61"/>
        <v>0.60176842628708171</v>
      </c>
      <c r="E233" s="36">
        <f t="shared" si="62"/>
        <v>4.3988825909239901E-2</v>
      </c>
      <c r="F233" s="36">
        <f t="shared" si="63"/>
        <v>0.10884847055761454</v>
      </c>
      <c r="G233" s="36">
        <f t="shared" si="73"/>
        <v>4.893033325578415E-2</v>
      </c>
      <c r="H233" s="36">
        <f t="shared" si="64"/>
        <v>0.15283729646685446</v>
      </c>
      <c r="I233" s="36">
        <f t="shared" si="65"/>
        <v>4.8930333255784157E-2</v>
      </c>
      <c r="J233" s="36">
        <f t="shared" si="66"/>
        <v>7.9656444308037496E-7</v>
      </c>
      <c r="K233" s="88">
        <f t="shared" si="67"/>
        <v>-8.1035825652635395E-10</v>
      </c>
      <c r="L233" s="36">
        <f t="shared" si="68"/>
        <v>0.71884245113733003</v>
      </c>
      <c r="M233" s="89">
        <f t="shared" si="69"/>
        <v>8.4847019708646102E-6</v>
      </c>
      <c r="N233" s="10">
        <f t="shared" si="70"/>
        <v>4.8865379087380832E-2</v>
      </c>
      <c r="O233" s="10">
        <f t="shared" si="71"/>
        <v>4.219043992967506E-9</v>
      </c>
      <c r="P233" s="90">
        <v>231</v>
      </c>
      <c r="Q233" s="86">
        <f t="shared" si="72"/>
        <v>0.71884165538324518</v>
      </c>
      <c r="R233" s="91"/>
      <c r="S233" s="213"/>
      <c r="T233" s="76"/>
      <c r="U233" s="76"/>
      <c r="V233" s="76"/>
      <c r="W233" s="76"/>
      <c r="X233" s="76"/>
      <c r="Y233" s="76"/>
      <c r="Z233" s="76"/>
      <c r="AA233" s="76"/>
      <c r="AB233" s="76"/>
      <c r="AC233" s="76"/>
      <c r="AD233" s="76"/>
      <c r="AE233" s="76"/>
      <c r="AF233" s="76"/>
      <c r="AG233" s="76"/>
    </row>
    <row r="234" spans="1:33" x14ac:dyDescent="0.25">
      <c r="A234" s="86">
        <f t="shared" si="60"/>
        <v>-0.20106913645475608</v>
      </c>
      <c r="B234" s="75">
        <v>0.20106913645475608</v>
      </c>
      <c r="C234" s="75">
        <v>0.72067517055449581</v>
      </c>
      <c r="D234" s="36">
        <f t="shared" si="61"/>
        <v>0.60106913645475613</v>
      </c>
      <c r="E234" s="36">
        <f t="shared" si="62"/>
        <v>4.3988811960890543E-2</v>
      </c>
      <c r="F234" s="36">
        <f t="shared" si="63"/>
        <v>0.10858641794497662</v>
      </c>
      <c r="G234" s="36">
        <f t="shared" si="73"/>
        <v>4.8493160659608577E-2</v>
      </c>
      <c r="H234" s="36">
        <f t="shared" si="64"/>
        <v>0.15257522990586717</v>
      </c>
      <c r="I234" s="36">
        <f t="shared" si="65"/>
        <v>4.8493160659608563E-2</v>
      </c>
      <c r="J234" s="36">
        <f t="shared" si="66"/>
        <v>7.4588928034716789E-7</v>
      </c>
      <c r="K234" s="88">
        <f t="shared" si="67"/>
        <v>-7.5562669264530607E-10</v>
      </c>
      <c r="L234" s="36">
        <f t="shared" si="68"/>
        <v>0.71873203676535247</v>
      </c>
      <c r="M234" s="89">
        <f t="shared" si="69"/>
        <v>3.7757689225105835E-6</v>
      </c>
      <c r="N234" s="10">
        <f t="shared" si="70"/>
        <v>4.8414431734196274E-2</v>
      </c>
      <c r="O234" s="10">
        <f t="shared" si="71"/>
        <v>6.1982436965737015E-9</v>
      </c>
      <c r="P234" s="90">
        <v>232</v>
      </c>
      <c r="Q234" s="86">
        <f t="shared" si="72"/>
        <v>0.7187312916316988</v>
      </c>
      <c r="R234" s="91"/>
      <c r="S234" s="213"/>
      <c r="T234" s="76"/>
      <c r="U234" s="76"/>
      <c r="V234" s="76"/>
      <c r="W234" s="76"/>
      <c r="X234" s="76"/>
      <c r="Y234" s="76"/>
      <c r="Z234" s="76"/>
      <c r="AA234" s="76"/>
      <c r="AB234" s="76"/>
      <c r="AC234" s="76"/>
      <c r="AD234" s="76"/>
      <c r="AE234" s="76"/>
      <c r="AF234" s="76"/>
      <c r="AG234" s="76"/>
    </row>
    <row r="235" spans="1:33" x14ac:dyDescent="0.25">
      <c r="A235" s="86">
        <f t="shared" si="60"/>
        <v>-0.20044754549268856</v>
      </c>
      <c r="B235" s="75">
        <v>0.20044754549268856</v>
      </c>
      <c r="C235" s="75">
        <v>0.72035116967929558</v>
      </c>
      <c r="D235" s="36">
        <f t="shared" si="61"/>
        <v>0.60044754549268853</v>
      </c>
      <c r="E235" s="36">
        <f t="shared" si="62"/>
        <v>4.3988799171341325E-2</v>
      </c>
      <c r="F235" s="36">
        <f t="shared" si="63"/>
        <v>0.10835147979752201</v>
      </c>
      <c r="G235" s="36">
        <f t="shared" si="73"/>
        <v>4.8106562966322972E-2</v>
      </c>
      <c r="H235" s="36">
        <f t="shared" si="64"/>
        <v>0.15234027896886332</v>
      </c>
      <c r="I235" s="36">
        <f t="shared" si="65"/>
        <v>4.8106562966322985E-2</v>
      </c>
      <c r="J235" s="36">
        <f t="shared" si="66"/>
        <v>7.0355750225485223E-7</v>
      </c>
      <c r="K235" s="88">
        <f t="shared" si="67"/>
        <v>-7.1008761902885421E-10</v>
      </c>
      <c r="L235" s="36">
        <f t="shared" si="68"/>
        <v>0.71863305001497146</v>
      </c>
      <c r="M235" s="89">
        <f t="shared" si="69"/>
        <v>2.9519351809372049E-6</v>
      </c>
      <c r="N235" s="10">
        <f t="shared" si="70"/>
        <v>4.801559277289047E-2</v>
      </c>
      <c r="O235" s="10">
        <f t="shared" si="71"/>
        <v>8.2755760931493362E-9</v>
      </c>
      <c r="P235" s="90">
        <v>233</v>
      </c>
      <c r="Q235" s="86">
        <f t="shared" si="72"/>
        <v>0.71863234716755686</v>
      </c>
      <c r="R235" s="91"/>
      <c r="S235" s="213"/>
      <c r="T235" s="76"/>
      <c r="U235" s="76"/>
      <c r="V235" s="76"/>
      <c r="W235" s="76"/>
      <c r="X235" s="76"/>
      <c r="Y235" s="76"/>
      <c r="Z235" s="76"/>
      <c r="AA235" s="76"/>
      <c r="AB235" s="76"/>
      <c r="AC235" s="76"/>
      <c r="AD235" s="76"/>
      <c r="AE235" s="76"/>
      <c r="AF235" s="76"/>
      <c r="AG235" s="76"/>
    </row>
    <row r="236" spans="1:33" x14ac:dyDescent="0.25">
      <c r="A236" s="86">
        <f t="shared" si="60"/>
        <v>-0.19974825566036269</v>
      </c>
      <c r="B236" s="75">
        <v>0.19974825566036269</v>
      </c>
      <c r="C236" s="75">
        <v>0.71939457243849836</v>
      </c>
      <c r="D236" s="36">
        <f t="shared" si="61"/>
        <v>0.59974825566036272</v>
      </c>
      <c r="E236" s="36">
        <f t="shared" si="62"/>
        <v>4.398878432658531E-2</v>
      </c>
      <c r="F236" s="36">
        <f t="shared" si="63"/>
        <v>0.10808491006580563</v>
      </c>
      <c r="G236" s="36">
        <f t="shared" si="73"/>
        <v>4.7673902468978568E-2</v>
      </c>
      <c r="H236" s="36">
        <f t="shared" si="64"/>
        <v>0.15207369439239093</v>
      </c>
      <c r="I236" s="36">
        <f t="shared" si="65"/>
        <v>4.7673902468978582E-2</v>
      </c>
      <c r="J236" s="36">
        <f t="shared" si="66"/>
        <v>6.5879899317904847E-7</v>
      </c>
      <c r="K236" s="88">
        <f t="shared" si="67"/>
        <v>-6.6212833022615446E-10</v>
      </c>
      <c r="L236" s="36">
        <f t="shared" si="68"/>
        <v>0.71852073916311221</v>
      </c>
      <c r="M236" s="89">
        <f t="shared" si="69"/>
        <v>7.6358459317208501E-7</v>
      </c>
      <c r="N236" s="10">
        <f t="shared" si="70"/>
        <v>4.7569161792036976E-2</v>
      </c>
      <c r="O236" s="10">
        <f t="shared" si="71"/>
        <v>1.0970609406185862E-8</v>
      </c>
      <c r="P236" s="90">
        <v>234</v>
      </c>
      <c r="Q236" s="86">
        <f t="shared" si="72"/>
        <v>0.71852008102624731</v>
      </c>
      <c r="R236" s="91"/>
      <c r="S236" s="213"/>
      <c r="T236" s="76"/>
      <c r="U236" s="76"/>
      <c r="V236" s="76"/>
      <c r="W236" s="76"/>
      <c r="X236" s="76"/>
      <c r="Y236" s="76"/>
      <c r="Z236" s="76"/>
      <c r="AA236" s="76"/>
      <c r="AB236" s="76"/>
      <c r="AC236" s="76"/>
      <c r="AD236" s="76"/>
      <c r="AE236" s="76"/>
      <c r="AF236" s="76"/>
      <c r="AG236" s="76"/>
    </row>
    <row r="237" spans="1:33" x14ac:dyDescent="0.25">
      <c r="A237" s="86">
        <f t="shared" si="60"/>
        <v>-0.19904896582803683</v>
      </c>
      <c r="B237" s="75">
        <v>0.19904896582803683</v>
      </c>
      <c r="C237" s="75">
        <v>0.72069002012356376</v>
      </c>
      <c r="D237" s="36">
        <f t="shared" si="61"/>
        <v>0.59904896582803691</v>
      </c>
      <c r="E237" s="36">
        <f t="shared" si="62"/>
        <v>4.3988768980117707E-2</v>
      </c>
      <c r="F237" s="36">
        <f t="shared" si="63"/>
        <v>0.10781593088505159</v>
      </c>
      <c r="G237" s="36">
        <f t="shared" si="73"/>
        <v>4.7243649075045357E-2</v>
      </c>
      <c r="H237" s="36">
        <f t="shared" si="64"/>
        <v>0.15180469986516931</v>
      </c>
      <c r="I237" s="36">
        <f t="shared" si="65"/>
        <v>4.7243649075045351E-2</v>
      </c>
      <c r="J237" s="36">
        <f t="shared" si="66"/>
        <v>6.1688782216151685E-7</v>
      </c>
      <c r="K237" s="88">
        <f t="shared" si="67"/>
        <v>-6.1740820770661324E-10</v>
      </c>
      <c r="L237" s="36">
        <f t="shared" si="68"/>
        <v>0.71840741641318884</v>
      </c>
      <c r="M237" s="89">
        <f t="shared" si="69"/>
        <v>5.2102796986173504E-6</v>
      </c>
      <c r="N237" s="10">
        <f t="shared" si="70"/>
        <v>4.7125136447962498E-2</v>
      </c>
      <c r="O237" s="10">
        <f t="shared" si="71"/>
        <v>1.4045242778079168E-8</v>
      </c>
      <c r="P237" s="90">
        <v>235</v>
      </c>
      <c r="Q237" s="86">
        <f t="shared" si="72"/>
        <v>0.71840680014277492</v>
      </c>
      <c r="R237" s="91"/>
      <c r="S237" s="213"/>
      <c r="T237" s="76"/>
      <c r="U237" s="76"/>
      <c r="V237" s="76"/>
      <c r="W237" s="76"/>
      <c r="X237" s="76"/>
      <c r="Y237" s="76"/>
      <c r="Z237" s="76"/>
      <c r="AA237" s="76"/>
      <c r="AB237" s="76"/>
      <c r="AC237" s="76"/>
      <c r="AD237" s="76"/>
      <c r="AE237" s="76"/>
      <c r="AF237" s="76"/>
      <c r="AG237" s="76"/>
    </row>
    <row r="238" spans="1:33" x14ac:dyDescent="0.25">
      <c r="A238" s="86">
        <f t="shared" si="60"/>
        <v>-0.19842737486596954</v>
      </c>
      <c r="B238" s="75">
        <v>0.19842737486596954</v>
      </c>
      <c r="C238" s="75">
        <v>0.71923287067676112</v>
      </c>
      <c r="D238" s="36">
        <f t="shared" si="61"/>
        <v>0.59842737486596953</v>
      </c>
      <c r="E238" s="36">
        <f t="shared" si="62"/>
        <v>4.3988754901585637E-2</v>
      </c>
      <c r="F238" s="36">
        <f t="shared" si="63"/>
        <v>0.10757480572206678</v>
      </c>
      <c r="G238" s="36">
        <f t="shared" si="73"/>
        <v>4.686323236519753E-2</v>
      </c>
      <c r="H238" s="36">
        <f t="shared" si="64"/>
        <v>0.15156356062365239</v>
      </c>
      <c r="I238" s="36">
        <f t="shared" si="65"/>
        <v>4.6863232365197544E-2</v>
      </c>
      <c r="J238" s="36">
        <f t="shared" si="66"/>
        <v>5.8187711959904774E-7</v>
      </c>
      <c r="K238" s="88">
        <f t="shared" si="67"/>
        <v>-5.8019909636662658E-10</v>
      </c>
      <c r="L238" s="36">
        <f t="shared" si="68"/>
        <v>0.71830583130702785</v>
      </c>
      <c r="M238" s="89">
        <f t="shared" si="69"/>
        <v>8.5940199303544442E-7</v>
      </c>
      <c r="N238" s="10">
        <f t="shared" si="70"/>
        <v>4.6732474758607846E-2</v>
      </c>
      <c r="O238" s="10">
        <f t="shared" si="71"/>
        <v>1.7097551681066054E-8</v>
      </c>
      <c r="P238" s="90">
        <v>236</v>
      </c>
      <c r="Q238" s="86">
        <f t="shared" si="72"/>
        <v>0.71830525001010737</v>
      </c>
      <c r="R238" s="91"/>
      <c r="S238" s="213"/>
      <c r="T238" s="76"/>
      <c r="U238" s="76"/>
      <c r="V238" s="76"/>
      <c r="W238" s="76"/>
      <c r="X238" s="76"/>
      <c r="Y238" s="76"/>
      <c r="Z238" s="76"/>
      <c r="AA238" s="76"/>
      <c r="AB238" s="76"/>
      <c r="AC238" s="76"/>
      <c r="AD238" s="76"/>
      <c r="AE238" s="76"/>
      <c r="AF238" s="76"/>
      <c r="AG238" s="76"/>
    </row>
    <row r="239" spans="1:33" x14ac:dyDescent="0.25">
      <c r="A239" s="86">
        <f t="shared" si="60"/>
        <v>-0.19780578390390202</v>
      </c>
      <c r="B239" s="75">
        <v>0.19780578390390202</v>
      </c>
      <c r="C239" s="75">
        <v>0.71949604248671339</v>
      </c>
      <c r="D239" s="36">
        <f t="shared" si="61"/>
        <v>0.59780578390390204</v>
      </c>
      <c r="E239" s="36">
        <f t="shared" si="62"/>
        <v>4.3988740396429742E-2</v>
      </c>
      <c r="F239" s="36">
        <f t="shared" si="63"/>
        <v>0.10733175888226285</v>
      </c>
      <c r="G239" s="36">
        <f t="shared" si="73"/>
        <v>4.6484735771854691E-2</v>
      </c>
      <c r="H239" s="36">
        <f t="shared" si="64"/>
        <v>0.15132049927869259</v>
      </c>
      <c r="I239" s="36">
        <f t="shared" si="65"/>
        <v>4.6484735771854684E-2</v>
      </c>
      <c r="J239" s="36">
        <f t="shared" si="66"/>
        <v>5.4885335474291411E-7</v>
      </c>
      <c r="K239" s="88">
        <f t="shared" si="67"/>
        <v>-5.4523245097889385E-10</v>
      </c>
      <c r="L239" s="36">
        <f t="shared" si="68"/>
        <v>0.71820343886921578</v>
      </c>
      <c r="M239" s="89">
        <f t="shared" si="69"/>
        <v>1.6708241119679124E-6</v>
      </c>
      <c r="N239" s="10">
        <f t="shared" si="70"/>
        <v>4.6341728359834133E-2</v>
      </c>
      <c r="O239" s="10">
        <f t="shared" si="71"/>
        <v>2.04511198928154E-8</v>
      </c>
      <c r="P239" s="90">
        <v>237</v>
      </c>
      <c r="Q239" s="86">
        <f t="shared" si="72"/>
        <v>0.71820289056109354</v>
      </c>
      <c r="R239" s="91"/>
      <c r="S239" s="213"/>
      <c r="T239" s="76"/>
      <c r="U239" s="76"/>
      <c r="V239" s="76"/>
      <c r="W239" s="76"/>
      <c r="X239" s="76"/>
      <c r="Y239" s="76"/>
      <c r="Z239" s="76"/>
      <c r="AA239" s="76"/>
      <c r="AB239" s="76"/>
      <c r="AC239" s="76"/>
      <c r="AD239" s="76"/>
      <c r="AE239" s="76"/>
      <c r="AF239" s="76"/>
      <c r="AG239" s="76"/>
    </row>
    <row r="240" spans="1:33" x14ac:dyDescent="0.25">
      <c r="A240" s="86">
        <f t="shared" si="60"/>
        <v>-0.19710649407157615</v>
      </c>
      <c r="B240" s="75">
        <v>0.19710649407157615</v>
      </c>
      <c r="C240" s="75">
        <v>0.7203660489518765</v>
      </c>
      <c r="D240" s="36">
        <f t="shared" si="61"/>
        <v>0.59710649407157623</v>
      </c>
      <c r="E240" s="36">
        <f t="shared" si="62"/>
        <v>4.3988723549360675E-2</v>
      </c>
      <c r="F240" s="36">
        <f t="shared" si="63"/>
        <v>0.1070560240488634</v>
      </c>
      <c r="G240" s="36">
        <f t="shared" si="73"/>
        <v>4.6061232536866309E-2</v>
      </c>
      <c r="H240" s="36">
        <f t="shared" si="64"/>
        <v>0.15104474759822406</v>
      </c>
      <c r="I240" s="36">
        <f t="shared" si="65"/>
        <v>4.6061232536866316E-2</v>
      </c>
      <c r="J240" s="36">
        <f t="shared" si="66"/>
        <v>5.1393648577810846E-7</v>
      </c>
      <c r="K240" s="88">
        <f t="shared" si="67"/>
        <v>-5.0840747207645361E-10</v>
      </c>
      <c r="L240" s="36">
        <f t="shared" si="68"/>
        <v>0.71808727795501537</v>
      </c>
      <c r="M240" s="89">
        <f t="shared" si="69"/>
        <v>5.1927972561354896E-6</v>
      </c>
      <c r="N240" s="10">
        <f t="shared" si="70"/>
        <v>4.5904436275047714E-2</v>
      </c>
      <c r="O240" s="10">
        <f t="shared" si="71"/>
        <v>2.4585067720287662E-8</v>
      </c>
      <c r="P240" s="90">
        <v>238</v>
      </c>
      <c r="Q240" s="86">
        <f t="shared" si="72"/>
        <v>0.71808676452693709</v>
      </c>
      <c r="R240" s="91"/>
      <c r="S240" s="213"/>
      <c r="T240" s="76"/>
      <c r="U240" s="76"/>
      <c r="V240" s="76"/>
      <c r="W240" s="76"/>
      <c r="X240" s="76"/>
      <c r="Y240" s="76"/>
      <c r="Z240" s="76"/>
      <c r="AA240" s="76"/>
      <c r="AB240" s="76"/>
      <c r="AC240" s="76"/>
      <c r="AD240" s="76"/>
      <c r="AE240" s="76"/>
      <c r="AF240" s="76"/>
      <c r="AG240" s="76"/>
    </row>
    <row r="241" spans="1:33" x14ac:dyDescent="0.25">
      <c r="A241" s="86">
        <f t="shared" si="60"/>
        <v>-0.19648490310950886</v>
      </c>
      <c r="B241" s="75">
        <v>0.19648490310950886</v>
      </c>
      <c r="C241" s="75">
        <v>0.71452344584902028</v>
      </c>
      <c r="D241" s="36">
        <f t="shared" si="61"/>
        <v>0.59648490310950886</v>
      </c>
      <c r="E241" s="36">
        <f t="shared" si="62"/>
        <v>4.398870808676518E-2</v>
      </c>
      <c r="F241" s="36">
        <f t="shared" si="63"/>
        <v>0.10680886683581912</v>
      </c>
      <c r="G241" s="36">
        <f t="shared" si="73"/>
        <v>4.5686843418399188E-2</v>
      </c>
      <c r="H241" s="36">
        <f t="shared" si="64"/>
        <v>0.1507975749225843</v>
      </c>
      <c r="I241" s="36">
        <f t="shared" si="65"/>
        <v>4.5686843418399174E-2</v>
      </c>
      <c r="J241" s="36">
        <f t="shared" si="66"/>
        <v>4.8476852538630247E-7</v>
      </c>
      <c r="K241" s="88">
        <f t="shared" si="67"/>
        <v>-4.7776746527894926E-10</v>
      </c>
      <c r="L241" s="36">
        <f t="shared" si="68"/>
        <v>0.71798315828038362</v>
      </c>
      <c r="M241" s="89">
        <f t="shared" si="69"/>
        <v>1.1969610107730016E-5</v>
      </c>
      <c r="N241" s="10">
        <f t="shared" si="70"/>
        <v>4.551778168929476E-2</v>
      </c>
      <c r="O241" s="10">
        <f t="shared" si="71"/>
        <v>2.8581868247774215E-8</v>
      </c>
      <c r="P241" s="90">
        <v>239</v>
      </c>
      <c r="Q241" s="86">
        <f t="shared" si="72"/>
        <v>0.71798267398962567</v>
      </c>
      <c r="R241" s="91"/>
      <c r="S241" s="213"/>
      <c r="T241" s="76"/>
      <c r="U241" s="76"/>
      <c r="V241" s="76"/>
      <c r="W241" s="76"/>
      <c r="X241" s="76"/>
      <c r="Y241" s="76"/>
      <c r="Z241" s="76"/>
      <c r="AA241" s="76"/>
      <c r="AB241" s="76"/>
      <c r="AC241" s="76"/>
      <c r="AD241" s="76"/>
      <c r="AE241" s="76"/>
      <c r="AF241" s="76"/>
      <c r="AG241" s="76"/>
    </row>
    <row r="242" spans="1:33" x14ac:dyDescent="0.25">
      <c r="A242" s="86">
        <f t="shared" si="60"/>
        <v>-0.19586331214744138</v>
      </c>
      <c r="B242" s="75">
        <v>0.19586331214744138</v>
      </c>
      <c r="C242" s="75">
        <v>0.71644357295790451</v>
      </c>
      <c r="D242" s="36">
        <f t="shared" si="61"/>
        <v>0.59586331214744137</v>
      </c>
      <c r="E242" s="36">
        <f t="shared" si="62"/>
        <v>4.3988692148370777E-2</v>
      </c>
      <c r="F242" s="36">
        <f t="shared" si="63"/>
        <v>0.1065597631224431</v>
      </c>
      <c r="G242" s="36">
        <f t="shared" si="73"/>
        <v>4.5314399620699136E-2</v>
      </c>
      <c r="H242" s="36">
        <f t="shared" si="64"/>
        <v>0.15054845527081387</v>
      </c>
      <c r="I242" s="36">
        <f t="shared" si="65"/>
        <v>4.531439962069915E-2</v>
      </c>
      <c r="J242" s="36">
        <f t="shared" si="66"/>
        <v>4.5725592835871878E-7</v>
      </c>
      <c r="K242" s="88">
        <f t="shared" si="67"/>
        <v>-4.489740300891978E-10</v>
      </c>
      <c r="L242" s="36">
        <f t="shared" si="68"/>
        <v>0.71787822048847227</v>
      </c>
      <c r="M242" s="89">
        <f t="shared" si="69"/>
        <v>2.0582135369641933E-6</v>
      </c>
      <c r="N242" s="10">
        <f t="shared" si="70"/>
        <v>4.51330626262193E-2</v>
      </c>
      <c r="O242" s="10">
        <f t="shared" si="71"/>
        <v>3.2883105566985096E-8</v>
      </c>
      <c r="P242" s="90">
        <v>240</v>
      </c>
      <c r="Q242" s="86">
        <f t="shared" si="72"/>
        <v>0.7178777636815179</v>
      </c>
      <c r="R242" s="91"/>
      <c r="S242" s="213"/>
      <c r="T242" s="76"/>
      <c r="U242" s="76"/>
      <c r="V242" s="76"/>
      <c r="W242" s="76"/>
      <c r="X242" s="76"/>
      <c r="Y242" s="76"/>
      <c r="Z242" s="76"/>
      <c r="AA242" s="76"/>
      <c r="AB242" s="76"/>
      <c r="AC242" s="76"/>
      <c r="AD242" s="76"/>
      <c r="AE242" s="76"/>
      <c r="AF242" s="76"/>
      <c r="AG242" s="76"/>
    </row>
    <row r="243" spans="1:33" x14ac:dyDescent="0.25">
      <c r="A243" s="86">
        <f t="shared" si="60"/>
        <v>-0.19516402231511551</v>
      </c>
      <c r="B243" s="75">
        <v>0.19516402231511551</v>
      </c>
      <c r="C243" s="75">
        <v>0.71531440793752865</v>
      </c>
      <c r="D243" s="36">
        <f t="shared" si="61"/>
        <v>0.59516402231511556</v>
      </c>
      <c r="E243" s="36">
        <f t="shared" si="62"/>
        <v>4.3988673627715247E-2</v>
      </c>
      <c r="F243" s="36">
        <f t="shared" si="63"/>
        <v>0.10627718538542381</v>
      </c>
      <c r="G243" s="36">
        <f t="shared" si="73"/>
        <v>4.4897735135803231E-2</v>
      </c>
      <c r="H243" s="36">
        <f t="shared" si="64"/>
        <v>0.15026585901313907</v>
      </c>
      <c r="I243" s="36">
        <f t="shared" si="65"/>
        <v>4.4897735135803217E-2</v>
      </c>
      <c r="J243" s="36">
        <f t="shared" si="66"/>
        <v>4.2816617322084853E-7</v>
      </c>
      <c r="K243" s="88">
        <f t="shared" si="67"/>
        <v>-4.1865034117918982E-10</v>
      </c>
      <c r="L243" s="36">
        <f t="shared" si="68"/>
        <v>0.71775918349835455</v>
      </c>
      <c r="M243" s="89">
        <f t="shared" si="69"/>
        <v>5.9769275428115733E-6</v>
      </c>
      <c r="N243" s="10">
        <f t="shared" si="70"/>
        <v>4.4702574922080893E-2</v>
      </c>
      <c r="O243" s="10">
        <f t="shared" si="71"/>
        <v>3.8087509020143313E-8</v>
      </c>
      <c r="P243" s="90">
        <v>241</v>
      </c>
      <c r="Q243" s="86">
        <f t="shared" si="72"/>
        <v>0.7177587557508317</v>
      </c>
      <c r="R243" s="91"/>
      <c r="S243" s="213"/>
      <c r="T243" s="76"/>
      <c r="U243" s="76"/>
      <c r="V243" s="76"/>
      <c r="W243" s="76"/>
      <c r="X243" s="76"/>
      <c r="Y243" s="76"/>
      <c r="Z243" s="76"/>
      <c r="AA243" s="76"/>
      <c r="AB243" s="76"/>
      <c r="AC243" s="76"/>
      <c r="AD243" s="76"/>
      <c r="AE243" s="76"/>
      <c r="AF243" s="76"/>
      <c r="AG243" s="76"/>
    </row>
    <row r="244" spans="1:33" x14ac:dyDescent="0.25">
      <c r="A244" s="86">
        <f t="shared" si="60"/>
        <v>-0.19446473248278964</v>
      </c>
      <c r="B244" s="75">
        <v>0.19446473248278964</v>
      </c>
      <c r="C244" s="75">
        <v>0.71434742857844347</v>
      </c>
      <c r="D244" s="36">
        <f t="shared" si="61"/>
        <v>0.59446473248278964</v>
      </c>
      <c r="E244" s="36">
        <f t="shared" si="62"/>
        <v>4.3988654458026806E-2</v>
      </c>
      <c r="F244" s="36">
        <f t="shared" si="63"/>
        <v>0.10599212413611575</v>
      </c>
      <c r="G244" s="36">
        <f t="shared" si="73"/>
        <v>4.4483552961628821E-2</v>
      </c>
      <c r="H244" s="36">
        <f t="shared" si="64"/>
        <v>0.14998077859414255</v>
      </c>
      <c r="I244" s="36">
        <f t="shared" si="65"/>
        <v>4.4483552961628814E-2</v>
      </c>
      <c r="J244" s="36">
        <f t="shared" si="66"/>
        <v>4.0092701827598034E-7</v>
      </c>
      <c r="K244" s="88">
        <f t="shared" si="67"/>
        <v>-3.9037471381770453E-10</v>
      </c>
      <c r="L244" s="36">
        <f t="shared" si="68"/>
        <v>0.71763910242280482</v>
      </c>
      <c r="M244" s="89">
        <f t="shared" si="69"/>
        <v>1.0835116697652652E-5</v>
      </c>
      <c r="N244" s="10">
        <f t="shared" si="70"/>
        <v>4.4274553255298187E-2</v>
      </c>
      <c r="O244" s="10">
        <f t="shared" si="71"/>
        <v>4.3680877246288458E-8</v>
      </c>
      <c r="P244" s="90">
        <v>242</v>
      </c>
      <c r="Q244" s="86">
        <f t="shared" si="72"/>
        <v>0.7176387018861613</v>
      </c>
      <c r="R244" s="91"/>
      <c r="S244" s="213"/>
      <c r="T244" s="76"/>
      <c r="U244" s="76"/>
      <c r="V244" s="76"/>
      <c r="W244" s="76"/>
      <c r="X244" s="76"/>
      <c r="Y244" s="76"/>
      <c r="Z244" s="76"/>
      <c r="AA244" s="76"/>
      <c r="AB244" s="76"/>
      <c r="AC244" s="76"/>
      <c r="AD244" s="76"/>
      <c r="AE244" s="76"/>
      <c r="AF244" s="76"/>
      <c r="AG244" s="76"/>
    </row>
    <row r="245" spans="1:33" x14ac:dyDescent="0.25">
      <c r="A245" s="86">
        <f t="shared" si="60"/>
        <v>-0.19376544265046378</v>
      </c>
      <c r="B245" s="75">
        <v>0.19376544265046378</v>
      </c>
      <c r="C245" s="75">
        <v>0.71549073892820969</v>
      </c>
      <c r="D245" s="36">
        <f t="shared" si="61"/>
        <v>0.59376544265046383</v>
      </c>
      <c r="E245" s="36">
        <f t="shared" si="62"/>
        <v>4.3988634612898841E-2</v>
      </c>
      <c r="F245" s="36">
        <f t="shared" si="63"/>
        <v>0.10570456927374294</v>
      </c>
      <c r="G245" s="36">
        <f t="shared" si="73"/>
        <v>4.4071863343083627E-2</v>
      </c>
      <c r="H245" s="36">
        <f t="shared" si="64"/>
        <v>0.14969320388664178</v>
      </c>
      <c r="I245" s="36">
        <f t="shared" si="65"/>
        <v>4.4071863343083634E-2</v>
      </c>
      <c r="J245" s="36">
        <f t="shared" si="66"/>
        <v>3.7542073835935684E-7</v>
      </c>
      <c r="K245" s="88">
        <f t="shared" si="67"/>
        <v>-3.6400882089962104E-10</v>
      </c>
      <c r="L245" s="36">
        <f t="shared" si="68"/>
        <v>0.7175179728902833</v>
      </c>
      <c r="M245" s="89">
        <f t="shared" si="69"/>
        <v>4.1096775369846449E-6</v>
      </c>
      <c r="N245" s="10">
        <f t="shared" si="70"/>
        <v>4.384900596439819E-2</v>
      </c>
      <c r="O245" s="10">
        <f t="shared" si="71"/>
        <v>4.9665411234547404E-8</v>
      </c>
      <c r="P245" s="90">
        <v>243</v>
      </c>
      <c r="Q245" s="86">
        <f t="shared" si="72"/>
        <v>0.71751759783355373</v>
      </c>
      <c r="R245" s="91"/>
      <c r="S245" s="213"/>
      <c r="T245" s="76"/>
      <c r="U245" s="76"/>
      <c r="V245" s="76"/>
      <c r="W245" s="76"/>
      <c r="X245" s="76"/>
      <c r="Y245" s="76"/>
      <c r="Z245" s="76"/>
      <c r="AA245" s="76"/>
      <c r="AB245" s="76"/>
      <c r="AC245" s="76"/>
      <c r="AD245" s="76"/>
      <c r="AE245" s="76"/>
      <c r="AF245" s="76"/>
      <c r="AG245" s="76"/>
    </row>
    <row r="246" spans="1:33" x14ac:dyDescent="0.25">
      <c r="A246" s="86">
        <f t="shared" si="60"/>
        <v>-0.19314385168839648</v>
      </c>
      <c r="B246" s="75">
        <v>0.19314385168839648</v>
      </c>
      <c r="C246" s="75">
        <v>0.71796894258625565</v>
      </c>
      <c r="D246" s="36">
        <f t="shared" si="61"/>
        <v>0.59314385168839645</v>
      </c>
      <c r="E246" s="36">
        <f t="shared" si="62"/>
        <v>4.3988616383470173E-2</v>
      </c>
      <c r="F246" s="36">
        <f t="shared" si="63"/>
        <v>0.10544686364928776</v>
      </c>
      <c r="G246" s="36">
        <f t="shared" si="73"/>
        <v>4.3708017541666221E-2</v>
      </c>
      <c r="H246" s="36">
        <f t="shared" si="64"/>
        <v>0.14943548003275794</v>
      </c>
      <c r="I246" s="36">
        <f t="shared" si="65"/>
        <v>4.3708017541666234E-2</v>
      </c>
      <c r="J246" s="36">
        <f t="shared" si="66"/>
        <v>3.5411397230637467E-7</v>
      </c>
      <c r="K246" s="88">
        <f t="shared" si="67"/>
        <v>-3.4207123659226179E-10</v>
      </c>
      <c r="L246" s="36">
        <f t="shared" si="68"/>
        <v>0.71740941859285412</v>
      </c>
      <c r="M246" s="89">
        <f t="shared" si="69"/>
        <v>3.1306709919199976E-7</v>
      </c>
      <c r="N246" s="10">
        <f t="shared" si="70"/>
        <v>4.3472825511866021E-2</v>
      </c>
      <c r="O246" s="10">
        <f t="shared" si="71"/>
        <v>5.5315290881544295E-8</v>
      </c>
      <c r="P246" s="90">
        <v>244</v>
      </c>
      <c r="Q246" s="86">
        <f t="shared" si="72"/>
        <v>0.71740906482095301</v>
      </c>
      <c r="R246" s="91"/>
      <c r="S246" s="213"/>
      <c r="T246" s="76"/>
      <c r="U246" s="76"/>
      <c r="V246" s="76"/>
      <c r="W246" s="76"/>
      <c r="X246" s="76"/>
      <c r="Y246" s="76"/>
      <c r="Z246" s="76"/>
      <c r="AA246" s="76"/>
      <c r="AB246" s="76"/>
      <c r="AC246" s="76"/>
      <c r="AD246" s="76"/>
      <c r="AE246" s="76"/>
      <c r="AF246" s="76"/>
      <c r="AG246" s="76"/>
    </row>
    <row r="247" spans="1:33" x14ac:dyDescent="0.25">
      <c r="A247" s="86">
        <f t="shared" si="60"/>
        <v>-0.19244456185607062</v>
      </c>
      <c r="B247" s="75">
        <v>0.19244456185607062</v>
      </c>
      <c r="C247" s="75">
        <v>0.71798404960483653</v>
      </c>
      <c r="D247" s="36">
        <f t="shared" si="61"/>
        <v>0.59244456185607064</v>
      </c>
      <c r="E247" s="36">
        <f t="shared" si="62"/>
        <v>4.3988595186221752E-2</v>
      </c>
      <c r="F247" s="36">
        <f t="shared" si="63"/>
        <v>0.10515457227722455</v>
      </c>
      <c r="G247" s="36">
        <f t="shared" si="73"/>
        <v>4.3301062806813721E-2</v>
      </c>
      <c r="H247" s="36">
        <f t="shared" si="64"/>
        <v>0.1491431674634463</v>
      </c>
      <c r="I247" s="36">
        <f t="shared" si="65"/>
        <v>4.3301062806813735E-2</v>
      </c>
      <c r="J247" s="36">
        <f t="shared" si="66"/>
        <v>3.3158581058132106E-7</v>
      </c>
      <c r="K247" s="88">
        <f t="shared" si="67"/>
        <v>-3.1896775822606112E-10</v>
      </c>
      <c r="L247" s="36">
        <f t="shared" si="68"/>
        <v>0.71728629724882298</v>
      </c>
      <c r="M247" s="89">
        <f t="shared" si="69"/>
        <v>4.8685835032245692E-7</v>
      </c>
      <c r="N247" s="10">
        <f t="shared" si="70"/>
        <v>4.3051973940952046E-2</v>
      </c>
      <c r="O247" s="10">
        <f t="shared" si="71"/>
        <v>6.2045263096262686E-8</v>
      </c>
      <c r="P247" s="90">
        <v>245</v>
      </c>
      <c r="Q247" s="86">
        <f t="shared" si="72"/>
        <v>0.71728596598198013</v>
      </c>
      <c r="R247" s="91"/>
      <c r="S247" s="213"/>
      <c r="T247" s="76"/>
      <c r="U247" s="76"/>
      <c r="V247" s="76"/>
      <c r="W247" s="76"/>
      <c r="X247" s="76"/>
      <c r="Y247" s="76"/>
      <c r="Z247" s="76"/>
      <c r="AA247" s="76"/>
      <c r="AB247" s="76"/>
      <c r="AC247" s="76"/>
      <c r="AD247" s="76"/>
      <c r="AE247" s="76"/>
      <c r="AF247" s="76"/>
      <c r="AG247" s="76"/>
    </row>
    <row r="248" spans="1:33" x14ac:dyDescent="0.25">
      <c r="A248" s="86">
        <f t="shared" si="60"/>
        <v>-0.1918229708940031</v>
      </c>
      <c r="B248" s="75">
        <v>0.1918229708940031</v>
      </c>
      <c r="C248" s="75">
        <v>0.71910089392251131</v>
      </c>
      <c r="D248" s="36">
        <f t="shared" si="61"/>
        <v>0.59182297089400315</v>
      </c>
      <c r="E248" s="36">
        <f t="shared" si="62"/>
        <v>4.398857570833916E-2</v>
      </c>
      <c r="F248" s="36">
        <f t="shared" si="63"/>
        <v>0.10489264172280656</v>
      </c>
      <c r="G248" s="36">
        <f t="shared" si="73"/>
        <v>4.2941440696025887E-2</v>
      </c>
      <c r="H248" s="36">
        <f t="shared" si="64"/>
        <v>0.14888121743114574</v>
      </c>
      <c r="I248" s="36">
        <f t="shared" si="65"/>
        <v>4.2941440696025866E-2</v>
      </c>
      <c r="J248" s="36">
        <f t="shared" si="66"/>
        <v>3.1276683149626359E-7</v>
      </c>
      <c r="K248" s="88">
        <f t="shared" si="67"/>
        <v>-2.9974464460919832E-10</v>
      </c>
      <c r="L248" s="36">
        <f t="shared" si="68"/>
        <v>0.71717596610247669</v>
      </c>
      <c r="M248" s="89">
        <f t="shared" si="69"/>
        <v>3.7053471123432208E-6</v>
      </c>
      <c r="N248" s="10">
        <f t="shared" si="70"/>
        <v>4.2679979759144122E-2</v>
      </c>
      <c r="O248" s="10">
        <f t="shared" si="71"/>
        <v>6.8361821515079252E-8</v>
      </c>
      <c r="P248" s="90">
        <v>246</v>
      </c>
      <c r="Q248" s="86">
        <f t="shared" si="72"/>
        <v>0.71717565363538982</v>
      </c>
      <c r="R248" s="91"/>
      <c r="S248" s="213"/>
      <c r="T248" s="76"/>
      <c r="U248" s="76"/>
      <c r="V248" s="76"/>
      <c r="W248" s="76"/>
      <c r="X248" s="76"/>
      <c r="Y248" s="76"/>
      <c r="Z248" s="76"/>
      <c r="AA248" s="76"/>
      <c r="AB248" s="76"/>
      <c r="AC248" s="76"/>
      <c r="AD248" s="76"/>
      <c r="AE248" s="76"/>
      <c r="AF248" s="76"/>
      <c r="AG248" s="76"/>
    </row>
    <row r="249" spans="1:33" x14ac:dyDescent="0.25">
      <c r="A249" s="86">
        <f t="shared" si="60"/>
        <v>-0.19112368106167746</v>
      </c>
      <c r="B249" s="75">
        <v>0.19112368106167746</v>
      </c>
      <c r="C249" s="75">
        <v>0.71766078630492736</v>
      </c>
      <c r="D249" s="36">
        <f t="shared" si="61"/>
        <v>0.59112368106167745</v>
      </c>
      <c r="E249" s="36">
        <f t="shared" si="62"/>
        <v>4.3988553051907096E-2</v>
      </c>
      <c r="F249" s="36">
        <f t="shared" si="63"/>
        <v>0.10459558138195611</v>
      </c>
      <c r="G249" s="36">
        <f t="shared" si="73"/>
        <v>4.2539253758742041E-2</v>
      </c>
      <c r="H249" s="36">
        <f t="shared" si="64"/>
        <v>0.1485841344338632</v>
      </c>
      <c r="I249" s="36">
        <f t="shared" si="65"/>
        <v>4.2539253758742054E-2</v>
      </c>
      <c r="J249" s="36">
        <f t="shared" si="66"/>
        <v>2.9286907220251888E-7</v>
      </c>
      <c r="K249" s="88">
        <f t="shared" si="67"/>
        <v>-2.794999037567293E-10</v>
      </c>
      <c r="L249" s="36">
        <f t="shared" si="68"/>
        <v>0.71705083892943899</v>
      </c>
      <c r="M249" s="89">
        <f t="shared" si="69"/>
        <v>3.7203580086514108E-7</v>
      </c>
      <c r="N249" s="10">
        <f t="shared" si="70"/>
        <v>4.2263851152962759E-2</v>
      </c>
      <c r="O249" s="10">
        <f t="shared" si="71"/>
        <v>7.5846595270026193E-8</v>
      </c>
      <c r="P249" s="90">
        <v>247</v>
      </c>
      <c r="Q249" s="86">
        <f t="shared" si="72"/>
        <v>0.71705054633986665</v>
      </c>
      <c r="R249" s="91"/>
      <c r="S249" s="213"/>
      <c r="T249" s="76"/>
      <c r="U249" s="76"/>
      <c r="V249" s="76"/>
      <c r="W249" s="76"/>
      <c r="X249" s="76"/>
      <c r="Y249" s="76"/>
      <c r="Z249" s="76"/>
      <c r="AA249" s="76"/>
      <c r="AB249" s="76"/>
      <c r="AC249" s="76"/>
      <c r="AD249" s="76"/>
      <c r="AE249" s="76"/>
      <c r="AF249" s="76"/>
      <c r="AG249" s="76"/>
    </row>
    <row r="250" spans="1:33" x14ac:dyDescent="0.25">
      <c r="A250" s="86">
        <f t="shared" si="60"/>
        <v>-0.19050209009960997</v>
      </c>
      <c r="B250" s="75">
        <v>0.19050209009960997</v>
      </c>
      <c r="C250" s="75">
        <v>0.71469955239425098</v>
      </c>
      <c r="D250" s="36">
        <f t="shared" si="61"/>
        <v>0.59050209009960997</v>
      </c>
      <c r="E250" s="36">
        <f t="shared" si="62"/>
        <v>4.3988532226333761E-2</v>
      </c>
      <c r="F250" s="36">
        <f t="shared" si="63"/>
        <v>0.10432939812531726</v>
      </c>
      <c r="G250" s="36">
        <f t="shared" si="73"/>
        <v>4.2183883500546152E-2</v>
      </c>
      <c r="H250" s="36">
        <f t="shared" si="64"/>
        <v>0.148317930351651</v>
      </c>
      <c r="I250" s="36">
        <f t="shared" si="65"/>
        <v>4.2183883500546165E-2</v>
      </c>
      <c r="J250" s="36">
        <f t="shared" si="66"/>
        <v>2.7624741280723249E-7</v>
      </c>
      <c r="K250" s="88">
        <f t="shared" si="67"/>
        <v>-2.6265538510046689E-10</v>
      </c>
      <c r="L250" s="36">
        <f t="shared" si="68"/>
        <v>0.71693871894772665</v>
      </c>
      <c r="M250" s="89">
        <f t="shared" si="69"/>
        <v>5.0138668542041051E-6</v>
      </c>
      <c r="N250" s="10">
        <f t="shared" si="70"/>
        <v>4.1896066715604169E-2</v>
      </c>
      <c r="O250" s="10">
        <f t="shared" si="71"/>
        <v>8.2838501694347511E-8</v>
      </c>
      <c r="P250" s="90">
        <v>248</v>
      </c>
      <c r="Q250" s="86">
        <f t="shared" si="72"/>
        <v>0.71693844296296927</v>
      </c>
      <c r="R250" s="91"/>
      <c r="S250" s="213"/>
      <c r="T250" s="76"/>
      <c r="U250" s="76"/>
      <c r="V250" s="76"/>
      <c r="W250" s="76"/>
      <c r="X250" s="76"/>
      <c r="Y250" s="76"/>
      <c r="Z250" s="76"/>
      <c r="AA250" s="76"/>
      <c r="AB250" s="76"/>
      <c r="AC250" s="76"/>
      <c r="AD250" s="76"/>
      <c r="AE250" s="76"/>
      <c r="AF250" s="76"/>
      <c r="AG250" s="76"/>
    </row>
    <row r="251" spans="1:33" x14ac:dyDescent="0.25">
      <c r="A251" s="86">
        <f t="shared" si="60"/>
        <v>-0.18980280026728411</v>
      </c>
      <c r="B251" s="75">
        <v>0.18980280026728411</v>
      </c>
      <c r="C251" s="75">
        <v>0.71733759579402534</v>
      </c>
      <c r="D251" s="36">
        <f t="shared" si="61"/>
        <v>0.58980280026728416</v>
      </c>
      <c r="E251" s="36">
        <f t="shared" si="62"/>
        <v>4.3988507994284269E-2</v>
      </c>
      <c r="F251" s="36">
        <f t="shared" si="63"/>
        <v>0.10402753880980971</v>
      </c>
      <c r="G251" s="36">
        <f t="shared" si="73"/>
        <v>4.1786494790253911E-2</v>
      </c>
      <c r="H251" s="36">
        <f t="shared" si="64"/>
        <v>0.148016046804094</v>
      </c>
      <c r="I251" s="36">
        <f t="shared" si="65"/>
        <v>4.1786494790253897E-2</v>
      </c>
      <c r="J251" s="36">
        <f t="shared" si="66"/>
        <v>2.5867293620993652E-7</v>
      </c>
      <c r="K251" s="88">
        <f t="shared" si="67"/>
        <v>-2.4491565142456577E-10</v>
      </c>
      <c r="L251" s="36">
        <f t="shared" si="68"/>
        <v>0.71681157300191067</v>
      </c>
      <c r="M251" s="89">
        <f t="shared" si="69"/>
        <v>2.7669997782410965E-7</v>
      </c>
      <c r="N251" s="10">
        <f t="shared" si="70"/>
        <v>4.148468663643376E-2</v>
      </c>
      <c r="O251" s="10">
        <f t="shared" si="71"/>
        <v>9.108816171231997E-8</v>
      </c>
      <c r="P251" s="90">
        <v>249</v>
      </c>
      <c r="Q251" s="86">
        <f t="shared" si="72"/>
        <v>0.71681131457389013</v>
      </c>
      <c r="R251" s="91"/>
      <c r="S251" s="213"/>
      <c r="T251" s="76"/>
      <c r="U251" s="76"/>
      <c r="V251" s="76"/>
      <c r="W251" s="76"/>
      <c r="X251" s="76"/>
      <c r="Y251" s="76"/>
      <c r="Z251" s="76"/>
      <c r="AA251" s="76"/>
      <c r="AB251" s="76"/>
      <c r="AC251" s="76"/>
      <c r="AD251" s="76"/>
      <c r="AE251" s="76"/>
      <c r="AF251" s="76"/>
      <c r="AG251" s="76"/>
    </row>
    <row r="252" spans="1:33" x14ac:dyDescent="0.25">
      <c r="A252" s="86">
        <f t="shared" si="60"/>
        <v>-0.18918120930521681</v>
      </c>
      <c r="B252" s="75">
        <v>0.18918120930521681</v>
      </c>
      <c r="C252" s="75">
        <v>0.71148019210221014</v>
      </c>
      <c r="D252" s="36">
        <f t="shared" si="61"/>
        <v>0.58918120930521689</v>
      </c>
      <c r="E252" s="36">
        <f t="shared" si="62"/>
        <v>4.3988485713071776E-2</v>
      </c>
      <c r="F252" s="36">
        <f t="shared" si="63"/>
        <v>0.10375707729815524</v>
      </c>
      <c r="G252" s="36">
        <f t="shared" si="73"/>
        <v>4.1435402301948102E-2</v>
      </c>
      <c r="H252" s="36">
        <f t="shared" si="64"/>
        <v>0.14774556301122704</v>
      </c>
      <c r="I252" s="36">
        <f t="shared" si="65"/>
        <v>4.1435402301948088E-2</v>
      </c>
      <c r="J252" s="36">
        <f t="shared" si="66"/>
        <v>2.4399204168471655E-7</v>
      </c>
      <c r="K252" s="88">
        <f t="shared" si="67"/>
        <v>-2.3015540985757437E-10</v>
      </c>
      <c r="L252" s="36">
        <f t="shared" si="68"/>
        <v>0.71669765316698353</v>
      </c>
      <c r="M252" s="89">
        <f t="shared" si="69"/>
        <v>2.7221899962426253E-5</v>
      </c>
      <c r="N252" s="10">
        <f t="shared" si="70"/>
        <v>4.1121133906458732E-2</v>
      </c>
      <c r="O252" s="10">
        <f t="shared" si="71"/>
        <v>9.8764624403454297E-8</v>
      </c>
      <c r="P252" s="90">
        <v>250</v>
      </c>
      <c r="Q252" s="86">
        <f t="shared" si="72"/>
        <v>0.7166974094050973</v>
      </c>
      <c r="R252" s="91"/>
      <c r="S252" s="213"/>
      <c r="T252" s="76"/>
      <c r="U252" s="76"/>
      <c r="V252" s="76"/>
      <c r="W252" s="76"/>
      <c r="X252" s="76"/>
      <c r="Y252" s="76"/>
      <c r="Z252" s="76"/>
      <c r="AA252" s="76"/>
      <c r="AB252" s="76"/>
      <c r="AC252" s="76"/>
      <c r="AD252" s="76"/>
      <c r="AE252" s="76"/>
      <c r="AF252" s="76"/>
      <c r="AG252" s="76"/>
    </row>
    <row r="253" spans="1:33" x14ac:dyDescent="0.25">
      <c r="A253" s="86">
        <f t="shared" si="60"/>
        <v>-0.18848191947289095</v>
      </c>
      <c r="B253" s="75">
        <v>0.18848191947289095</v>
      </c>
      <c r="C253" s="75">
        <v>0.71686810754308183</v>
      </c>
      <c r="D253" s="36">
        <f t="shared" si="61"/>
        <v>0.58848191947289097</v>
      </c>
      <c r="E253" s="36">
        <f t="shared" si="62"/>
        <v>4.3988459778719395E-2</v>
      </c>
      <c r="F253" s="36">
        <f t="shared" si="63"/>
        <v>0.10345039154121874</v>
      </c>
      <c r="G253" s="36">
        <f t="shared" si="73"/>
        <v>4.1042839683367867E-2</v>
      </c>
      <c r="H253" s="36">
        <f t="shared" si="64"/>
        <v>0.14743885131993814</v>
      </c>
      <c r="I253" s="36">
        <f t="shared" si="65"/>
        <v>4.1042839683367853E-2</v>
      </c>
      <c r="J253" s="36">
        <f t="shared" si="66"/>
        <v>2.2846958495064287E-7</v>
      </c>
      <c r="K253" s="88">
        <f t="shared" si="67"/>
        <v>-2.1461072244404496E-10</v>
      </c>
      <c r="L253" s="36">
        <f t="shared" si="68"/>
        <v>0.71656847660977474</v>
      </c>
      <c r="M253" s="89">
        <f t="shared" si="69"/>
        <v>8.9778696194479885E-8</v>
      </c>
      <c r="N253" s="10">
        <f t="shared" si="70"/>
        <v>4.0714526200193953E-2</v>
      </c>
      <c r="O253" s="10">
        <f t="shared" si="71"/>
        <v>1.0778974323377898E-7</v>
      </c>
      <c r="P253" s="90">
        <v>251</v>
      </c>
      <c r="Q253" s="86">
        <f t="shared" si="72"/>
        <v>0.71656824835480049</v>
      </c>
      <c r="R253" s="91"/>
      <c r="S253" s="213"/>
      <c r="T253" s="76"/>
      <c r="U253" s="76"/>
      <c r="V253" s="76"/>
      <c r="W253" s="76"/>
      <c r="X253" s="76"/>
      <c r="Y253" s="76"/>
      <c r="Z253" s="76"/>
      <c r="AA253" s="76"/>
      <c r="AB253" s="76"/>
      <c r="AC253" s="76"/>
      <c r="AD253" s="76"/>
      <c r="AE253" s="76"/>
      <c r="AF253" s="76"/>
      <c r="AG253" s="76"/>
    </row>
    <row r="254" spans="1:33" x14ac:dyDescent="0.25">
      <c r="A254" s="86">
        <f t="shared" si="60"/>
        <v>-0.18786032851082343</v>
      </c>
      <c r="B254" s="75">
        <v>0.18786032851082343</v>
      </c>
      <c r="C254" s="75">
        <v>0.71358727714080183</v>
      </c>
      <c r="D254" s="36">
        <f t="shared" si="61"/>
        <v>0.58786032851082348</v>
      </c>
      <c r="E254" s="36">
        <f t="shared" si="62"/>
        <v>4.3988435924386685E-2</v>
      </c>
      <c r="F254" s="36">
        <f t="shared" si="63"/>
        <v>0.10317562851493255</v>
      </c>
      <c r="G254" s="36">
        <f t="shared" si="73"/>
        <v>4.0696048568650188E-2</v>
      </c>
      <c r="H254" s="36">
        <f t="shared" si="64"/>
        <v>0.14716406443931923</v>
      </c>
      <c r="I254" s="36">
        <f t="shared" si="65"/>
        <v>4.0696048568650209E-2</v>
      </c>
      <c r="J254" s="36">
        <f t="shared" si="66"/>
        <v>2.1550285399242032E-7</v>
      </c>
      <c r="K254" s="88">
        <f t="shared" si="67"/>
        <v>-2.0167685540276145E-10</v>
      </c>
      <c r="L254" s="36">
        <f t="shared" si="68"/>
        <v>0.71645274689947613</v>
      </c>
      <c r="M254" s="89">
        <f t="shared" si="69"/>
        <v>8.210916937876948E-6</v>
      </c>
      <c r="N254" s="10">
        <f t="shared" si="70"/>
        <v>4.0355225600362733E-2</v>
      </c>
      <c r="O254" s="10">
        <f t="shared" si="71"/>
        <v>1.1616029571228556E-7</v>
      </c>
      <c r="P254" s="90">
        <v>252</v>
      </c>
      <c r="Q254" s="86">
        <f t="shared" si="72"/>
        <v>0.71645253159829903</v>
      </c>
      <c r="R254" s="91"/>
      <c r="S254" s="213"/>
      <c r="T254" s="76"/>
      <c r="U254" s="76"/>
      <c r="V254" s="76"/>
      <c r="W254" s="76"/>
      <c r="X254" s="76"/>
      <c r="Y254" s="76"/>
      <c r="Z254" s="76"/>
      <c r="AA254" s="76"/>
      <c r="AB254" s="76"/>
      <c r="AC254" s="76"/>
      <c r="AD254" s="76"/>
      <c r="AE254" s="76"/>
      <c r="AF254" s="76"/>
      <c r="AG254" s="76"/>
    </row>
    <row r="255" spans="1:33" x14ac:dyDescent="0.25">
      <c r="A255" s="86">
        <f t="shared" si="60"/>
        <v>-0.18716103867849757</v>
      </c>
      <c r="B255" s="75">
        <v>0.18716103867849757</v>
      </c>
      <c r="C255" s="75">
        <v>0.71311942516015292</v>
      </c>
      <c r="D255" s="36">
        <f t="shared" si="61"/>
        <v>0.58716103867849756</v>
      </c>
      <c r="E255" s="36">
        <f t="shared" si="62"/>
        <v>4.398840814982579E-2</v>
      </c>
      <c r="F255" s="36">
        <f t="shared" si="63"/>
        <v>0.10286409146875582</v>
      </c>
      <c r="G255" s="36">
        <f t="shared" si="73"/>
        <v>4.0308337267090773E-2</v>
      </c>
      <c r="H255" s="36">
        <f t="shared" si="64"/>
        <v>0.14685249961858163</v>
      </c>
      <c r="I255" s="36">
        <f t="shared" si="65"/>
        <v>4.0308337267090759E-2</v>
      </c>
      <c r="J255" s="36">
        <f t="shared" si="66"/>
        <v>2.017928251804292E-7</v>
      </c>
      <c r="K255" s="88">
        <f t="shared" si="67"/>
        <v>-1.8805560931512525E-10</v>
      </c>
      <c r="L255" s="36">
        <f t="shared" si="68"/>
        <v>0.7163215290268703</v>
      </c>
      <c r="M255" s="89">
        <f t="shared" si="69"/>
        <v>1.0253469173246372E-5</v>
      </c>
      <c r="N255" s="10">
        <f t="shared" si="70"/>
        <v>3.9953412364363818E-2</v>
      </c>
      <c r="O255" s="10">
        <f t="shared" si="71"/>
        <v>1.2597168657572875E-7</v>
      </c>
      <c r="P255" s="90">
        <v>253</v>
      </c>
      <c r="Q255" s="86">
        <f t="shared" si="72"/>
        <v>0.71632132742210075</v>
      </c>
      <c r="R255" s="91"/>
      <c r="S255" s="213"/>
      <c r="T255" s="76"/>
      <c r="U255" s="76"/>
      <c r="V255" s="76"/>
      <c r="W255" s="76"/>
      <c r="X255" s="76"/>
      <c r="Y255" s="76"/>
      <c r="Z255" s="76"/>
      <c r="AA255" s="76"/>
      <c r="AB255" s="76"/>
      <c r="AC255" s="76"/>
      <c r="AD255" s="76"/>
      <c r="AE255" s="76"/>
      <c r="AF255" s="76"/>
      <c r="AG255" s="76"/>
    </row>
    <row r="256" spans="1:33" x14ac:dyDescent="0.25">
      <c r="A256" s="86">
        <f t="shared" si="60"/>
        <v>-0.18653944771643027</v>
      </c>
      <c r="B256" s="75">
        <v>0.18653944771643027</v>
      </c>
      <c r="C256" s="75">
        <v>0.71817545351283663</v>
      </c>
      <c r="D256" s="36">
        <f t="shared" si="61"/>
        <v>0.5865394477164303</v>
      </c>
      <c r="E256" s="36">
        <f t="shared" si="62"/>
        <v>4.3988382594456511E-2</v>
      </c>
      <c r="F256" s="36">
        <f t="shared" si="63"/>
        <v>0.10258500602955943</v>
      </c>
      <c r="G256" s="36">
        <f t="shared" si="73"/>
        <v>3.9965868752301216E-2</v>
      </c>
      <c r="H256" s="36">
        <f t="shared" si="64"/>
        <v>0.14657338862401592</v>
      </c>
      <c r="I256" s="36">
        <f t="shared" si="65"/>
        <v>3.9965868752301216E-2</v>
      </c>
      <c r="J256" s="36">
        <f t="shared" si="66"/>
        <v>1.9034011313345598E-7</v>
      </c>
      <c r="K256" s="88">
        <f t="shared" si="67"/>
        <v>-1.7672213092178455E-10</v>
      </c>
      <c r="L256" s="36">
        <f t="shared" si="68"/>
        <v>0.71620398043994826</v>
      </c>
      <c r="M256" s="89">
        <f t="shared" si="69"/>
        <v>3.8867060771238865E-6</v>
      </c>
      <c r="N256" s="10">
        <f t="shared" si="70"/>
        <v>3.959838274952706E-2</v>
      </c>
      <c r="O256" s="10">
        <f t="shared" si="71"/>
        <v>1.3504596223492707E-7</v>
      </c>
      <c r="P256" s="90">
        <v>254</v>
      </c>
      <c r="Q256" s="86">
        <f t="shared" si="72"/>
        <v>0.71620379027655723</v>
      </c>
      <c r="R256" s="91"/>
      <c r="S256" s="213"/>
      <c r="T256" s="76"/>
      <c r="U256" s="76"/>
      <c r="V256" s="76"/>
      <c r="W256" s="76"/>
      <c r="X256" s="76"/>
      <c r="Y256" s="76"/>
      <c r="Z256" s="76"/>
      <c r="AA256" s="76"/>
      <c r="AB256" s="76"/>
      <c r="AC256" s="76"/>
      <c r="AD256" s="76"/>
      <c r="AE256" s="76"/>
      <c r="AF256" s="76"/>
      <c r="AG256" s="76"/>
    </row>
    <row r="257" spans="1:33" x14ac:dyDescent="0.25">
      <c r="A257" s="86">
        <f t="shared" si="60"/>
        <v>-0.18584015788410441</v>
      </c>
      <c r="B257" s="75">
        <v>0.18584015788410441</v>
      </c>
      <c r="C257" s="75">
        <v>0.71609112486030635</v>
      </c>
      <c r="D257" s="36">
        <f t="shared" si="61"/>
        <v>0.58584015788410437</v>
      </c>
      <c r="E257" s="36">
        <f t="shared" si="62"/>
        <v>4.398835282949641E-2</v>
      </c>
      <c r="F257" s="36">
        <f t="shared" si="63"/>
        <v>0.10226859553866628</v>
      </c>
      <c r="G257" s="36">
        <f t="shared" si="73"/>
        <v>3.9583031285047886E-2</v>
      </c>
      <c r="H257" s="36">
        <f t="shared" si="64"/>
        <v>0.14625694836816272</v>
      </c>
      <c r="I257" s="36">
        <f t="shared" si="65"/>
        <v>3.9583031285047879E-2</v>
      </c>
      <c r="J257" s="36">
        <f t="shared" si="66"/>
        <v>1.7823089380591247E-7</v>
      </c>
      <c r="K257" s="88">
        <f t="shared" si="67"/>
        <v>-1.6478632544843891E-10</v>
      </c>
      <c r="L257" s="36">
        <f t="shared" si="68"/>
        <v>0.71607071170976166</v>
      </c>
      <c r="M257" s="89">
        <f t="shared" si="69"/>
        <v>4.1669671515996258E-10</v>
      </c>
      <c r="N257" s="10">
        <f t="shared" si="70"/>
        <v>3.9201384302404614E-2</v>
      </c>
      <c r="O257" s="10">
        <f t="shared" si="71"/>
        <v>1.4565441936070842E-7</v>
      </c>
      <c r="P257" s="90">
        <v>255</v>
      </c>
      <c r="Q257" s="86">
        <f t="shared" si="72"/>
        <v>0.71607053364365414</v>
      </c>
      <c r="R257" s="91"/>
      <c r="S257" s="213"/>
      <c r="T257" s="76"/>
      <c r="U257" s="76"/>
      <c r="V257" s="76"/>
      <c r="W257" s="76"/>
      <c r="X257" s="76"/>
      <c r="Y257" s="76"/>
      <c r="Z257" s="76"/>
      <c r="AA257" s="76"/>
      <c r="AB257" s="76"/>
      <c r="AC257" s="76"/>
      <c r="AD257" s="76"/>
      <c r="AE257" s="76"/>
      <c r="AF257" s="76"/>
      <c r="AG257" s="76"/>
    </row>
    <row r="258" spans="1:33" x14ac:dyDescent="0.25">
      <c r="A258" s="86">
        <f t="shared" ref="A258:A321" si="74">-B258</f>
        <v>-0.18521856692203692</v>
      </c>
      <c r="B258" s="75">
        <v>0.18521856692203692</v>
      </c>
      <c r="C258" s="75">
        <v>0.71395410316092933</v>
      </c>
      <c r="D258" s="36">
        <f t="shared" ref="D258:D321" si="75">IF(B258=0,"",B258+1/$T$8)</f>
        <v>0.58521856692203689</v>
      </c>
      <c r="E258" s="36">
        <f t="shared" ref="E258:E321" si="76">IF(B258=0,"",$T$20-(LN(1+EXP(-$S$37*(H258-T$20))))/$S$37)</f>
        <v>4.3988325433746187E-2</v>
      </c>
      <c r="F258" s="36">
        <f t="shared" ref="F258:F321" si="77">IF(B258=0,"",B258-E258-G258-V$4*J258)</f>
        <v>0.1019851692118052</v>
      </c>
      <c r="G258" s="36">
        <f t="shared" si="73"/>
        <v>3.9244904161061543E-2</v>
      </c>
      <c r="H258" s="36">
        <f t="shared" ref="H258:H321" si="78">IF(B258=0,"",B258-G258-V$4*J258)</f>
        <v>0.1459734946455514</v>
      </c>
      <c r="I258" s="36">
        <f t="shared" ref="I258:I321" si="79">IF(B258=0,"",B258-H258-V$4*J258)</f>
        <v>3.9244904161061557E-2</v>
      </c>
      <c r="J258" s="36">
        <f t="shared" ref="J258:J321" si="80">IF(B258=0,"",LN(1+EXP($U$37*(B258-$U$39)))/$U$37)</f>
        <v>1.6811542396705682E-7</v>
      </c>
      <c r="K258" s="88">
        <f t="shared" ref="K258:K321" si="81">IF(B258=0,"",-LN(1+EXP($V$41*(B258-$V$39)))/$V$41)</f>
        <v>-1.5485520745709492E-10</v>
      </c>
      <c r="L258" s="36">
        <f t="shared" ref="L258:L321" si="82">IF(B258=0,"",$S$41*E258+$S$8+$T$41*F258+$U$41*I258+S$43*(J258+K258))</f>
        <v>0.71595133628897367</v>
      </c>
      <c r="M258" s="89">
        <f t="shared" ref="M258:M321" si="83">IF(B258=0,"",(L258-C258)*(L258-C258))</f>
        <v>3.9889401677577791E-6</v>
      </c>
      <c r="N258" s="10">
        <f t="shared" ref="N258:N321" si="84">IF(B258=0,"",1/V$16*LN(1+EXP(V$16*(B258-V$4*J258-T$39))))</f>
        <v>3.8850642933556924E-2</v>
      </c>
      <c r="O258" s="10">
        <f t="shared" ref="O258:O321" si="85">IF(B258=0,"",(N258-I258)^2)</f>
        <v>1.5544191551346008E-7</v>
      </c>
      <c r="P258" s="90">
        <v>256</v>
      </c>
      <c r="Q258" s="86">
        <f t="shared" ref="Q258:Q321" si="86">IF(B258=0,"",S$8+T$41*F258)</f>
        <v>0.71595116832840489</v>
      </c>
      <c r="R258" s="91"/>
      <c r="S258" s="213"/>
      <c r="T258" s="76"/>
      <c r="U258" s="76"/>
      <c r="V258" s="76"/>
      <c r="W258" s="76"/>
      <c r="X258" s="76"/>
      <c r="Y258" s="76"/>
      <c r="Z258" s="76"/>
      <c r="AA258" s="76"/>
      <c r="AB258" s="76"/>
      <c r="AC258" s="76"/>
      <c r="AD258" s="76"/>
      <c r="AE258" s="76"/>
      <c r="AF258" s="76"/>
      <c r="AG258" s="76"/>
    </row>
    <row r="259" spans="1:33" x14ac:dyDescent="0.25">
      <c r="A259" s="86">
        <f t="shared" si="74"/>
        <v>-0.18451927708971105</v>
      </c>
      <c r="B259" s="75">
        <v>0.18451927708971105</v>
      </c>
      <c r="C259" s="75">
        <v>0.71136514267030659</v>
      </c>
      <c r="D259" s="36">
        <f t="shared" si="75"/>
        <v>0.58451927708971108</v>
      </c>
      <c r="E259" s="36">
        <f t="shared" si="76"/>
        <v>4.3988293514739769E-2</v>
      </c>
      <c r="F259" s="36">
        <f t="shared" si="77"/>
        <v>0.10166386587949217</v>
      </c>
      <c r="G259" s="36">
        <f t="shared" ref="G259:G322" si="87">IF(B259=0,"",1/2*(B259-V$4*J259+T$37)+1/2*POWER((B259-V$4*J259+T$37)^2-4*V$37*(B259-V$4*J259),0.5))</f>
        <v>3.8866960275375749E-2</v>
      </c>
      <c r="H259" s="36">
        <f t="shared" si="78"/>
        <v>0.14565215939423193</v>
      </c>
      <c r="I259" s="36">
        <f t="shared" si="79"/>
        <v>3.8866960275375756E-2</v>
      </c>
      <c r="J259" s="36">
        <f t="shared" si="80"/>
        <v>1.5742010336794965E-7</v>
      </c>
      <c r="K259" s="88">
        <f t="shared" si="81"/>
        <v>-1.4439629387850863E-10</v>
      </c>
      <c r="L259" s="36">
        <f t="shared" si="82"/>
        <v>0.71581600834556047</v>
      </c>
      <c r="M259" s="89">
        <f t="shared" si="83"/>
        <v>1.9810205259153168E-5</v>
      </c>
      <c r="N259" s="10">
        <f t="shared" si="84"/>
        <v>3.8458477787048168E-2</v>
      </c>
      <c r="O259" s="10">
        <f t="shared" si="85"/>
        <v>1.6685794327029838E-7</v>
      </c>
      <c r="P259" s="90">
        <v>257</v>
      </c>
      <c r="Q259" s="86">
        <f t="shared" si="86"/>
        <v>0.71581585106985335</v>
      </c>
      <c r="R259" s="91"/>
      <c r="S259" s="213"/>
      <c r="T259" s="76"/>
      <c r="U259" s="76"/>
      <c r="V259" s="76"/>
      <c r="W259" s="76"/>
      <c r="X259" s="76"/>
      <c r="Y259" s="76"/>
      <c r="Z259" s="76"/>
      <c r="AA259" s="76"/>
      <c r="AB259" s="76"/>
      <c r="AC259" s="76"/>
      <c r="AD259" s="76"/>
      <c r="AE259" s="76"/>
      <c r="AF259" s="76"/>
      <c r="AG259" s="76"/>
    </row>
    <row r="260" spans="1:33" x14ac:dyDescent="0.25">
      <c r="A260" s="86">
        <f t="shared" si="74"/>
        <v>-0.18389768612764376</v>
      </c>
      <c r="B260" s="75">
        <v>0.18389768612764376</v>
      </c>
      <c r="C260" s="75">
        <v>0.7112045593565649</v>
      </c>
      <c r="D260" s="36">
        <f t="shared" si="75"/>
        <v>0.58389768612764381</v>
      </c>
      <c r="E260" s="36">
        <f t="shared" si="76"/>
        <v>4.3988264126744156E-2</v>
      </c>
      <c r="F260" s="36">
        <f t="shared" si="77"/>
        <v>0.10137608266957128</v>
      </c>
      <c r="G260" s="36">
        <f t="shared" si="87"/>
        <v>3.853319084558951E-2</v>
      </c>
      <c r="H260" s="36">
        <f t="shared" si="78"/>
        <v>0.14536434679631541</v>
      </c>
      <c r="I260" s="36">
        <f t="shared" si="79"/>
        <v>3.8533190845589517E-2</v>
      </c>
      <c r="J260" s="36">
        <f t="shared" si="80"/>
        <v>1.4848573883395111E-7</v>
      </c>
      <c r="K260" s="88">
        <f t="shared" si="81"/>
        <v>-1.3569401510289209E-10</v>
      </c>
      <c r="L260" s="36">
        <f t="shared" si="82"/>
        <v>0.71569479919846468</v>
      </c>
      <c r="M260" s="89">
        <f t="shared" si="83"/>
        <v>2.0162253837784154E-5</v>
      </c>
      <c r="N260" s="10">
        <f t="shared" si="84"/>
        <v>3.8112040307307901E-2</v>
      </c>
      <c r="O260" s="10">
        <f t="shared" si="85"/>
        <v>1.7736777589489474E-7</v>
      </c>
      <c r="P260" s="90">
        <v>258</v>
      </c>
      <c r="Q260" s="86">
        <f t="shared" si="86"/>
        <v>0.71569465084841988</v>
      </c>
      <c r="R260" s="91"/>
      <c r="S260" s="213"/>
      <c r="T260" s="76"/>
      <c r="U260" s="76"/>
      <c r="V260" s="76"/>
      <c r="W260" s="76"/>
      <c r="X260" s="76"/>
      <c r="Y260" s="76"/>
      <c r="Z260" s="76"/>
      <c r="AA260" s="76"/>
      <c r="AB260" s="76"/>
      <c r="AC260" s="76"/>
      <c r="AD260" s="76"/>
      <c r="AE260" s="76"/>
      <c r="AF260" s="76"/>
      <c r="AG260" s="76"/>
    </row>
    <row r="261" spans="1:33" x14ac:dyDescent="0.25">
      <c r="A261" s="86">
        <f t="shared" si="74"/>
        <v>-0.18319839629531789</v>
      </c>
      <c r="B261" s="75">
        <v>0.18319839629531789</v>
      </c>
      <c r="C261" s="75">
        <v>0.71754419883074827</v>
      </c>
      <c r="D261" s="36">
        <f t="shared" si="75"/>
        <v>0.58319839629531789</v>
      </c>
      <c r="E261" s="36">
        <f t="shared" si="76"/>
        <v>4.3988229875299059E-2</v>
      </c>
      <c r="F261" s="36">
        <f t="shared" si="77"/>
        <v>0.10104986991699846</v>
      </c>
      <c r="G261" s="36">
        <f t="shared" si="87"/>
        <v>3.8160157463791047E-2</v>
      </c>
      <c r="H261" s="36">
        <f t="shared" si="78"/>
        <v>0.14503809979229751</v>
      </c>
      <c r="I261" s="36">
        <f t="shared" si="79"/>
        <v>3.8160157463791075E-2</v>
      </c>
      <c r="J261" s="36">
        <f t="shared" si="80"/>
        <v>1.3903922931250361E-7</v>
      </c>
      <c r="K261" s="88">
        <f t="shared" si="81"/>
        <v>-1.2652924627930489E-10</v>
      </c>
      <c r="L261" s="36">
        <f t="shared" si="82"/>
        <v>0.71555740489472308</v>
      </c>
      <c r="M261" s="89">
        <f t="shared" si="83"/>
        <v>3.9473501442264611E-6</v>
      </c>
      <c r="N261" s="10">
        <f t="shared" si="84"/>
        <v>3.772472514038773E-2</v>
      </c>
      <c r="O261" s="10">
        <f t="shared" si="85"/>
        <v>1.8960130826443546E-7</v>
      </c>
      <c r="P261" s="90">
        <v>259</v>
      </c>
      <c r="Q261" s="86">
        <f t="shared" si="86"/>
        <v>0.71555726598202296</v>
      </c>
      <c r="R261" s="91"/>
      <c r="S261" s="213"/>
      <c r="T261" s="76"/>
      <c r="U261" s="76"/>
      <c r="V261" s="76"/>
      <c r="W261" s="76"/>
      <c r="X261" s="76"/>
      <c r="Y261" s="76"/>
      <c r="Z261" s="76"/>
      <c r="AA261" s="76"/>
      <c r="AB261" s="76"/>
      <c r="AC261" s="76"/>
      <c r="AD261" s="76"/>
      <c r="AE261" s="76"/>
      <c r="AF261" s="76"/>
      <c r="AG261" s="76"/>
    </row>
    <row r="262" spans="1:33" x14ac:dyDescent="0.25">
      <c r="A262" s="86">
        <f t="shared" si="74"/>
        <v>-0.18265450420350895</v>
      </c>
      <c r="B262" s="75">
        <v>0.18265450420350895</v>
      </c>
      <c r="C262" s="75">
        <v>0.71546058067306717</v>
      </c>
      <c r="D262" s="36">
        <f t="shared" si="75"/>
        <v>0.58265450420350895</v>
      </c>
      <c r="E262" s="36">
        <f t="shared" si="76"/>
        <v>4.3988202330761735E-2</v>
      </c>
      <c r="F262" s="36">
        <f t="shared" si="77"/>
        <v>0.10079434819229582</v>
      </c>
      <c r="G262" s="36">
        <f t="shared" si="87"/>
        <v>3.7871821571022285E-2</v>
      </c>
      <c r="H262" s="36">
        <f t="shared" si="78"/>
        <v>0.14478255052305755</v>
      </c>
      <c r="I262" s="36">
        <f t="shared" si="79"/>
        <v>3.7871821571022278E-2</v>
      </c>
      <c r="J262" s="36">
        <f t="shared" si="80"/>
        <v>1.3210942912406772E-7</v>
      </c>
      <c r="K262" s="88">
        <f t="shared" si="81"/>
        <v>-1.1983122200443465E-10</v>
      </c>
      <c r="L262" s="36">
        <f t="shared" si="82"/>
        <v>0.71544978471084886</v>
      </c>
      <c r="M262" s="89">
        <f t="shared" si="83"/>
        <v>1.1655280021923992E-10</v>
      </c>
      <c r="N262" s="10">
        <f t="shared" si="84"/>
        <v>3.7425259194444893E-2</v>
      </c>
      <c r="O262" s="10">
        <f t="shared" si="85"/>
        <v>1.9941795617444211E-7</v>
      </c>
      <c r="P262" s="90">
        <v>260</v>
      </c>
      <c r="Q262" s="86">
        <f t="shared" si="86"/>
        <v>0.71544965272125094</v>
      </c>
      <c r="R262" s="91"/>
      <c r="S262" s="213"/>
      <c r="T262" s="76"/>
      <c r="U262" s="76"/>
      <c r="V262" s="76"/>
      <c r="W262" s="76"/>
      <c r="X262" s="76"/>
      <c r="Y262" s="76"/>
      <c r="Z262" s="76"/>
      <c r="AA262" s="76"/>
      <c r="AB262" s="76"/>
      <c r="AC262" s="76"/>
      <c r="AD262" s="76"/>
      <c r="AE262" s="76"/>
      <c r="AF262" s="76"/>
      <c r="AG262" s="76"/>
    </row>
    <row r="263" spans="1:33" x14ac:dyDescent="0.25">
      <c r="A263" s="86">
        <f t="shared" si="74"/>
        <v>-0.18187751550092474</v>
      </c>
      <c r="B263" s="75">
        <v>0.18187751550092474</v>
      </c>
      <c r="C263" s="75">
        <v>0.71121962822079388</v>
      </c>
      <c r="D263" s="36">
        <f t="shared" si="75"/>
        <v>0.58187751550092481</v>
      </c>
      <c r="E263" s="36">
        <f t="shared" si="76"/>
        <v>4.3988161551031718E-2</v>
      </c>
      <c r="F263" s="36">
        <f t="shared" si="77"/>
        <v>0.10042658047469001</v>
      </c>
      <c r="G263" s="36">
        <f t="shared" si="87"/>
        <v>3.746265067065057E-2</v>
      </c>
      <c r="H263" s="36">
        <f t="shared" si="78"/>
        <v>0.14441474202572172</v>
      </c>
      <c r="I263" s="36">
        <f t="shared" si="79"/>
        <v>3.7462650670650591E-2</v>
      </c>
      <c r="J263" s="36">
        <f t="shared" si="80"/>
        <v>1.2280455243129137E-7</v>
      </c>
      <c r="K263" s="88">
        <f t="shared" si="81"/>
        <v>-1.1087299905552295E-10</v>
      </c>
      <c r="L263" s="36">
        <f t="shared" si="82"/>
        <v>0.71529488962843102</v>
      </c>
      <c r="M263" s="89">
        <f t="shared" si="83"/>
        <v>1.6607755540576668E-5</v>
      </c>
      <c r="N263" s="10">
        <f t="shared" si="84"/>
        <v>3.7000155188378132E-2</v>
      </c>
      <c r="O263" s="10">
        <f t="shared" si="85"/>
        <v>2.1390207112243385E-7</v>
      </c>
      <c r="P263" s="90">
        <v>261</v>
      </c>
      <c r="Q263" s="86">
        <f t="shared" si="86"/>
        <v>0.71529476693475158</v>
      </c>
      <c r="R263" s="91"/>
      <c r="S263" s="213"/>
      <c r="T263" s="76"/>
      <c r="U263" s="76"/>
      <c r="V263" s="76"/>
      <c r="W263" s="76"/>
      <c r="X263" s="76"/>
      <c r="Y263" s="76"/>
      <c r="Z263" s="76"/>
      <c r="AA263" s="76"/>
      <c r="AB263" s="76"/>
      <c r="AC263" s="76"/>
      <c r="AD263" s="76"/>
      <c r="AE263" s="76"/>
      <c r="AF263" s="76"/>
      <c r="AG263" s="76"/>
    </row>
    <row r="264" spans="1:33" x14ac:dyDescent="0.25">
      <c r="A264" s="86">
        <f t="shared" si="74"/>
        <v>-0.18125592453885722</v>
      </c>
      <c r="B264" s="75">
        <v>0.18125592453885722</v>
      </c>
      <c r="C264" s="75">
        <v>0.71271153196544967</v>
      </c>
      <c r="D264" s="36">
        <f t="shared" si="75"/>
        <v>0.58125592453885722</v>
      </c>
      <c r="E264" s="36">
        <f t="shared" si="76"/>
        <v>4.398812766674122E-2</v>
      </c>
      <c r="F264" s="36">
        <f t="shared" si="77"/>
        <v>0.10013004566858383</v>
      </c>
      <c r="G264" s="36">
        <f t="shared" si="87"/>
        <v>3.7137635368752323E-2</v>
      </c>
      <c r="H264" s="36">
        <f t="shared" si="78"/>
        <v>0.14411817333532503</v>
      </c>
      <c r="I264" s="36">
        <f t="shared" si="79"/>
        <v>3.713763536875235E-2</v>
      </c>
      <c r="J264" s="36">
        <f t="shared" si="80"/>
        <v>1.1583477983994295E-7</v>
      </c>
      <c r="K264" s="88">
        <f t="shared" si="81"/>
        <v>-1.0419105746073331E-10</v>
      </c>
      <c r="L264" s="36">
        <f t="shared" si="82"/>
        <v>0.71516999669936387</v>
      </c>
      <c r="M264" s="89">
        <f t="shared" si="83"/>
        <v>6.0440488478998216E-6</v>
      </c>
      <c r="N264" s="10">
        <f t="shared" si="84"/>
        <v>3.6662365836979779E-2</v>
      </c>
      <c r="O264" s="10">
        <f t="shared" si="85"/>
        <v>2.2588112783131868E-7</v>
      </c>
      <c r="P264" s="90">
        <v>262</v>
      </c>
      <c r="Q264" s="86">
        <f t="shared" si="86"/>
        <v>0.7151698809687751</v>
      </c>
      <c r="R264" s="91"/>
      <c r="S264" s="213"/>
      <c r="T264" s="76"/>
      <c r="U264" s="76"/>
      <c r="V264" s="76"/>
      <c r="W264" s="76"/>
      <c r="X264" s="76"/>
      <c r="Y264" s="76"/>
      <c r="Z264" s="76"/>
      <c r="AA264" s="76"/>
      <c r="AB264" s="76"/>
      <c r="AC264" s="76"/>
      <c r="AD264" s="76"/>
      <c r="AE264" s="76"/>
      <c r="AF264" s="76"/>
      <c r="AG264" s="76"/>
    </row>
    <row r="265" spans="1:33" x14ac:dyDescent="0.25">
      <c r="A265" s="86">
        <f t="shared" si="74"/>
        <v>-0.18063433357678974</v>
      </c>
      <c r="B265" s="75">
        <v>0.18063433357678974</v>
      </c>
      <c r="C265" s="75">
        <v>0.71126498960414708</v>
      </c>
      <c r="D265" s="36">
        <f t="shared" si="75"/>
        <v>0.58063433357678973</v>
      </c>
      <c r="E265" s="36">
        <f t="shared" si="76"/>
        <v>4.3988092614851683E-2</v>
      </c>
      <c r="F265" s="36">
        <f t="shared" si="77"/>
        <v>9.9831446070553859E-2</v>
      </c>
      <c r="G265" s="36">
        <f t="shared" si="87"/>
        <v>3.6814685630809522E-2</v>
      </c>
      <c r="H265" s="36">
        <f t="shared" si="78"/>
        <v>0.14381953868540553</v>
      </c>
      <c r="I265" s="36">
        <f t="shared" si="79"/>
        <v>3.6814685630809529E-2</v>
      </c>
      <c r="J265" s="36">
        <f t="shared" si="80"/>
        <v>1.0926057467399468E-7</v>
      </c>
      <c r="K265" s="88">
        <f t="shared" si="81"/>
        <v>-9.7911813732590022E-11</v>
      </c>
      <c r="L265" s="36">
        <f t="shared" si="82"/>
        <v>0.71504423457602828</v>
      </c>
      <c r="M265" s="89">
        <f t="shared" si="83"/>
        <v>1.4282692557489343E-5</v>
      </c>
      <c r="N265" s="10">
        <f t="shared" si="84"/>
        <v>3.6326618037484291E-2</v>
      </c>
      <c r="O265" s="10">
        <f t="shared" si="85"/>
        <v>2.3820997565428981E-7</v>
      </c>
      <c r="P265" s="90">
        <v>263</v>
      </c>
      <c r="Q265" s="86">
        <f t="shared" si="86"/>
        <v>0.71504412541336537</v>
      </c>
      <c r="R265" s="91"/>
      <c r="S265" s="213"/>
      <c r="T265" s="76"/>
      <c r="U265" s="76"/>
      <c r="V265" s="76"/>
      <c r="W265" s="76"/>
      <c r="X265" s="76"/>
      <c r="Y265" s="76"/>
      <c r="Z265" s="76"/>
      <c r="AA265" s="76"/>
      <c r="AB265" s="76"/>
      <c r="AC265" s="76"/>
      <c r="AD265" s="76"/>
      <c r="AE265" s="76"/>
      <c r="AF265" s="76"/>
      <c r="AG265" s="76"/>
    </row>
    <row r="266" spans="1:33" x14ac:dyDescent="0.25">
      <c r="A266" s="86">
        <f t="shared" si="74"/>
        <v>-0.17993504374446409</v>
      </c>
      <c r="B266" s="75">
        <v>0.17993504374446409</v>
      </c>
      <c r="C266" s="75">
        <v>0.71208303770916925</v>
      </c>
      <c r="D266" s="36">
        <f t="shared" si="75"/>
        <v>0.57993504374446414</v>
      </c>
      <c r="E266" s="36">
        <f t="shared" si="76"/>
        <v>4.3988051729137737E-2</v>
      </c>
      <c r="F266" s="36">
        <f t="shared" si="77"/>
        <v>9.9493051516212155E-2</v>
      </c>
      <c r="G266" s="36">
        <f t="shared" si="87"/>
        <v>3.6453838189596549E-2</v>
      </c>
      <c r="H266" s="36">
        <f t="shared" si="78"/>
        <v>0.14348110324534991</v>
      </c>
      <c r="I266" s="36">
        <f t="shared" si="79"/>
        <v>3.6453838189596549E-2</v>
      </c>
      <c r="J266" s="36">
        <f t="shared" si="80"/>
        <v>1.02309517632553E-7</v>
      </c>
      <c r="K266" s="88">
        <f t="shared" si="81"/>
        <v>-9.1298852505476237E-11</v>
      </c>
      <c r="L266" s="36">
        <f t="shared" si="82"/>
        <v>0.71490171238571776</v>
      </c>
      <c r="M266" s="89">
        <f t="shared" si="83"/>
        <v>7.9449269322158187E-6</v>
      </c>
      <c r="N266" s="10">
        <f t="shared" si="84"/>
        <v>3.5951344770907764E-2</v>
      </c>
      <c r="O266" s="10">
        <f t="shared" si="85"/>
        <v>2.5249963582554231E-7</v>
      </c>
      <c r="P266" s="90">
        <v>264</v>
      </c>
      <c r="Q266" s="86">
        <f t="shared" si="86"/>
        <v>0.71490161016749898</v>
      </c>
      <c r="R266" s="91"/>
      <c r="S266" s="213"/>
      <c r="T266" s="76"/>
      <c r="U266" s="76"/>
      <c r="V266" s="76"/>
      <c r="W266" s="76"/>
      <c r="X266" s="76"/>
      <c r="Y266" s="76"/>
      <c r="Z266" s="76"/>
      <c r="AA266" s="76"/>
      <c r="AB266" s="76"/>
      <c r="AC266" s="76"/>
      <c r="AD266" s="76"/>
      <c r="AE266" s="76"/>
      <c r="AF266" s="76"/>
      <c r="AG266" s="76"/>
    </row>
    <row r="267" spans="1:33" x14ac:dyDescent="0.25">
      <c r="A267" s="86">
        <f t="shared" si="74"/>
        <v>-0.17931345278239658</v>
      </c>
      <c r="B267" s="75">
        <v>0.17931345278239658</v>
      </c>
      <c r="C267" s="75">
        <v>0.7115562158773755</v>
      </c>
      <c r="D267" s="36">
        <f t="shared" si="75"/>
        <v>0.57931345278239665</v>
      </c>
      <c r="E267" s="36">
        <f t="shared" si="76"/>
        <v>4.3988014042721985E-2</v>
      </c>
      <c r="F267" s="36">
        <f t="shared" si="77"/>
        <v>9.9190059389324833E-2</v>
      </c>
      <c r="G267" s="36">
        <f t="shared" si="87"/>
        <v>3.6135282847414255E-2</v>
      </c>
      <c r="H267" s="36">
        <f t="shared" si="78"/>
        <v>0.14317807343204683</v>
      </c>
      <c r="I267" s="36">
        <f t="shared" si="79"/>
        <v>3.6135282847414241E-2</v>
      </c>
      <c r="J267" s="36">
        <f t="shared" si="80"/>
        <v>9.6502935501375653E-8</v>
      </c>
      <c r="K267" s="88">
        <f t="shared" si="81"/>
        <v>-8.5796578362371146E-11</v>
      </c>
      <c r="L267" s="36">
        <f t="shared" si="82"/>
        <v>0.71477410111077644</v>
      </c>
      <c r="M267" s="89">
        <f t="shared" si="83"/>
        <v>1.035478537533983E-5</v>
      </c>
      <c r="N267" s="10">
        <f t="shared" si="84"/>
        <v>3.5619942308420055E-2</v>
      </c>
      <c r="O267" s="10">
        <f t="shared" si="85"/>
        <v>2.6557587113081776E-7</v>
      </c>
      <c r="P267" s="90">
        <v>265</v>
      </c>
      <c r="Q267" s="86">
        <f t="shared" si="86"/>
        <v>0.7147740046936375</v>
      </c>
      <c r="R267" s="91"/>
      <c r="S267" s="213"/>
      <c r="T267" s="76"/>
      <c r="U267" s="76"/>
      <c r="V267" s="76"/>
      <c r="W267" s="76"/>
      <c r="X267" s="76"/>
      <c r="Y267" s="76"/>
      <c r="Z267" s="76"/>
      <c r="AA267" s="76"/>
      <c r="AB267" s="76"/>
      <c r="AC267" s="76"/>
      <c r="AD267" s="76"/>
      <c r="AE267" s="76"/>
      <c r="AF267" s="76"/>
      <c r="AG267" s="76"/>
    </row>
    <row r="268" spans="1:33" x14ac:dyDescent="0.25">
      <c r="A268" s="86">
        <f t="shared" si="74"/>
        <v>-0.17861416295007071</v>
      </c>
      <c r="B268" s="75">
        <v>0.17861416295007071</v>
      </c>
      <c r="C268" s="75">
        <v>0.7097741578293465</v>
      </c>
      <c r="D268" s="36">
        <f t="shared" si="75"/>
        <v>0.57861416295007073</v>
      </c>
      <c r="E268" s="36">
        <f t="shared" si="76"/>
        <v>4.3987970069693488E-2</v>
      </c>
      <c r="F268" s="36">
        <f t="shared" si="77"/>
        <v>9.8846720392827672E-2</v>
      </c>
      <c r="G268" s="36">
        <f t="shared" si="87"/>
        <v>3.5779382124045286E-2</v>
      </c>
      <c r="H268" s="36">
        <f t="shared" si="78"/>
        <v>0.14283469046252115</v>
      </c>
      <c r="I268" s="36">
        <f t="shared" si="79"/>
        <v>3.5779382124045307E-2</v>
      </c>
      <c r="J268" s="36">
        <f t="shared" si="80"/>
        <v>9.0363504256414888E-8</v>
      </c>
      <c r="K268" s="88">
        <f t="shared" si="81"/>
        <v>-8.0001880355680214E-11</v>
      </c>
      <c r="L268" s="36">
        <f t="shared" si="82"/>
        <v>0.71462949737391745</v>
      </c>
      <c r="M268" s="89">
        <f t="shared" si="83"/>
        <v>2.3574322093074517E-5</v>
      </c>
      <c r="N268" s="10">
        <f t="shared" si="84"/>
        <v>3.5249562378294644E-2</v>
      </c>
      <c r="O268" s="10">
        <f t="shared" si="85"/>
        <v>2.8070896298729766E-7</v>
      </c>
      <c r="P268" s="90">
        <v>266</v>
      </c>
      <c r="Q268" s="86">
        <f t="shared" si="86"/>
        <v>0.71462940709041511</v>
      </c>
      <c r="R268" s="91"/>
      <c r="S268" s="213"/>
      <c r="T268" s="76"/>
      <c r="U268" s="76"/>
      <c r="V268" s="76"/>
      <c r="W268" s="76"/>
      <c r="X268" s="76"/>
      <c r="Y268" s="76"/>
      <c r="Z268" s="76"/>
      <c r="AA268" s="76"/>
      <c r="AB268" s="76"/>
      <c r="AC268" s="76"/>
      <c r="AD268" s="76"/>
      <c r="AE268" s="76"/>
      <c r="AF268" s="76"/>
      <c r="AG268" s="76"/>
    </row>
    <row r="269" spans="1:33" x14ac:dyDescent="0.25">
      <c r="A269" s="86">
        <f t="shared" si="74"/>
        <v>-0.17799257198800342</v>
      </c>
      <c r="B269" s="75">
        <v>0.17799257198800342</v>
      </c>
      <c r="C269" s="75">
        <v>0.7115562158773755</v>
      </c>
      <c r="D269" s="36">
        <f t="shared" si="75"/>
        <v>0.57799257198800347</v>
      </c>
      <c r="E269" s="36">
        <f t="shared" si="76"/>
        <v>4.3987929524389499E-2</v>
      </c>
      <c r="F269" s="36">
        <f t="shared" si="77"/>
        <v>9.8539331325585691E-2</v>
      </c>
      <c r="G269" s="36">
        <f t="shared" si="87"/>
        <v>3.5465225903112213E-2</v>
      </c>
      <c r="H269" s="36">
        <f t="shared" si="78"/>
        <v>0.14252726084997516</v>
      </c>
      <c r="I269" s="36">
        <f t="shared" si="79"/>
        <v>3.546522590311222E-2</v>
      </c>
      <c r="J269" s="36">
        <f t="shared" si="80"/>
        <v>8.5234916034859001E-8</v>
      </c>
      <c r="K269" s="88">
        <f t="shared" si="81"/>
        <v>-7.5180437148438963E-11</v>
      </c>
      <c r="L269" s="36">
        <f t="shared" si="82"/>
        <v>0.71450003499993031</v>
      </c>
      <c r="M269" s="89">
        <f t="shared" si="83"/>
        <v>8.6660710263193946E-6</v>
      </c>
      <c r="N269" s="10">
        <f t="shared" si="84"/>
        <v>3.4922513425693011E-2</v>
      </c>
      <c r="O269" s="10">
        <f t="shared" si="85"/>
        <v>2.9453683314649555E-7</v>
      </c>
      <c r="P269" s="90">
        <v>267</v>
      </c>
      <c r="Q269" s="86">
        <f t="shared" si="86"/>
        <v>0.71449994984019471</v>
      </c>
      <c r="R269" s="91"/>
      <c r="S269" s="213"/>
      <c r="T269" s="76"/>
      <c r="U269" s="76"/>
      <c r="V269" s="76"/>
      <c r="W269" s="76"/>
      <c r="X269" s="76"/>
      <c r="Y269" s="76"/>
      <c r="Z269" s="76"/>
      <c r="AA269" s="76"/>
      <c r="AB269" s="76"/>
      <c r="AC269" s="76"/>
      <c r="AD269" s="76"/>
      <c r="AE269" s="76"/>
      <c r="AF269" s="76"/>
      <c r="AG269" s="76"/>
    </row>
    <row r="270" spans="1:33" x14ac:dyDescent="0.25">
      <c r="A270" s="86">
        <f t="shared" si="74"/>
        <v>-0.17729328215567755</v>
      </c>
      <c r="B270" s="75">
        <v>0.17729328215567755</v>
      </c>
      <c r="C270" s="75">
        <v>0.71203833321957011</v>
      </c>
      <c r="D270" s="36">
        <f t="shared" si="75"/>
        <v>0.57729328215567755</v>
      </c>
      <c r="E270" s="36">
        <f t="shared" si="76"/>
        <v>4.3987882200224572E-2</v>
      </c>
      <c r="F270" s="36">
        <f t="shared" si="77"/>
        <v>9.8191044418187906E-2</v>
      </c>
      <c r="G270" s="36">
        <f t="shared" si="87"/>
        <v>3.5114275724921568E-2</v>
      </c>
      <c r="H270" s="36">
        <f t="shared" si="78"/>
        <v>0.14217892661841247</v>
      </c>
      <c r="I270" s="36">
        <f t="shared" si="79"/>
        <v>3.5114275724921568E-2</v>
      </c>
      <c r="J270" s="36">
        <f t="shared" si="80"/>
        <v>7.9812343514805768E-8</v>
      </c>
      <c r="K270" s="88">
        <f t="shared" si="81"/>
        <v>-7.0102752246143134E-11</v>
      </c>
      <c r="L270" s="36">
        <f t="shared" si="82"/>
        <v>0.71435334816099127</v>
      </c>
      <c r="M270" s="89">
        <f t="shared" si="83"/>
        <v>5.3592941790032507E-6</v>
      </c>
      <c r="N270" s="10">
        <f t="shared" si="84"/>
        <v>3.455703506582801E-2</v>
      </c>
      <c r="O270" s="10">
        <f t="shared" si="85"/>
        <v>3.1051715214702295E-7</v>
      </c>
      <c r="P270" s="90">
        <v>268</v>
      </c>
      <c r="Q270" s="86">
        <f t="shared" si="86"/>
        <v>0.71435326841875046</v>
      </c>
      <c r="R270" s="91"/>
      <c r="S270" s="213"/>
      <c r="T270" s="76"/>
      <c r="U270" s="76"/>
      <c r="V270" s="76"/>
      <c r="W270" s="76"/>
      <c r="X270" s="76"/>
      <c r="Y270" s="76"/>
      <c r="Z270" s="76"/>
      <c r="AA270" s="76"/>
      <c r="AB270" s="76"/>
      <c r="AC270" s="76"/>
      <c r="AD270" s="76"/>
      <c r="AE270" s="76"/>
      <c r="AF270" s="76"/>
      <c r="AG270" s="76"/>
    </row>
    <row r="271" spans="1:33" x14ac:dyDescent="0.25">
      <c r="A271" s="86">
        <f t="shared" si="74"/>
        <v>-0.17659399232335168</v>
      </c>
      <c r="B271" s="75">
        <v>0.17659399232335168</v>
      </c>
      <c r="C271" s="75">
        <v>0.71076797022618143</v>
      </c>
      <c r="D271" s="36">
        <f t="shared" si="75"/>
        <v>0.57659399232335173</v>
      </c>
      <c r="E271" s="36">
        <f t="shared" si="76"/>
        <v>4.398783298685803E-2</v>
      </c>
      <c r="F271" s="36">
        <f t="shared" si="77"/>
        <v>9.7840137647127151E-2</v>
      </c>
      <c r="G271" s="36">
        <f t="shared" si="87"/>
        <v>3.4765946954617308E-2</v>
      </c>
      <c r="H271" s="36">
        <f t="shared" si="78"/>
        <v>0.14182797063398517</v>
      </c>
      <c r="I271" s="36">
        <f t="shared" si="79"/>
        <v>3.4765946954617308E-2</v>
      </c>
      <c r="J271" s="36">
        <f t="shared" si="80"/>
        <v>7.4734749211640211E-8</v>
      </c>
      <c r="K271" s="88">
        <f t="shared" si="81"/>
        <v>-6.5368015231339839E-11</v>
      </c>
      <c r="L271" s="36">
        <f t="shared" si="82"/>
        <v>0.71420555830816923</v>
      </c>
      <c r="M271" s="89">
        <f t="shared" si="83"/>
        <v>1.181701182142454E-5</v>
      </c>
      <c r="N271" s="10">
        <f t="shared" si="84"/>
        <v>3.4194154330039715E-2</v>
      </c>
      <c r="O271" s="10">
        <f t="shared" si="85"/>
        <v>3.2694680552133168E-7</v>
      </c>
      <c r="P271" s="90">
        <v>269</v>
      </c>
      <c r="Q271" s="86">
        <f t="shared" si="86"/>
        <v>0.714205483638788</v>
      </c>
      <c r="R271" s="91"/>
      <c r="S271" s="213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  <c r="AF271" s="76"/>
      <c r="AG271" s="76"/>
    </row>
    <row r="272" spans="1:33" x14ac:dyDescent="0.25">
      <c r="A272" s="86">
        <f t="shared" si="74"/>
        <v>-0.17589470249102582</v>
      </c>
      <c r="B272" s="75">
        <v>0.17589470249102582</v>
      </c>
      <c r="C272" s="75">
        <v>0.71111923201005622</v>
      </c>
      <c r="D272" s="36">
        <f t="shared" si="75"/>
        <v>0.57589470249102581</v>
      </c>
      <c r="E272" s="36">
        <f t="shared" si="76"/>
        <v>4.3987781799624225E-2</v>
      </c>
      <c r="F272" s="36">
        <f t="shared" si="77"/>
        <v>9.7486611325852429E-2</v>
      </c>
      <c r="G272" s="36">
        <f t="shared" si="87"/>
        <v>3.4420239385363025E-2</v>
      </c>
      <c r="H272" s="36">
        <f t="shared" si="78"/>
        <v>0.14147439312547666</v>
      </c>
      <c r="I272" s="36">
        <f t="shared" si="79"/>
        <v>3.4420239385363018E-2</v>
      </c>
      <c r="J272" s="36">
        <f t="shared" si="80"/>
        <v>6.9980186135616389E-8</v>
      </c>
      <c r="K272" s="88">
        <f t="shared" si="81"/>
        <v>-6.0953062411471642E-11</v>
      </c>
      <c r="L272" s="36">
        <f t="shared" si="82"/>
        <v>0.71405666555154967</v>
      </c>
      <c r="M272" s="89">
        <f t="shared" si="83"/>
        <v>8.6285158106907545E-6</v>
      </c>
      <c r="N272" s="10">
        <f t="shared" si="84"/>
        <v>3.3833872697959122E-2</v>
      </c>
      <c r="O272" s="10">
        <f t="shared" si="85"/>
        <v>3.4382589209701778E-7</v>
      </c>
      <c r="P272" s="90">
        <v>270</v>
      </c>
      <c r="Q272" s="86">
        <f t="shared" si="86"/>
        <v>0.7140565956323166</v>
      </c>
      <c r="R272" s="91"/>
      <c r="S272" s="213"/>
      <c r="T272" s="76"/>
      <c r="U272" s="76"/>
      <c r="V272" s="76"/>
      <c r="W272" s="76"/>
      <c r="X272" s="76"/>
      <c r="Y272" s="76"/>
      <c r="Z272" s="76"/>
      <c r="AA272" s="76"/>
      <c r="AB272" s="76"/>
      <c r="AC272" s="76"/>
      <c r="AD272" s="76"/>
      <c r="AE272" s="76"/>
      <c r="AF272" s="76"/>
      <c r="AG272" s="76"/>
    </row>
    <row r="273" spans="1:33" x14ac:dyDescent="0.25">
      <c r="A273" s="86">
        <f t="shared" si="74"/>
        <v>-0.17519541265869995</v>
      </c>
      <c r="B273" s="75">
        <v>0.17519541265869995</v>
      </c>
      <c r="C273" s="75">
        <v>0.709819916709027</v>
      </c>
      <c r="D273" s="36">
        <f t="shared" si="75"/>
        <v>0.5751954126587</v>
      </c>
      <c r="E273" s="36">
        <f t="shared" si="76"/>
        <v>4.3987728549757965E-2</v>
      </c>
      <c r="F273" s="36">
        <f t="shared" si="77"/>
        <v>9.7130466213442582E-2</v>
      </c>
      <c r="G273" s="36">
        <f t="shared" si="87"/>
        <v>3.4077152367395905E-2</v>
      </c>
      <c r="H273" s="36">
        <f t="shared" si="78"/>
        <v>0.14111819476320053</v>
      </c>
      <c r="I273" s="36">
        <f t="shared" si="79"/>
        <v>3.4077152367395912E-2</v>
      </c>
      <c r="J273" s="36">
        <f t="shared" si="80"/>
        <v>6.5528103505688893E-8</v>
      </c>
      <c r="K273" s="88">
        <f t="shared" si="81"/>
        <v>-5.6836295508363796E-11</v>
      </c>
      <c r="L273" s="36">
        <f t="shared" si="82"/>
        <v>0.71390667019029042</v>
      </c>
      <c r="M273" s="89">
        <f t="shared" si="83"/>
        <v>1.6701554016618655E-5</v>
      </c>
      <c r="N273" s="10">
        <f t="shared" si="84"/>
        <v>3.3476191361232005E-2</v>
      </c>
      <c r="O273" s="10">
        <f t="shared" si="85"/>
        <v>3.6115413092953515E-7</v>
      </c>
      <c r="P273" s="90">
        <v>271</v>
      </c>
      <c r="Q273" s="86">
        <f t="shared" si="86"/>
        <v>0.71390660471902323</v>
      </c>
      <c r="R273" s="91"/>
      <c r="S273" s="213"/>
      <c r="T273" s="76"/>
      <c r="U273" s="76"/>
      <c r="V273" s="76"/>
      <c r="W273" s="76"/>
      <c r="X273" s="76"/>
      <c r="Y273" s="76"/>
      <c r="Z273" s="76"/>
      <c r="AA273" s="76"/>
      <c r="AB273" s="76"/>
      <c r="AC273" s="76"/>
      <c r="AD273" s="76"/>
      <c r="AE273" s="76"/>
      <c r="AF273" s="76"/>
      <c r="AG273" s="76"/>
    </row>
    <row r="274" spans="1:33" x14ac:dyDescent="0.25">
      <c r="A274" s="86">
        <f t="shared" si="74"/>
        <v>-0.17449612282637408</v>
      </c>
      <c r="B274" s="75">
        <v>0.17449612282637408</v>
      </c>
      <c r="C274" s="75">
        <v>0.71126498960414708</v>
      </c>
      <c r="D274" s="36">
        <f t="shared" si="75"/>
        <v>0.57449612282637408</v>
      </c>
      <c r="E274" s="36">
        <f t="shared" si="76"/>
        <v>4.3987673144184704E-2</v>
      </c>
      <c r="F274" s="36">
        <f t="shared" si="77"/>
        <v>9.6771703514278232E-2</v>
      </c>
      <c r="G274" s="36">
        <f t="shared" si="87"/>
        <v>3.3736684808653224E-2</v>
      </c>
      <c r="H274" s="36">
        <f t="shared" si="78"/>
        <v>0.14075937665846291</v>
      </c>
      <c r="I274" s="36">
        <f t="shared" si="79"/>
        <v>3.3736684808653231E-2</v>
      </c>
      <c r="J274" s="36">
        <f t="shared" si="80"/>
        <v>6.1359257941358476E-8</v>
      </c>
      <c r="K274" s="88">
        <f t="shared" si="81"/>
        <v>-5.29975728563786E-11</v>
      </c>
      <c r="L274" s="36">
        <f t="shared" si="82"/>
        <v>0.71375557271239465</v>
      </c>
      <c r="M274" s="89">
        <f t="shared" si="83"/>
        <v>6.2030042190881184E-6</v>
      </c>
      <c r="N274" s="10">
        <f t="shared" si="84"/>
        <v>3.3121111223066949E-2</v>
      </c>
      <c r="O274" s="10">
        <f t="shared" si="85"/>
        <v>3.7893083927155171E-7</v>
      </c>
      <c r="P274" s="90">
        <v>272</v>
      </c>
      <c r="Q274" s="86">
        <f t="shared" si="86"/>
        <v>0.71375551140613425</v>
      </c>
      <c r="R274" s="91"/>
      <c r="S274" s="213"/>
      <c r="T274" s="76"/>
      <c r="U274" s="76"/>
      <c r="V274" s="76"/>
      <c r="W274" s="76"/>
      <c r="X274" s="76"/>
      <c r="Y274" s="76"/>
      <c r="Z274" s="76"/>
      <c r="AA274" s="76"/>
      <c r="AB274" s="76"/>
      <c r="AC274" s="76"/>
      <c r="AD274" s="76"/>
      <c r="AE274" s="76"/>
      <c r="AF274" s="76"/>
      <c r="AG274" s="76"/>
    </row>
    <row r="275" spans="1:33" x14ac:dyDescent="0.25">
      <c r="A275" s="86">
        <f t="shared" si="74"/>
        <v>-0.17371913412378986</v>
      </c>
      <c r="B275" s="75">
        <v>0.17371913412378986</v>
      </c>
      <c r="C275" s="75">
        <v>0.71130948512240222</v>
      </c>
      <c r="D275" s="36">
        <f t="shared" si="75"/>
        <v>0.57371913412378994</v>
      </c>
      <c r="E275" s="36">
        <f t="shared" si="76"/>
        <v>4.3987608935264093E-2</v>
      </c>
      <c r="F275" s="36">
        <f t="shared" si="77"/>
        <v>9.6370010304456175E-2</v>
      </c>
      <c r="G275" s="36">
        <f t="shared" si="87"/>
        <v>3.3361457846547794E-2</v>
      </c>
      <c r="H275" s="36">
        <f t="shared" si="78"/>
        <v>0.14035761923972026</v>
      </c>
      <c r="I275" s="36">
        <f t="shared" si="79"/>
        <v>3.3361457846547801E-2</v>
      </c>
      <c r="J275" s="36">
        <f t="shared" si="80"/>
        <v>5.7037521804240777E-8</v>
      </c>
      <c r="K275" s="88">
        <f t="shared" si="81"/>
        <v>-4.9035635431805819E-11</v>
      </c>
      <c r="L275" s="36">
        <f t="shared" si="82"/>
        <v>0.71358639484904718</v>
      </c>
      <c r="M275" s="89">
        <f t="shared" si="83"/>
        <v>5.1843179032904263E-6</v>
      </c>
      <c r="N275" s="10">
        <f t="shared" si="84"/>
        <v>3.2729629262224079E-2</v>
      </c>
      <c r="O275" s="10">
        <f t="shared" si="85"/>
        <v>3.9920735996851906E-7</v>
      </c>
      <c r="P275" s="90">
        <v>273</v>
      </c>
      <c r="Q275" s="86">
        <f t="shared" si="86"/>
        <v>0.71358633786056103</v>
      </c>
      <c r="R275" s="91"/>
      <c r="S275" s="213"/>
      <c r="T275" s="76"/>
      <c r="U275" s="76"/>
      <c r="V275" s="76"/>
      <c r="W275" s="76"/>
      <c r="X275" s="76"/>
      <c r="Y275" s="76"/>
      <c r="Z275" s="76"/>
      <c r="AA275" s="76"/>
      <c r="AB275" s="76"/>
      <c r="AC275" s="76"/>
      <c r="AD275" s="76"/>
      <c r="AE275" s="76"/>
      <c r="AF275" s="76"/>
      <c r="AG275" s="76"/>
    </row>
    <row r="276" spans="1:33" x14ac:dyDescent="0.25">
      <c r="A276" s="86">
        <f t="shared" si="74"/>
        <v>-0.173019844291464</v>
      </c>
      <c r="B276" s="75">
        <v>0.173019844291464</v>
      </c>
      <c r="C276" s="75">
        <v>0.70954393920120895</v>
      </c>
      <c r="D276" s="36">
        <f t="shared" si="75"/>
        <v>0.57301984429146402</v>
      </c>
      <c r="E276" s="36">
        <f t="shared" si="76"/>
        <v>4.3987548652422465E-2</v>
      </c>
      <c r="F276" s="36">
        <f t="shared" si="77"/>
        <v>9.6005727543475888E-2</v>
      </c>
      <c r="G276" s="36">
        <f t="shared" si="87"/>
        <v>3.3026514686726745E-2</v>
      </c>
      <c r="H276" s="36">
        <f t="shared" si="78"/>
        <v>0.13999327619589835</v>
      </c>
      <c r="I276" s="36">
        <f t="shared" si="79"/>
        <v>3.3026514686726738E-2</v>
      </c>
      <c r="J276" s="36">
        <f t="shared" si="80"/>
        <v>5.3408838906813998E-8</v>
      </c>
      <c r="K276" s="88">
        <f t="shared" si="81"/>
        <v>-4.5723769110766925E-11</v>
      </c>
      <c r="L276" s="36">
        <f t="shared" si="82"/>
        <v>0.71343297313056586</v>
      </c>
      <c r="M276" s="89">
        <f t="shared" si="83"/>
        <v>1.5124584903689255E-5</v>
      </c>
      <c r="N276" s="10">
        <f t="shared" si="84"/>
        <v>3.2380042209568333E-2</v>
      </c>
      <c r="O276" s="10">
        <f t="shared" si="85"/>
        <v>4.1792666372332469E-7</v>
      </c>
      <c r="P276" s="90">
        <v>274</v>
      </c>
      <c r="Q276" s="86">
        <f t="shared" si="86"/>
        <v>0.71343291976745071</v>
      </c>
      <c r="R276" s="91"/>
      <c r="S276" s="213"/>
      <c r="T276" s="76"/>
      <c r="U276" s="76"/>
      <c r="V276" s="76"/>
      <c r="W276" s="76"/>
      <c r="X276" s="76"/>
      <c r="Y276" s="76"/>
      <c r="Z276" s="76"/>
      <c r="AA276" s="76"/>
      <c r="AB276" s="76"/>
      <c r="AC276" s="76"/>
      <c r="AD276" s="76"/>
      <c r="AE276" s="76"/>
      <c r="AF276" s="76"/>
      <c r="AG276" s="76"/>
    </row>
    <row r="277" spans="1:33" x14ac:dyDescent="0.25">
      <c r="A277" s="86">
        <f t="shared" si="74"/>
        <v>-0.17224285558887978</v>
      </c>
      <c r="B277" s="75">
        <v>0.17224285558887978</v>
      </c>
      <c r="C277" s="75">
        <v>0.71148497814453371</v>
      </c>
      <c r="D277" s="36">
        <f t="shared" si="75"/>
        <v>0.57224285558887977</v>
      </c>
      <c r="E277" s="36">
        <f t="shared" si="76"/>
        <v>4.398747876348217E-2</v>
      </c>
      <c r="F277" s="36">
        <f t="shared" si="77"/>
        <v>9.5597906761425183E-2</v>
      </c>
      <c r="G277" s="36">
        <f t="shared" si="87"/>
        <v>3.2657420416896579E-2</v>
      </c>
      <c r="H277" s="36">
        <f t="shared" si="78"/>
        <v>0.13958538552490732</v>
      </c>
      <c r="I277" s="36">
        <f t="shared" si="79"/>
        <v>3.2657420416896607E-2</v>
      </c>
      <c r="J277" s="36">
        <f t="shared" si="80"/>
        <v>4.9647075855613479E-8</v>
      </c>
      <c r="K277" s="88">
        <f t="shared" si="81"/>
        <v>-4.2305596714027576E-11</v>
      </c>
      <c r="L277" s="36">
        <f t="shared" si="82"/>
        <v>0.71326121519273533</v>
      </c>
      <c r="M277" s="89">
        <f t="shared" si="83"/>
        <v>3.1550180514040155E-6</v>
      </c>
      <c r="N277" s="10">
        <f t="shared" si="84"/>
        <v>3.1994664058811725E-2</v>
      </c>
      <c r="O277" s="10">
        <f t="shared" si="85"/>
        <v>4.3924599018193588E-7</v>
      </c>
      <c r="P277" s="90">
        <v>275</v>
      </c>
      <c r="Q277" s="86">
        <f t="shared" si="86"/>
        <v>0.71326116558796504</v>
      </c>
      <c r="R277" s="91"/>
      <c r="S277" s="213"/>
      <c r="T277" s="76"/>
      <c r="U277" s="76"/>
      <c r="V277" s="76"/>
      <c r="W277" s="76"/>
      <c r="X277" s="76"/>
      <c r="Y277" s="76"/>
      <c r="Z277" s="76"/>
      <c r="AA277" s="76"/>
      <c r="AB277" s="76"/>
      <c r="AC277" s="76"/>
      <c r="AD277" s="76"/>
      <c r="AE277" s="76"/>
      <c r="AF277" s="76"/>
      <c r="AG277" s="76"/>
    </row>
    <row r="278" spans="1:33" x14ac:dyDescent="0.25">
      <c r="A278" s="86">
        <f t="shared" si="74"/>
        <v>-0.17154356575655391</v>
      </c>
      <c r="B278" s="75">
        <v>0.17154356575655391</v>
      </c>
      <c r="C278" s="75">
        <v>0.71004027356654742</v>
      </c>
      <c r="D278" s="36">
        <f t="shared" si="75"/>
        <v>0.57154356575655396</v>
      </c>
      <c r="E278" s="36">
        <f t="shared" si="76"/>
        <v>4.398741312193305E-2</v>
      </c>
      <c r="F278" s="36">
        <f t="shared" si="77"/>
        <v>9.5228115451545872E-2</v>
      </c>
      <c r="G278" s="36">
        <f t="shared" si="87"/>
        <v>3.2327990694508611E-2</v>
      </c>
      <c r="H278" s="36">
        <f t="shared" si="78"/>
        <v>0.13921552857347894</v>
      </c>
      <c r="I278" s="36">
        <f t="shared" si="79"/>
        <v>3.2327990694508604E-2</v>
      </c>
      <c r="J278" s="36">
        <f t="shared" si="80"/>
        <v>4.6488566370014909E-8</v>
      </c>
      <c r="K278" s="88">
        <f t="shared" si="81"/>
        <v>-3.9448280120165076E-11</v>
      </c>
      <c r="L278" s="36">
        <f t="shared" si="82"/>
        <v>0.71310547401242963</v>
      </c>
      <c r="M278" s="89">
        <f t="shared" si="83"/>
        <v>9.3954537734365006E-6</v>
      </c>
      <c r="N278" s="10">
        <f t="shared" si="84"/>
        <v>3.1650570110883118E-2</v>
      </c>
      <c r="O278" s="10">
        <f t="shared" si="85"/>
        <v>4.5889864711949441E-7</v>
      </c>
      <c r="P278" s="90">
        <v>276</v>
      </c>
      <c r="Q278" s="86">
        <f t="shared" si="86"/>
        <v>0.71310542756331152</v>
      </c>
      <c r="R278" s="91"/>
      <c r="S278" s="213"/>
      <c r="T278" s="76"/>
      <c r="U278" s="76"/>
      <c r="V278" s="76"/>
      <c r="W278" s="76"/>
      <c r="X278" s="76"/>
      <c r="Y278" s="76"/>
      <c r="Z278" s="76"/>
      <c r="AA278" s="76"/>
      <c r="AB278" s="76"/>
      <c r="AC278" s="76"/>
      <c r="AD278" s="76"/>
      <c r="AE278" s="76"/>
      <c r="AF278" s="76"/>
      <c r="AG278" s="76"/>
    </row>
    <row r="279" spans="1:33" x14ac:dyDescent="0.25">
      <c r="A279" s="86">
        <f t="shared" si="74"/>
        <v>-0.17076657705396969</v>
      </c>
      <c r="B279" s="75">
        <v>0.17076657705396969</v>
      </c>
      <c r="C279" s="75">
        <v>0.7103612245939217</v>
      </c>
      <c r="D279" s="36">
        <f t="shared" si="75"/>
        <v>0.57076657705396971</v>
      </c>
      <c r="E279" s="36">
        <f t="shared" si="76"/>
        <v>4.3987336990281928E-2</v>
      </c>
      <c r="F279" s="36">
        <f t="shared" si="77"/>
        <v>9.481418218939644E-2</v>
      </c>
      <c r="G279" s="36">
        <f t="shared" si="87"/>
        <v>3.1965014660071067E-2</v>
      </c>
      <c r="H279" s="36">
        <f t="shared" si="78"/>
        <v>0.13880151917967837</v>
      </c>
      <c r="I279" s="36">
        <f t="shared" si="79"/>
        <v>3.1965014660071067E-2</v>
      </c>
      <c r="J279" s="36">
        <f t="shared" si="80"/>
        <v>4.3214220256832767E-8</v>
      </c>
      <c r="K279" s="88">
        <f t="shared" si="81"/>
        <v>-3.649924356086496E-11</v>
      </c>
      <c r="L279" s="36">
        <f t="shared" si="82"/>
        <v>0.7129311422837018</v>
      </c>
      <c r="M279" s="89">
        <f t="shared" si="83"/>
        <v>6.6044769322446814E-6</v>
      </c>
      <c r="N279" s="10">
        <f t="shared" si="84"/>
        <v>3.1271294281137084E-2</v>
      </c>
      <c r="O279" s="10">
        <f t="shared" si="85"/>
        <v>4.812479641483093E-7</v>
      </c>
      <c r="P279" s="90">
        <v>277</v>
      </c>
      <c r="Q279" s="86">
        <f t="shared" si="86"/>
        <v>0.71293109910598074</v>
      </c>
      <c r="R279" s="91"/>
      <c r="S279" s="213"/>
      <c r="T279" s="76"/>
      <c r="U279" s="76"/>
      <c r="V279" s="76"/>
      <c r="W279" s="76"/>
      <c r="X279" s="76"/>
      <c r="Y279" s="76"/>
      <c r="Z279" s="76"/>
      <c r="AA279" s="76"/>
      <c r="AB279" s="76"/>
      <c r="AC279" s="76"/>
      <c r="AD279" s="76"/>
      <c r="AE279" s="76"/>
      <c r="AF279" s="76"/>
      <c r="AG279" s="76"/>
    </row>
    <row r="280" spans="1:33" x14ac:dyDescent="0.25">
      <c r="A280" s="86">
        <f t="shared" si="74"/>
        <v>-0.17006728722164385</v>
      </c>
      <c r="B280" s="75">
        <v>0.17006728722164385</v>
      </c>
      <c r="C280" s="75">
        <v>0.70983478364793662</v>
      </c>
      <c r="D280" s="36">
        <f t="shared" si="75"/>
        <v>0.5700672872216439</v>
      </c>
      <c r="E280" s="36">
        <f t="shared" si="76"/>
        <v>4.3987265457279094E-2</v>
      </c>
      <c r="F280" s="36">
        <f t="shared" si="77"/>
        <v>9.4438897973012248E-2</v>
      </c>
      <c r="G280" s="36">
        <f t="shared" si="87"/>
        <v>3.1641083326389104E-2</v>
      </c>
      <c r="H280" s="36">
        <f t="shared" si="78"/>
        <v>0.13842616343029135</v>
      </c>
      <c r="I280" s="36">
        <f t="shared" si="79"/>
        <v>3.1641083326389097E-2</v>
      </c>
      <c r="J280" s="36">
        <f t="shared" si="80"/>
        <v>4.0464963407238403E-8</v>
      </c>
      <c r="K280" s="88">
        <f t="shared" si="81"/>
        <v>-3.4034086602112656E-11</v>
      </c>
      <c r="L280" s="36">
        <f t="shared" si="82"/>
        <v>0.71277308816852492</v>
      </c>
      <c r="M280" s="89">
        <f t="shared" si="83"/>
        <v>8.6336334557096244E-6</v>
      </c>
      <c r="N280" s="10">
        <f t="shared" si="84"/>
        <v>3.0932690739289073E-2</v>
      </c>
      <c r="O280" s="10">
        <f t="shared" si="85"/>
        <v>5.0182005745826444E-7</v>
      </c>
      <c r="P280" s="90">
        <v>278</v>
      </c>
      <c r="Q280" s="86">
        <f t="shared" si="86"/>
        <v>0.71277304773759564</v>
      </c>
      <c r="R280" s="91"/>
      <c r="S280" s="213"/>
      <c r="T280" s="76"/>
      <c r="U280" s="76"/>
      <c r="V280" s="76"/>
      <c r="W280" s="76"/>
      <c r="X280" s="76"/>
      <c r="Y280" s="76"/>
      <c r="Z280" s="76"/>
      <c r="AA280" s="76"/>
      <c r="AB280" s="76"/>
      <c r="AC280" s="76"/>
      <c r="AD280" s="76"/>
      <c r="AE280" s="76"/>
      <c r="AF280" s="76"/>
      <c r="AG280" s="76"/>
    </row>
    <row r="281" spans="1:33" x14ac:dyDescent="0.25">
      <c r="A281" s="86">
        <f t="shared" si="74"/>
        <v>-0.16929029851905961</v>
      </c>
      <c r="B281" s="75">
        <v>0.16929029851905961</v>
      </c>
      <c r="C281" s="75">
        <v>0.70922314002242326</v>
      </c>
      <c r="D281" s="36">
        <f t="shared" si="75"/>
        <v>0.56929029851905966</v>
      </c>
      <c r="E281" s="36">
        <f t="shared" si="76"/>
        <v>4.3987182460096447E-2</v>
      </c>
      <c r="F281" s="36">
        <f t="shared" si="77"/>
        <v>9.4018871885386227E-2</v>
      </c>
      <c r="G281" s="36">
        <f t="shared" si="87"/>
        <v>3.1284206558697764E-2</v>
      </c>
      <c r="H281" s="36">
        <f t="shared" si="78"/>
        <v>0.13800605434548269</v>
      </c>
      <c r="I281" s="36">
        <f t="shared" si="79"/>
        <v>3.1284206558697757E-2</v>
      </c>
      <c r="J281" s="36">
        <f t="shared" si="80"/>
        <v>3.7614879164745275E-8</v>
      </c>
      <c r="K281" s="88">
        <f t="shared" si="81"/>
        <v>-3.1489799607145005E-11</v>
      </c>
      <c r="L281" s="36">
        <f t="shared" si="82"/>
        <v>0.71259619086337544</v>
      </c>
      <c r="M281" s="89">
        <f t="shared" si="83"/>
        <v>1.1377471975648244E-5</v>
      </c>
      <c r="N281" s="10">
        <f t="shared" si="84"/>
        <v>3.0559512724418064E-2</v>
      </c>
      <c r="O281" s="10">
        <f t="shared" si="85"/>
        <v>5.2518115344300225E-7</v>
      </c>
      <c r="P281" s="90">
        <v>279</v>
      </c>
      <c r="Q281" s="86">
        <f t="shared" si="86"/>
        <v>0.71259615327998604</v>
      </c>
      <c r="R281" s="91"/>
      <c r="S281" s="213"/>
      <c r="T281" s="76"/>
      <c r="U281" s="76"/>
      <c r="V281" s="76"/>
      <c r="W281" s="76"/>
      <c r="X281" s="76"/>
      <c r="Y281" s="76"/>
      <c r="Z281" s="76"/>
      <c r="AA281" s="76"/>
      <c r="AB281" s="76"/>
      <c r="AC281" s="76"/>
      <c r="AD281" s="76"/>
      <c r="AE281" s="76"/>
      <c r="AF281" s="76"/>
      <c r="AG281" s="76"/>
    </row>
    <row r="282" spans="1:33" x14ac:dyDescent="0.25">
      <c r="A282" s="86">
        <f t="shared" si="74"/>
        <v>-0.16859100868673377</v>
      </c>
      <c r="B282" s="75">
        <v>0.16859100868673377</v>
      </c>
      <c r="C282" s="75">
        <v>0.71052158125058684</v>
      </c>
      <c r="D282" s="36">
        <f t="shared" si="75"/>
        <v>0.56859100868673385</v>
      </c>
      <c r="E282" s="36">
        <f t="shared" si="76"/>
        <v>4.3987104445810589E-2</v>
      </c>
      <c r="F282" s="36">
        <f t="shared" si="77"/>
        <v>9.3638114484434029E-2</v>
      </c>
      <c r="G282" s="36">
        <f t="shared" si="87"/>
        <v>3.0965754534641475E-2</v>
      </c>
      <c r="H282" s="36">
        <f t="shared" si="78"/>
        <v>0.1376252189302446</v>
      </c>
      <c r="I282" s="36">
        <f t="shared" si="79"/>
        <v>3.0965754534641489E-2</v>
      </c>
      <c r="J282" s="36">
        <f t="shared" si="80"/>
        <v>3.5221847680302992E-8</v>
      </c>
      <c r="K282" s="88">
        <f t="shared" si="81"/>
        <v>-2.9362980892478525E-11</v>
      </c>
      <c r="L282" s="36">
        <f t="shared" si="82"/>
        <v>0.71243583206627004</v>
      </c>
      <c r="M282" s="89">
        <f t="shared" si="83"/>
        <v>3.6643561853437732E-6</v>
      </c>
      <c r="N282" s="10">
        <f t="shared" si="84"/>
        <v>3.0226394178440811E-2</v>
      </c>
      <c r="O282" s="10">
        <f t="shared" si="85"/>
        <v>5.466537363211934E-7</v>
      </c>
      <c r="P282" s="90">
        <v>280</v>
      </c>
      <c r="Q282" s="86">
        <f t="shared" si="86"/>
        <v>0.71243579687378533</v>
      </c>
      <c r="R282" s="91"/>
      <c r="S282" s="213"/>
      <c r="T282" s="76"/>
      <c r="U282" s="76"/>
      <c r="V282" s="76"/>
      <c r="W282" s="76"/>
      <c r="X282" s="76"/>
      <c r="Y282" s="76"/>
      <c r="Z282" s="76"/>
      <c r="AA282" s="76"/>
      <c r="AB282" s="76"/>
      <c r="AC282" s="76"/>
      <c r="AD282" s="76"/>
      <c r="AE282" s="76"/>
      <c r="AF282" s="76"/>
      <c r="AG282" s="76"/>
    </row>
    <row r="283" spans="1:33" x14ac:dyDescent="0.25">
      <c r="A283" s="86">
        <f t="shared" si="74"/>
        <v>-0.1678917188544079</v>
      </c>
      <c r="B283" s="75">
        <v>0.1678917188544079</v>
      </c>
      <c r="C283" s="75">
        <v>0.70922314002242326</v>
      </c>
      <c r="D283" s="36">
        <f t="shared" si="75"/>
        <v>0.56789171885440792</v>
      </c>
      <c r="E283" s="36">
        <f t="shared" si="76"/>
        <v>4.398702313755308E-2</v>
      </c>
      <c r="F283" s="36">
        <f t="shared" si="77"/>
        <v>9.3254772564427366E-2</v>
      </c>
      <c r="G283" s="36">
        <f t="shared" si="87"/>
        <v>3.0649890171368564E-2</v>
      </c>
      <c r="H283" s="36">
        <f t="shared" si="78"/>
        <v>0.13724179570198042</v>
      </c>
      <c r="I283" s="36">
        <f t="shared" si="79"/>
        <v>3.0649890171368585E-2</v>
      </c>
      <c r="J283" s="36">
        <f t="shared" si="80"/>
        <v>3.2981058898388622E-8</v>
      </c>
      <c r="K283" s="88">
        <f t="shared" si="81"/>
        <v>-2.7379805052339502E-11</v>
      </c>
      <c r="L283" s="36">
        <f t="shared" si="82"/>
        <v>0.71227438494816686</v>
      </c>
      <c r="M283" s="89">
        <f t="shared" si="83"/>
        <v>9.3100955968760749E-6</v>
      </c>
      <c r="N283" s="10">
        <f t="shared" si="84"/>
        <v>2.9895871122433582E-2</v>
      </c>
      <c r="O283" s="10">
        <f t="shared" si="85"/>
        <v>5.6854472615684718E-7</v>
      </c>
      <c r="P283" s="90">
        <v>281</v>
      </c>
      <c r="Q283" s="86">
        <f t="shared" si="86"/>
        <v>0.71227435199448774</v>
      </c>
      <c r="R283" s="91"/>
      <c r="S283" s="213"/>
      <c r="T283" s="76"/>
      <c r="U283" s="76"/>
      <c r="V283" s="76"/>
      <c r="W283" s="76"/>
      <c r="X283" s="76"/>
      <c r="Y283" s="76"/>
      <c r="Z283" s="76"/>
      <c r="AA283" s="76"/>
      <c r="AB283" s="76"/>
      <c r="AC283" s="76"/>
      <c r="AD283" s="76"/>
      <c r="AE283" s="76"/>
      <c r="AF283" s="76"/>
      <c r="AG283" s="76"/>
    </row>
    <row r="284" spans="1:33" x14ac:dyDescent="0.25">
      <c r="A284" s="86">
        <f t="shared" si="74"/>
        <v>-0.16711473015182368</v>
      </c>
      <c r="B284" s="75">
        <v>0.16711473015182368</v>
      </c>
      <c r="C284" s="75">
        <v>0.70862701469199385</v>
      </c>
      <c r="D284" s="36">
        <f t="shared" si="75"/>
        <v>0.56711473015182368</v>
      </c>
      <c r="E284" s="36">
        <f t="shared" si="76"/>
        <v>4.3986928744428215E-2</v>
      </c>
      <c r="F284" s="36">
        <f t="shared" si="77"/>
        <v>9.282581287742496E-2</v>
      </c>
      <c r="G284" s="36">
        <f t="shared" si="87"/>
        <v>3.0301957871879885E-2</v>
      </c>
      <c r="H284" s="36">
        <f t="shared" si="78"/>
        <v>0.1368127416218532</v>
      </c>
      <c r="I284" s="36">
        <f t="shared" si="79"/>
        <v>3.0301957871879882E-2</v>
      </c>
      <c r="J284" s="36">
        <f t="shared" si="80"/>
        <v>3.0658090604066474E-8</v>
      </c>
      <c r="K284" s="88">
        <f t="shared" si="81"/>
        <v>-2.5332973464628725E-11</v>
      </c>
      <c r="L284" s="36">
        <f t="shared" si="82"/>
        <v>0.71209372577424479</v>
      </c>
      <c r="M284" s="89">
        <f t="shared" si="83"/>
        <v>1.2018085727801481E-5</v>
      </c>
      <c r="N284" s="10">
        <f t="shared" si="84"/>
        <v>2.9531664804771315E-2</v>
      </c>
      <c r="O284" s="10">
        <f t="shared" si="85"/>
        <v>5.9335140923552326E-7</v>
      </c>
      <c r="P284" s="90">
        <v>282</v>
      </c>
      <c r="Q284" s="86">
        <f t="shared" si="86"/>
        <v>0.71209369514148713</v>
      </c>
      <c r="R284" s="91"/>
      <c r="S284" s="213"/>
      <c r="T284" s="76"/>
      <c r="U284" s="76"/>
      <c r="V284" s="76"/>
      <c r="W284" s="76"/>
      <c r="X284" s="76"/>
      <c r="Y284" s="76"/>
      <c r="Z284" s="76"/>
      <c r="AA284" s="76"/>
      <c r="AB284" s="76"/>
      <c r="AC284" s="76"/>
      <c r="AD284" s="76"/>
      <c r="AE284" s="76"/>
      <c r="AF284" s="76"/>
      <c r="AG284" s="76"/>
    </row>
    <row r="285" spans="1:33" x14ac:dyDescent="0.25">
      <c r="A285" s="86">
        <f t="shared" si="74"/>
        <v>-0.16649313918975617</v>
      </c>
      <c r="B285" s="75">
        <v>0.16649313918975617</v>
      </c>
      <c r="C285" s="75">
        <v>0.7100251279584644</v>
      </c>
      <c r="D285" s="36">
        <f t="shared" si="75"/>
        <v>0.56649313918975619</v>
      </c>
      <c r="E285" s="36">
        <f t="shared" si="76"/>
        <v>4.3986850016254284E-2</v>
      </c>
      <c r="F285" s="36">
        <f t="shared" si="77"/>
        <v>9.2480358577599162E-2</v>
      </c>
      <c r="G285" s="36">
        <f t="shared" si="87"/>
        <v>3.0025901677819211E-2</v>
      </c>
      <c r="H285" s="36">
        <f t="shared" si="78"/>
        <v>0.13646720859385345</v>
      </c>
      <c r="I285" s="36">
        <f t="shared" si="79"/>
        <v>3.0025901677819215E-2</v>
      </c>
      <c r="J285" s="36">
        <f t="shared" si="80"/>
        <v>2.8918083507208144E-8</v>
      </c>
      <c r="K285" s="88">
        <f t="shared" si="81"/>
        <v>-2.3806241394282367E-11</v>
      </c>
      <c r="L285" s="36">
        <f t="shared" si="82"/>
        <v>0.71194823557017417</v>
      </c>
      <c r="M285" s="89">
        <f t="shared" si="83"/>
        <v>3.6983428862160685E-6</v>
      </c>
      <c r="N285" s="10">
        <f t="shared" si="84"/>
        <v>2.9242602772445184E-2</v>
      </c>
      <c r="O285" s="10">
        <f t="shared" si="85"/>
        <v>6.135571751601551E-7</v>
      </c>
      <c r="P285" s="90">
        <v>283</v>
      </c>
      <c r="Q285" s="86">
        <f t="shared" si="86"/>
        <v>0.71194820667589687</v>
      </c>
      <c r="R285" s="91"/>
      <c r="S285" s="213"/>
      <c r="T285" s="76"/>
      <c r="U285" s="76"/>
      <c r="V285" s="76"/>
      <c r="W285" s="76"/>
      <c r="X285" s="76"/>
      <c r="Y285" s="76"/>
      <c r="Z285" s="76"/>
      <c r="AA285" s="76"/>
      <c r="AB285" s="76"/>
      <c r="AC285" s="76"/>
      <c r="AD285" s="76"/>
      <c r="AE285" s="76"/>
      <c r="AF285" s="76"/>
      <c r="AG285" s="76"/>
    </row>
    <row r="286" spans="1:33" x14ac:dyDescent="0.25">
      <c r="A286" s="86">
        <f t="shared" si="74"/>
        <v>-0.16571615048717195</v>
      </c>
      <c r="B286" s="75">
        <v>0.16571615048717195</v>
      </c>
      <c r="C286" s="75">
        <v>0.70877226627894352</v>
      </c>
      <c r="D286" s="36">
        <f t="shared" si="75"/>
        <v>0.56571615048717194</v>
      </c>
      <c r="E286" s="36">
        <f t="shared" si="76"/>
        <v>4.3986747393025709E-2</v>
      </c>
      <c r="F286" s="36">
        <f t="shared" si="77"/>
        <v>9.2045690120449455E-2</v>
      </c>
      <c r="G286" s="36">
        <f t="shared" si="87"/>
        <v>2.9683686092412731E-2</v>
      </c>
      <c r="H286" s="36">
        <f t="shared" si="78"/>
        <v>0.13603243751347516</v>
      </c>
      <c r="I286" s="36">
        <f t="shared" si="79"/>
        <v>2.9683686092412745E-2</v>
      </c>
      <c r="J286" s="36">
        <f t="shared" si="80"/>
        <v>2.6881284046032163E-8</v>
      </c>
      <c r="K286" s="88">
        <f t="shared" si="81"/>
        <v>-2.2026558330778729E-11</v>
      </c>
      <c r="L286" s="36">
        <f t="shared" si="82"/>
        <v>0.71176517242720727</v>
      </c>
      <c r="M286" s="89">
        <f t="shared" si="83"/>
        <v>8.9574872123149675E-6</v>
      </c>
      <c r="N286" s="10">
        <f t="shared" si="84"/>
        <v>2.8884150909677983E-2</v>
      </c>
      <c r="O286" s="10">
        <f t="shared" si="85"/>
        <v>6.3925650843070911E-7</v>
      </c>
      <c r="P286" s="90">
        <v>284</v>
      </c>
      <c r="Q286" s="86">
        <f t="shared" si="86"/>
        <v>0.71176514556794979</v>
      </c>
      <c r="R286" s="91"/>
      <c r="S286" s="213"/>
      <c r="T286" s="76"/>
      <c r="U286" s="76"/>
      <c r="V286" s="76"/>
      <c r="W286" s="76"/>
      <c r="X286" s="76"/>
      <c r="Y286" s="76"/>
      <c r="Z286" s="76"/>
      <c r="AA286" s="76"/>
      <c r="AB286" s="76"/>
      <c r="AC286" s="76"/>
      <c r="AD286" s="76"/>
      <c r="AE286" s="76"/>
      <c r="AF286" s="76"/>
      <c r="AG286" s="76"/>
    </row>
    <row r="287" spans="1:33" x14ac:dyDescent="0.25">
      <c r="A287" s="86">
        <f t="shared" si="74"/>
        <v>-0.16501686065484608</v>
      </c>
      <c r="B287" s="75">
        <v>0.16501686065484608</v>
      </c>
      <c r="C287" s="75">
        <v>0.7095738349431715</v>
      </c>
      <c r="D287" s="36">
        <f t="shared" si="75"/>
        <v>0.56501686065484613</v>
      </c>
      <c r="E287" s="36">
        <f t="shared" si="76"/>
        <v>4.3986650841019083E-2</v>
      </c>
      <c r="F287" s="36">
        <f t="shared" si="77"/>
        <v>9.1651787864785297E-2</v>
      </c>
      <c r="G287" s="36">
        <f t="shared" si="87"/>
        <v>2.9378396777926377E-2</v>
      </c>
      <c r="H287" s="36">
        <f t="shared" si="78"/>
        <v>0.13563843870580436</v>
      </c>
      <c r="I287" s="36">
        <f t="shared" si="79"/>
        <v>2.9378396777926388E-2</v>
      </c>
      <c r="J287" s="36">
        <f t="shared" si="80"/>
        <v>2.5171115332988353E-8</v>
      </c>
      <c r="K287" s="88">
        <f t="shared" si="81"/>
        <v>-2.053888390585374E-11</v>
      </c>
      <c r="L287" s="36">
        <f t="shared" si="82"/>
        <v>0.71159927834202941</v>
      </c>
      <c r="M287" s="89">
        <f t="shared" si="83"/>
        <v>4.1024209619770695E-6</v>
      </c>
      <c r="N287" s="10">
        <f t="shared" si="84"/>
        <v>2.8564272981073668E-2</v>
      </c>
      <c r="O287" s="10">
        <f t="shared" si="85"/>
        <v>6.6279755660188749E-7</v>
      </c>
      <c r="P287" s="90">
        <v>285</v>
      </c>
      <c r="Q287" s="86">
        <f t="shared" si="86"/>
        <v>0.71159925319145301</v>
      </c>
      <c r="R287" s="91"/>
      <c r="S287" s="213"/>
      <c r="T287" s="76"/>
      <c r="U287" s="76"/>
      <c r="V287" s="76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</row>
    <row r="288" spans="1:33" x14ac:dyDescent="0.25">
      <c r="A288" s="86">
        <f t="shared" si="74"/>
        <v>-0.16431757082252021</v>
      </c>
      <c r="B288" s="75">
        <v>0.16431757082252021</v>
      </c>
      <c r="C288" s="75">
        <v>0.70941330986186035</v>
      </c>
      <c r="D288" s="36">
        <f t="shared" si="75"/>
        <v>0.56431757082252021</v>
      </c>
      <c r="E288" s="36">
        <f t="shared" si="76"/>
        <v>4.3986550123733682E-2</v>
      </c>
      <c r="F288" s="36">
        <f t="shared" si="77"/>
        <v>9.1255334800196666E-2</v>
      </c>
      <c r="G288" s="36">
        <f t="shared" si="87"/>
        <v>2.9075662328843621E-2</v>
      </c>
      <c r="H288" s="36">
        <f t="shared" si="78"/>
        <v>0.13524188492393033</v>
      </c>
      <c r="I288" s="36">
        <f t="shared" si="79"/>
        <v>2.9075662328843635E-2</v>
      </c>
      <c r="J288" s="36">
        <f t="shared" si="80"/>
        <v>2.3569746253088191E-8</v>
      </c>
      <c r="K288" s="88">
        <f t="shared" si="81"/>
        <v>-1.9151689105136177E-11</v>
      </c>
      <c r="L288" s="36">
        <f t="shared" si="82"/>
        <v>0.71143231008951313</v>
      </c>
      <c r="M288" s="89">
        <f t="shared" si="83"/>
        <v>4.0763619192619713E-6</v>
      </c>
      <c r="N288" s="10">
        <f t="shared" si="84"/>
        <v>2.8246976799886851E-2</v>
      </c>
      <c r="O288" s="10">
        <f t="shared" si="85"/>
        <v>6.8671970590238447E-7</v>
      </c>
      <c r="P288" s="90">
        <v>286</v>
      </c>
      <c r="Q288" s="86">
        <f t="shared" si="86"/>
        <v>0.71143228653891855</v>
      </c>
      <c r="R288" s="91"/>
      <c r="S288" s="213"/>
      <c r="T288" s="76"/>
      <c r="U288" s="76"/>
      <c r="V288" s="76"/>
      <c r="W288" s="76"/>
      <c r="X288" s="76"/>
      <c r="Y288" s="76"/>
      <c r="Z288" s="76"/>
      <c r="AA288" s="76"/>
      <c r="AB288" s="76"/>
      <c r="AC288" s="76"/>
      <c r="AD288" s="76"/>
      <c r="AE288" s="76"/>
      <c r="AF288" s="76"/>
      <c r="AG288" s="76"/>
    </row>
    <row r="289" spans="1:33" x14ac:dyDescent="0.25">
      <c r="A289" s="86">
        <f t="shared" si="74"/>
        <v>-0.16361828099019435</v>
      </c>
      <c r="B289" s="75">
        <v>0.16361828099019435</v>
      </c>
      <c r="C289" s="75">
        <v>0.70894758044550998</v>
      </c>
      <c r="D289" s="36">
        <f t="shared" si="75"/>
        <v>0.5636182809901944</v>
      </c>
      <c r="E289" s="36">
        <f t="shared" si="76"/>
        <v>4.3986445043625554E-2</v>
      </c>
      <c r="F289" s="36">
        <f t="shared" si="77"/>
        <v>9.0856338755891053E-2</v>
      </c>
      <c r="G289" s="36">
        <f t="shared" si="87"/>
        <v>2.8775475120422674E-2</v>
      </c>
      <c r="H289" s="36">
        <f t="shared" si="78"/>
        <v>0.13484278379951661</v>
      </c>
      <c r="I289" s="36">
        <f t="shared" si="79"/>
        <v>2.8775475120422667E-2</v>
      </c>
      <c r="J289" s="36">
        <f t="shared" si="80"/>
        <v>2.2070255068632685E-8</v>
      </c>
      <c r="K289" s="88">
        <f t="shared" si="81"/>
        <v>-1.785818602510742E-11</v>
      </c>
      <c r="L289" s="36">
        <f t="shared" si="82"/>
        <v>0.71126427096002276</v>
      </c>
      <c r="M289" s="89">
        <f t="shared" si="83"/>
        <v>5.3670549400334699E-6</v>
      </c>
      <c r="N289" s="10">
        <f t="shared" si="84"/>
        <v>2.7932258817371738E-2</v>
      </c>
      <c r="O289" s="10">
        <f t="shared" si="85"/>
        <v>7.1101373373087593E-7</v>
      </c>
      <c r="P289" s="90">
        <v>287</v>
      </c>
      <c r="Q289" s="86">
        <f t="shared" si="86"/>
        <v>0.71126424890762585</v>
      </c>
      <c r="R289" s="91"/>
      <c r="S289" s="213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</row>
    <row r="290" spans="1:33" x14ac:dyDescent="0.25">
      <c r="A290" s="86">
        <f t="shared" si="74"/>
        <v>-0.16291899115786848</v>
      </c>
      <c r="B290" s="75">
        <v>0.16291899115786848</v>
      </c>
      <c r="C290" s="75">
        <v>0.70973408627084689</v>
      </c>
      <c r="D290" s="36">
        <f t="shared" si="75"/>
        <v>0.56291899115786848</v>
      </c>
      <c r="E290" s="36">
        <f t="shared" si="76"/>
        <v>4.3986335393164579E-2</v>
      </c>
      <c r="F290" s="36">
        <f t="shared" si="77"/>
        <v>9.045480795232555E-2</v>
      </c>
      <c r="G290" s="36">
        <f t="shared" si="87"/>
        <v>2.8477827146217972E-2</v>
      </c>
      <c r="H290" s="36">
        <f t="shared" si="78"/>
        <v>0.13444114334549012</v>
      </c>
      <c r="I290" s="36">
        <f t="shared" si="79"/>
        <v>2.8477827146217962E-2</v>
      </c>
      <c r="J290" s="36">
        <f t="shared" si="80"/>
        <v>2.0666160398158116E-8</v>
      </c>
      <c r="K290" s="88">
        <f t="shared" si="81"/>
        <v>-1.6652044174127958E-11</v>
      </c>
      <c r="L290" s="36">
        <f t="shared" si="82"/>
        <v>0.71109516440913789</v>
      </c>
      <c r="M290" s="89">
        <f t="shared" si="83"/>
        <v>1.852533698533709E-6</v>
      </c>
      <c r="N290" s="10">
        <f t="shared" si="84"/>
        <v>2.7620115206780003E-2</v>
      </c>
      <c r="O290" s="10">
        <f t="shared" si="85"/>
        <v>7.3566977105442434E-7</v>
      </c>
      <c r="P290" s="90">
        <v>288</v>
      </c>
      <c r="Q290" s="86">
        <f t="shared" si="86"/>
        <v>0.71109514375962957</v>
      </c>
      <c r="R290" s="91"/>
      <c r="S290" s="213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</row>
    <row r="291" spans="1:33" x14ac:dyDescent="0.25">
      <c r="A291" s="86">
        <f t="shared" si="74"/>
        <v>-0.16221970132554284</v>
      </c>
      <c r="B291" s="75">
        <v>0.16221970132554284</v>
      </c>
      <c r="C291" s="75">
        <v>0.70830652143018535</v>
      </c>
      <c r="D291" s="36">
        <f t="shared" si="75"/>
        <v>0.56221970132554289</v>
      </c>
      <c r="E291" s="36">
        <f t="shared" si="76"/>
        <v>4.3986220954305967E-2</v>
      </c>
      <c r="F291" s="36">
        <f t="shared" si="77"/>
        <v>9.0050750995434151E-2</v>
      </c>
      <c r="G291" s="36">
        <f t="shared" si="87"/>
        <v>2.8182710024409523E-2</v>
      </c>
      <c r="H291" s="36">
        <f t="shared" si="78"/>
        <v>0.1340369719497401</v>
      </c>
      <c r="I291" s="36">
        <f t="shared" si="79"/>
        <v>2.8182710024409544E-2</v>
      </c>
      <c r="J291" s="36">
        <f t="shared" si="80"/>
        <v>1.9351393197260281E-8</v>
      </c>
      <c r="K291" s="88">
        <f t="shared" si="81"/>
        <v>-1.5527366047531758E-11</v>
      </c>
      <c r="L291" s="36">
        <f t="shared" si="82"/>
        <v>0.71092499405519438</v>
      </c>
      <c r="M291" s="89">
        <f t="shared" si="83"/>
        <v>6.8563988879216659E-6</v>
      </c>
      <c r="N291" s="10">
        <f t="shared" si="84"/>
        <v>2.7310541865053422E-2</v>
      </c>
      <c r="O291" s="10">
        <f t="shared" si="85"/>
        <v>7.606772981946451E-7</v>
      </c>
      <c r="P291" s="90">
        <v>289</v>
      </c>
      <c r="Q291" s="86">
        <f t="shared" si="86"/>
        <v>0.71092497471932858</v>
      </c>
      <c r="R291" s="91"/>
      <c r="S291" s="213"/>
      <c r="T291" s="76"/>
      <c r="U291" s="76"/>
      <c r="V291" s="76"/>
      <c r="W291" s="76"/>
      <c r="X291" s="76"/>
      <c r="Y291" s="76"/>
      <c r="Z291" s="76"/>
      <c r="AA291" s="76"/>
      <c r="AB291" s="76"/>
      <c r="AC291" s="76"/>
      <c r="AD291" s="76"/>
      <c r="AE291" s="76"/>
      <c r="AF291" s="76"/>
      <c r="AG291" s="76"/>
    </row>
    <row r="292" spans="1:33" x14ac:dyDescent="0.25">
      <c r="A292" s="86">
        <f t="shared" si="74"/>
        <v>-0.16152041149321697</v>
      </c>
      <c r="B292" s="75">
        <v>0.16152041149321697</v>
      </c>
      <c r="C292" s="75">
        <v>0.70896239450430598</v>
      </c>
      <c r="D292" s="36">
        <f t="shared" si="75"/>
        <v>0.56152041149321696</v>
      </c>
      <c r="E292" s="36">
        <f t="shared" si="76"/>
        <v>4.398610149793284E-2</v>
      </c>
      <c r="F292" s="36">
        <f t="shared" si="77"/>
        <v>8.9644176870636E-2</v>
      </c>
      <c r="G292" s="36">
        <f t="shared" si="87"/>
        <v>2.7890115004377609E-2</v>
      </c>
      <c r="H292" s="36">
        <f t="shared" si="78"/>
        <v>0.13363027836856883</v>
      </c>
      <c r="I292" s="36">
        <f t="shared" si="79"/>
        <v>2.7890115004377606E-2</v>
      </c>
      <c r="J292" s="36">
        <f t="shared" si="80"/>
        <v>1.8120270529829845E-8</v>
      </c>
      <c r="K292" s="88">
        <f t="shared" si="81"/>
        <v>-1.4478647159598178E-11</v>
      </c>
      <c r="L292" s="36">
        <f t="shared" si="82"/>
        <v>0.71075376367673415</v>
      </c>
      <c r="M292" s="89">
        <f t="shared" si="83"/>
        <v>3.2090035119259864E-6</v>
      </c>
      <c r="N292" s="10">
        <f t="shared" si="84"/>
        <v>2.7003534414630888E-2</v>
      </c>
      <c r="O292" s="10">
        <f t="shared" si="85"/>
        <v>7.8602514211563854E-7</v>
      </c>
      <c r="P292" s="90">
        <v>290</v>
      </c>
      <c r="Q292" s="86">
        <f t="shared" si="86"/>
        <v>0.71075374557094229</v>
      </c>
      <c r="R292" s="91"/>
      <c r="S292" s="213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  <c r="AG292" s="76"/>
    </row>
    <row r="293" spans="1:33" x14ac:dyDescent="0.25">
      <c r="A293" s="86">
        <f t="shared" si="74"/>
        <v>-0.16089882053114946</v>
      </c>
      <c r="B293" s="75">
        <v>0.16089882053114946</v>
      </c>
      <c r="C293" s="75">
        <v>0.70896239450430598</v>
      </c>
      <c r="D293" s="36">
        <f t="shared" si="75"/>
        <v>0.56089882053114948</v>
      </c>
      <c r="E293" s="36">
        <f t="shared" si="76"/>
        <v>4.3985990907880884E-2</v>
      </c>
      <c r="F293" s="36">
        <f t="shared" si="77"/>
        <v>8.9280672028030195E-2</v>
      </c>
      <c r="G293" s="36">
        <f t="shared" si="87"/>
        <v>2.7632140503388608E-2</v>
      </c>
      <c r="H293" s="36">
        <f t="shared" si="78"/>
        <v>0.13326666293591108</v>
      </c>
      <c r="I293" s="36">
        <f t="shared" si="79"/>
        <v>2.7632140503388605E-2</v>
      </c>
      <c r="J293" s="36">
        <f t="shared" si="80"/>
        <v>1.7091849771169632E-8</v>
      </c>
      <c r="K293" s="88">
        <f t="shared" si="81"/>
        <v>-1.3606069595065391E-11</v>
      </c>
      <c r="L293" s="36">
        <f t="shared" si="82"/>
        <v>0.71060067217727108</v>
      </c>
      <c r="M293" s="89">
        <f t="shared" si="83"/>
        <v>2.6839537337359232E-6</v>
      </c>
      <c r="N293" s="10">
        <f t="shared" si="84"/>
        <v>2.6732789231581251E-2</v>
      </c>
      <c r="O293" s="10">
        <f t="shared" si="85"/>
        <v>8.0883271010150521E-7</v>
      </c>
      <c r="P293" s="90">
        <v>291</v>
      </c>
      <c r="Q293" s="86">
        <f t="shared" si="86"/>
        <v>0.71060065509902737</v>
      </c>
      <c r="R293" s="91"/>
      <c r="S293" s="213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76"/>
    </row>
    <row r="294" spans="1:33" x14ac:dyDescent="0.25">
      <c r="A294" s="86">
        <f t="shared" si="74"/>
        <v>-0.16012183182856524</v>
      </c>
      <c r="B294" s="75">
        <v>0.16012183182856524</v>
      </c>
      <c r="C294" s="75">
        <v>0.70702527330003284</v>
      </c>
      <c r="D294" s="36">
        <f t="shared" si="75"/>
        <v>0.56012183182856523</v>
      </c>
      <c r="E294" s="36">
        <f t="shared" si="76"/>
        <v>4.3985846557254731E-2</v>
      </c>
      <c r="F294" s="36">
        <f t="shared" si="77"/>
        <v>8.8823514919050175E-2</v>
      </c>
      <c r="G294" s="36">
        <f t="shared" si="87"/>
        <v>2.7312454464248577E-2</v>
      </c>
      <c r="H294" s="36">
        <f t="shared" si="78"/>
        <v>0.13280936147630493</v>
      </c>
      <c r="I294" s="36">
        <f t="shared" si="79"/>
        <v>2.731245446424856E-2</v>
      </c>
      <c r="J294" s="36">
        <f t="shared" si="80"/>
        <v>1.5888011748889116E-8</v>
      </c>
      <c r="K294" s="88">
        <f t="shared" si="81"/>
        <v>-1.2588918788372823E-11</v>
      </c>
      <c r="L294" s="36">
        <f t="shared" si="82"/>
        <v>0.7104081387455774</v>
      </c>
      <c r="M294" s="89">
        <f t="shared" si="83"/>
        <v>1.1443778622659383E-5</v>
      </c>
      <c r="N294" s="10">
        <f t="shared" si="84"/>
        <v>2.6397198316577841E-2</v>
      </c>
      <c r="O294" s="10">
        <f t="shared" si="85"/>
        <v>8.3769381584904523E-7</v>
      </c>
      <c r="P294" s="90">
        <v>292</v>
      </c>
      <c r="Q294" s="86">
        <f t="shared" si="86"/>
        <v>0.71040812287015453</v>
      </c>
      <c r="R294" s="91"/>
      <c r="S294" s="213"/>
      <c r="T294" s="76"/>
      <c r="U294" s="76"/>
      <c r="V294" s="76"/>
      <c r="W294" s="76"/>
      <c r="X294" s="76"/>
      <c r="Y294" s="76"/>
      <c r="Z294" s="76"/>
      <c r="AA294" s="76"/>
      <c r="AB294" s="76"/>
      <c r="AC294" s="76"/>
      <c r="AD294" s="76"/>
      <c r="AE294" s="76"/>
      <c r="AF294" s="76"/>
      <c r="AG294" s="76"/>
    </row>
    <row r="295" spans="1:33" x14ac:dyDescent="0.25">
      <c r="A295" s="86">
        <f t="shared" si="74"/>
        <v>-0.15942254199623937</v>
      </c>
      <c r="B295" s="75">
        <v>0.15942254199623937</v>
      </c>
      <c r="C295" s="75">
        <v>0.70721556375898864</v>
      </c>
      <c r="D295" s="36">
        <f t="shared" si="75"/>
        <v>0.55942254199623942</v>
      </c>
      <c r="E295" s="36">
        <f t="shared" si="76"/>
        <v>4.3985710553900319E-2</v>
      </c>
      <c r="F295" s="36">
        <f t="shared" si="77"/>
        <v>8.8409446903809363E-2</v>
      </c>
      <c r="G295" s="36">
        <f t="shared" si="87"/>
        <v>2.7027369661302744E-2</v>
      </c>
      <c r="H295" s="36">
        <f t="shared" si="78"/>
        <v>0.13239515745770972</v>
      </c>
      <c r="I295" s="36">
        <f t="shared" si="79"/>
        <v>2.7027369661302716E-2</v>
      </c>
      <c r="J295" s="36">
        <f t="shared" si="80"/>
        <v>1.4877226935440177E-8</v>
      </c>
      <c r="K295" s="88">
        <f t="shared" si="81"/>
        <v>-1.1738665588228123E-11</v>
      </c>
      <c r="L295" s="36">
        <f t="shared" si="82"/>
        <v>0.71023375252689658</v>
      </c>
      <c r="M295" s="89">
        <f t="shared" si="83"/>
        <v>9.1094634387256281E-6</v>
      </c>
      <c r="N295" s="10">
        <f t="shared" si="84"/>
        <v>2.609785955915633E-2</v>
      </c>
      <c r="O295" s="10">
        <f t="shared" si="85"/>
        <v>8.6398902999218593E-7</v>
      </c>
      <c r="P295" s="90">
        <v>293</v>
      </c>
      <c r="Q295" s="86">
        <f t="shared" si="86"/>
        <v>0.71023373766140829</v>
      </c>
      <c r="R295" s="91"/>
      <c r="S295" s="213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6"/>
      <c r="AG295" s="76"/>
    </row>
    <row r="296" spans="1:33" x14ac:dyDescent="0.25">
      <c r="A296" s="86">
        <f t="shared" si="74"/>
        <v>-0.15880095103417188</v>
      </c>
      <c r="B296" s="75">
        <v>0.15880095103417188</v>
      </c>
      <c r="C296" s="75">
        <v>0.70881690018266574</v>
      </c>
      <c r="D296" s="36">
        <f t="shared" si="75"/>
        <v>0.55880095103417193</v>
      </c>
      <c r="E296" s="36">
        <f t="shared" si="76"/>
        <v>4.3985584586188627E-2</v>
      </c>
      <c r="F296" s="36">
        <f t="shared" si="77"/>
        <v>8.8039306188074526E-2</v>
      </c>
      <c r="G296" s="36">
        <f t="shared" si="87"/>
        <v>2.6776046227042882E-2</v>
      </c>
      <c r="H296" s="36">
        <f t="shared" si="78"/>
        <v>0.13202489077426316</v>
      </c>
      <c r="I296" s="36">
        <f t="shared" si="79"/>
        <v>2.6776046227042872E-2</v>
      </c>
      <c r="J296" s="36">
        <f t="shared" si="80"/>
        <v>1.4032865852484417E-8</v>
      </c>
      <c r="K296" s="88">
        <f t="shared" si="81"/>
        <v>-1.103121371417401E-11</v>
      </c>
      <c r="L296" s="36">
        <f t="shared" si="82"/>
        <v>0.71007786650592175</v>
      </c>
      <c r="M296" s="89">
        <f t="shared" si="83"/>
        <v>1.5900360683857742E-6</v>
      </c>
      <c r="N296" s="10">
        <f t="shared" si="84"/>
        <v>2.5833917950038532E-2</v>
      </c>
      <c r="O296" s="10">
        <f t="shared" si="85"/>
        <v>8.8760569033116646E-7</v>
      </c>
      <c r="P296" s="90">
        <v>294</v>
      </c>
      <c r="Q296" s="86">
        <f t="shared" si="86"/>
        <v>0.71007785248408706</v>
      </c>
      <c r="R296" s="91"/>
      <c r="S296" s="213"/>
      <c r="T296" s="76"/>
      <c r="U296" s="76"/>
      <c r="V296" s="76"/>
      <c r="W296" s="76"/>
      <c r="X296" s="76"/>
      <c r="Y296" s="76"/>
      <c r="Z296" s="76"/>
      <c r="AA296" s="76"/>
      <c r="AB296" s="76"/>
      <c r="AC296" s="76"/>
      <c r="AD296" s="76"/>
      <c r="AE296" s="76"/>
      <c r="AF296" s="76"/>
      <c r="AG296" s="76"/>
    </row>
    <row r="297" spans="1:33" x14ac:dyDescent="0.25">
      <c r="A297" s="86">
        <f t="shared" si="74"/>
        <v>-0.15810166120184624</v>
      </c>
      <c r="B297" s="75">
        <v>0.15810166120184624</v>
      </c>
      <c r="C297" s="75">
        <v>0.70752069783052229</v>
      </c>
      <c r="D297" s="36">
        <f t="shared" si="75"/>
        <v>0.55810166120184623</v>
      </c>
      <c r="E297" s="36">
        <f t="shared" si="76"/>
        <v>4.3985436895586399E-2</v>
      </c>
      <c r="F297" s="36">
        <f t="shared" si="77"/>
        <v>8.7620567385357812E-2</v>
      </c>
      <c r="G297" s="36">
        <f t="shared" si="87"/>
        <v>2.6495643780797905E-2</v>
      </c>
      <c r="H297" s="36">
        <f t="shared" si="78"/>
        <v>0.13160600428094421</v>
      </c>
      <c r="I297" s="36">
        <f t="shared" si="79"/>
        <v>2.6495643780797905E-2</v>
      </c>
      <c r="J297" s="36">
        <f t="shared" si="80"/>
        <v>1.3140104121935327E-8</v>
      </c>
      <c r="K297" s="88">
        <f t="shared" si="81"/>
        <v>-1.0286167468048729E-11</v>
      </c>
      <c r="L297" s="36">
        <f t="shared" si="82"/>
        <v>0.70990151329777773</v>
      </c>
      <c r="M297" s="89">
        <f t="shared" si="83"/>
        <v>5.6682822891227258E-6</v>
      </c>
      <c r="N297" s="10">
        <f t="shared" si="84"/>
        <v>2.5539382898911722E-2</v>
      </c>
      <c r="O297" s="10">
        <f t="shared" si="85"/>
        <v>9.1443487422573964E-7</v>
      </c>
      <c r="P297" s="90">
        <v>295</v>
      </c>
      <c r="Q297" s="86">
        <f t="shared" si="86"/>
        <v>0.70990150016795983</v>
      </c>
      <c r="R297" s="91"/>
      <c r="S297" s="213"/>
      <c r="T297" s="76"/>
      <c r="U297" s="76"/>
      <c r="V297" s="76"/>
      <c r="W297" s="76"/>
      <c r="X297" s="76"/>
      <c r="Y297" s="76"/>
      <c r="Z297" s="76"/>
      <c r="AA297" s="76"/>
      <c r="AB297" s="76"/>
      <c r="AC297" s="76"/>
      <c r="AD297" s="76"/>
      <c r="AE297" s="76"/>
      <c r="AF297" s="76"/>
      <c r="AG297" s="76"/>
    </row>
    <row r="298" spans="1:33" x14ac:dyDescent="0.25">
      <c r="A298" s="86">
        <f t="shared" si="74"/>
        <v>-0.15740237136952037</v>
      </c>
      <c r="B298" s="75">
        <v>0.15740237136952037</v>
      </c>
      <c r="C298" s="75">
        <v>0.70753545307560739</v>
      </c>
      <c r="D298" s="36">
        <f t="shared" si="75"/>
        <v>0.55740237136952042</v>
      </c>
      <c r="E298" s="36">
        <f t="shared" si="76"/>
        <v>4.3985282580077674E-2</v>
      </c>
      <c r="F298" s="36">
        <f t="shared" si="77"/>
        <v>8.7199371683990043E-2</v>
      </c>
      <c r="G298" s="36">
        <f t="shared" si="87"/>
        <v>2.6217704801313385E-2</v>
      </c>
      <c r="H298" s="36">
        <f t="shared" si="78"/>
        <v>0.13118465426406772</v>
      </c>
      <c r="I298" s="36">
        <f t="shared" si="79"/>
        <v>2.6217704801313375E-2</v>
      </c>
      <c r="J298" s="36">
        <f t="shared" si="80"/>
        <v>1.2304139274276121E-8</v>
      </c>
      <c r="K298" s="88">
        <f t="shared" si="81"/>
        <v>-9.591438749741869E-12</v>
      </c>
      <c r="L298" s="36">
        <f t="shared" si="82"/>
        <v>0.70972412542075969</v>
      </c>
      <c r="M298" s="89">
        <f t="shared" si="83"/>
        <v>4.7902866344344611E-6</v>
      </c>
      <c r="N298" s="10">
        <f t="shared" si="84"/>
        <v>2.5247382501767085E-2</v>
      </c>
      <c r="O298" s="10">
        <f t="shared" si="85"/>
        <v>9.415253649967996E-7</v>
      </c>
      <c r="P298" s="90">
        <v>296</v>
      </c>
      <c r="Q298" s="86">
        <f t="shared" si="86"/>
        <v>0.70972411312621186</v>
      </c>
      <c r="R298" s="91"/>
      <c r="S298" s="213"/>
      <c r="T298" s="76"/>
      <c r="U298" s="76"/>
      <c r="V298" s="76"/>
      <c r="W298" s="76"/>
      <c r="X298" s="76"/>
      <c r="Y298" s="76"/>
      <c r="Z298" s="76"/>
      <c r="AA298" s="76"/>
      <c r="AB298" s="76"/>
      <c r="AC298" s="76"/>
      <c r="AD298" s="76"/>
      <c r="AE298" s="76"/>
      <c r="AF298" s="76"/>
      <c r="AG298" s="76"/>
    </row>
    <row r="299" spans="1:33" x14ac:dyDescent="0.25">
      <c r="A299" s="86">
        <f t="shared" si="74"/>
        <v>-0.15678078040745286</v>
      </c>
      <c r="B299" s="75">
        <v>0.15678078040745286</v>
      </c>
      <c r="C299" s="75">
        <v>0.70785570615940929</v>
      </c>
      <c r="D299" s="36">
        <f t="shared" si="75"/>
        <v>0.55678078040745294</v>
      </c>
      <c r="E299" s="36">
        <f t="shared" si="76"/>
        <v>4.3985139588166362E-2</v>
      </c>
      <c r="F299" s="36">
        <f t="shared" si="77"/>
        <v>8.6822922149707021E-2</v>
      </c>
      <c r="G299" s="36">
        <f t="shared" si="87"/>
        <v>2.5972707063765074E-2</v>
      </c>
      <c r="H299" s="36">
        <f t="shared" si="78"/>
        <v>0.13080806173787338</v>
      </c>
      <c r="I299" s="36">
        <f t="shared" si="79"/>
        <v>2.5972707063765074E-2</v>
      </c>
      <c r="J299" s="36">
        <f t="shared" si="80"/>
        <v>1.1605814406408587E-8</v>
      </c>
      <c r="K299" s="88">
        <f t="shared" si="81"/>
        <v>-9.013396691616401E-12</v>
      </c>
      <c r="L299" s="36">
        <f t="shared" si="82"/>
        <v>0.70956558257968849</v>
      </c>
      <c r="M299" s="89">
        <f t="shared" si="83"/>
        <v>2.9236773726268092E-6</v>
      </c>
      <c r="N299" s="10">
        <f t="shared" si="84"/>
        <v>2.4989949435941527E-2</v>
      </c>
      <c r="O299" s="10">
        <f t="shared" si="85"/>
        <v>9.6581255504536607E-7</v>
      </c>
      <c r="P299" s="90">
        <v>297</v>
      </c>
      <c r="Q299" s="86">
        <f t="shared" si="86"/>
        <v>0.70956557098288753</v>
      </c>
      <c r="R299" s="91"/>
      <c r="S299" s="213"/>
      <c r="T299" s="76"/>
      <c r="U299" s="76"/>
      <c r="V299" s="76"/>
      <c r="W299" s="76"/>
      <c r="X299" s="76"/>
      <c r="Y299" s="76"/>
      <c r="Z299" s="76"/>
      <c r="AA299" s="76"/>
      <c r="AB299" s="76"/>
      <c r="AC299" s="76"/>
      <c r="AD299" s="76"/>
      <c r="AE299" s="76"/>
      <c r="AF299" s="76"/>
      <c r="AG299" s="76"/>
    </row>
    <row r="300" spans="1:33" x14ac:dyDescent="0.25">
      <c r="A300" s="86">
        <f t="shared" si="74"/>
        <v>-0.15608149057512699</v>
      </c>
      <c r="B300" s="75">
        <v>0.15608149057512699</v>
      </c>
      <c r="C300" s="75">
        <v>0.70739036572430147</v>
      </c>
      <c r="D300" s="36">
        <f t="shared" si="75"/>
        <v>0.55608149057512701</v>
      </c>
      <c r="E300" s="36">
        <f t="shared" si="76"/>
        <v>4.3984971863615129E-2</v>
      </c>
      <c r="F300" s="36">
        <f t="shared" si="77"/>
        <v>8.6397117067183019E-2</v>
      </c>
      <c r="G300" s="36">
        <f t="shared" si="87"/>
        <v>2.5699390776868822E-2</v>
      </c>
      <c r="H300" s="36">
        <f t="shared" si="78"/>
        <v>0.13038208893079814</v>
      </c>
      <c r="I300" s="36">
        <f t="shared" si="79"/>
        <v>2.5699390776868832E-2</v>
      </c>
      <c r="J300" s="36">
        <f t="shared" si="80"/>
        <v>1.086746001968584E-8</v>
      </c>
      <c r="K300" s="88">
        <f t="shared" si="81"/>
        <v>-8.4046303214999126E-12</v>
      </c>
      <c r="L300" s="36">
        <f t="shared" si="82"/>
        <v>0.70938625355415441</v>
      </c>
      <c r="M300" s="89">
        <f t="shared" si="83"/>
        <v>3.9835682293550713E-6</v>
      </c>
      <c r="N300" s="10">
        <f t="shared" si="84"/>
        <v>2.4702719566368759E-2</v>
      </c>
      <c r="O300" s="10">
        <f t="shared" si="85"/>
        <v>9.9335350183968142E-7</v>
      </c>
      <c r="P300" s="90">
        <v>298</v>
      </c>
      <c r="Q300" s="86">
        <f t="shared" si="86"/>
        <v>0.70938624269509898</v>
      </c>
      <c r="R300" s="91"/>
      <c r="S300" s="213"/>
      <c r="T300" s="76"/>
      <c r="U300" s="76"/>
      <c r="V300" s="76"/>
      <c r="W300" s="76"/>
      <c r="X300" s="76"/>
      <c r="Y300" s="76"/>
      <c r="Z300" s="76"/>
      <c r="AA300" s="76"/>
      <c r="AB300" s="76"/>
      <c r="AC300" s="76"/>
      <c r="AD300" s="76"/>
      <c r="AE300" s="76"/>
      <c r="AF300" s="76"/>
      <c r="AG300" s="76"/>
    </row>
    <row r="301" spans="1:33" x14ac:dyDescent="0.25">
      <c r="A301" s="86">
        <f t="shared" si="74"/>
        <v>-0.15538220074280112</v>
      </c>
      <c r="B301" s="75">
        <v>0.15538220074280112</v>
      </c>
      <c r="C301" s="75">
        <v>0.70838070561085054</v>
      </c>
      <c r="D301" s="36">
        <f t="shared" si="75"/>
        <v>0.55538220074280109</v>
      </c>
      <c r="E301" s="36">
        <f t="shared" si="76"/>
        <v>4.3984796534160674E-2</v>
      </c>
      <c r="F301" s="36">
        <f t="shared" si="77"/>
        <v>8.5968888966679591E-2</v>
      </c>
      <c r="G301" s="36">
        <f t="shared" si="87"/>
        <v>2.5428505065881624E-2</v>
      </c>
      <c r="H301" s="36">
        <f t="shared" si="78"/>
        <v>0.12995368550084027</v>
      </c>
      <c r="I301" s="36">
        <f t="shared" si="79"/>
        <v>2.5428505065881617E-2</v>
      </c>
      <c r="J301" s="36">
        <f t="shared" si="80"/>
        <v>1.0176079236050422E-8</v>
      </c>
      <c r="K301" s="88">
        <f t="shared" si="81"/>
        <v>-7.8369821712542443E-12</v>
      </c>
      <c r="L301" s="36">
        <f t="shared" si="82"/>
        <v>0.70920590411881468</v>
      </c>
      <c r="M301" s="89">
        <f t="shared" si="83"/>
        <v>6.8095257754624641E-7</v>
      </c>
      <c r="N301" s="10">
        <f t="shared" si="84"/>
        <v>2.4418005711823221E-2</v>
      </c>
      <c r="O301" s="10">
        <f t="shared" si="85"/>
        <v>1.0211089445524339E-6</v>
      </c>
      <c r="P301" s="90">
        <v>299</v>
      </c>
      <c r="Q301" s="86">
        <f t="shared" si="86"/>
        <v>0.70920589395057243</v>
      </c>
      <c r="R301" s="91"/>
      <c r="S301" s="213"/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  <c r="AG301" s="76"/>
    </row>
    <row r="302" spans="1:33" x14ac:dyDescent="0.25">
      <c r="A302" s="86">
        <f t="shared" si="74"/>
        <v>-0.15476060978073383</v>
      </c>
      <c r="B302" s="75">
        <v>0.15476060978073383</v>
      </c>
      <c r="C302" s="75">
        <v>0.70694019181919054</v>
      </c>
      <c r="D302" s="36">
        <f t="shared" si="75"/>
        <v>0.55476060978073383</v>
      </c>
      <c r="E302" s="36">
        <f t="shared" si="76"/>
        <v>4.3984633999538607E-2</v>
      </c>
      <c r="F302" s="36">
        <f t="shared" si="77"/>
        <v>8.5586217599946099E-2</v>
      </c>
      <c r="G302" s="36">
        <f t="shared" si="87"/>
        <v>2.5189748582716165E-2</v>
      </c>
      <c r="H302" s="36">
        <f t="shared" si="78"/>
        <v>0.1295708515994847</v>
      </c>
      <c r="I302" s="36">
        <f t="shared" si="79"/>
        <v>2.5189748582716175E-2</v>
      </c>
      <c r="J302" s="36">
        <f t="shared" si="80"/>
        <v>9.5985329586702487E-9</v>
      </c>
      <c r="K302" s="88">
        <f t="shared" si="81"/>
        <v>-7.3646733129232518E-12</v>
      </c>
      <c r="L302" s="36">
        <f t="shared" si="82"/>
        <v>0.70904474106670579</v>
      </c>
      <c r="M302" s="89">
        <f t="shared" si="83"/>
        <v>4.4291275352169702E-6</v>
      </c>
      <c r="N302" s="10">
        <f t="shared" si="84"/>
        <v>2.4167033332345038E-2</v>
      </c>
      <c r="O302" s="10">
        <f t="shared" si="85"/>
        <v>1.0459464833416984E-6</v>
      </c>
      <c r="P302" s="90">
        <v>300</v>
      </c>
      <c r="Q302" s="86">
        <f t="shared" si="86"/>
        <v>0.70904473147553748</v>
      </c>
      <c r="R302" s="91"/>
      <c r="S302" s="213"/>
      <c r="T302" s="76"/>
      <c r="U302" s="76"/>
      <c r="V302" s="76"/>
      <c r="W302" s="76"/>
      <c r="X302" s="76"/>
      <c r="Y302" s="76"/>
      <c r="Z302" s="76"/>
      <c r="AA302" s="76"/>
      <c r="AB302" s="76"/>
      <c r="AC302" s="76"/>
      <c r="AD302" s="76"/>
      <c r="AE302" s="76"/>
      <c r="AF302" s="76"/>
      <c r="AG302" s="76"/>
    </row>
    <row r="303" spans="1:33" x14ac:dyDescent="0.25">
      <c r="A303" s="86">
        <f t="shared" si="74"/>
        <v>-0.15406131994840797</v>
      </c>
      <c r="B303" s="75">
        <v>0.15406131994840797</v>
      </c>
      <c r="C303" s="75">
        <v>0.70663533286922675</v>
      </c>
      <c r="D303" s="36">
        <f t="shared" si="75"/>
        <v>0.55406131994840802</v>
      </c>
      <c r="E303" s="36">
        <f t="shared" si="76"/>
        <v>4.3984443269372661E-2</v>
      </c>
      <c r="F303" s="36">
        <f t="shared" si="77"/>
        <v>8.5153446613905573E-2</v>
      </c>
      <c r="G303" s="36">
        <f t="shared" si="87"/>
        <v>2.4923421077249271E-2</v>
      </c>
      <c r="H303" s="36">
        <f t="shared" si="78"/>
        <v>0.12913788988327823</v>
      </c>
      <c r="I303" s="36">
        <f t="shared" si="79"/>
        <v>2.4923421077249271E-2</v>
      </c>
      <c r="J303" s="36">
        <f t="shared" si="80"/>
        <v>8.9878804604261285E-9</v>
      </c>
      <c r="K303" s="88">
        <f t="shared" si="81"/>
        <v>-6.8672645324464961E-12</v>
      </c>
      <c r="L303" s="36">
        <f t="shared" si="82"/>
        <v>0.70886247847068806</v>
      </c>
      <c r="M303" s="89">
        <f t="shared" si="83"/>
        <v>4.9601775301084651E-6</v>
      </c>
      <c r="N303" s="10">
        <f t="shared" si="84"/>
        <v>2.3887052804694109E-2</v>
      </c>
      <c r="O303" s="10">
        <f t="shared" si="85"/>
        <v>1.07405919635897E-6</v>
      </c>
      <c r="P303" s="90">
        <v>301</v>
      </c>
      <c r="Q303" s="86">
        <f t="shared" si="86"/>
        <v>0.70886246948967491</v>
      </c>
      <c r="R303" s="91"/>
      <c r="S303" s="213"/>
      <c r="T303" s="76"/>
      <c r="U303" s="76"/>
      <c r="V303" s="76"/>
      <c r="W303" s="76"/>
      <c r="X303" s="76"/>
      <c r="Y303" s="76"/>
      <c r="Z303" s="76"/>
      <c r="AA303" s="76"/>
      <c r="AB303" s="76"/>
      <c r="AC303" s="76"/>
      <c r="AD303" s="76"/>
      <c r="AE303" s="76"/>
      <c r="AF303" s="76"/>
      <c r="AG303" s="76"/>
    </row>
    <row r="304" spans="1:33" x14ac:dyDescent="0.25">
      <c r="A304" s="86">
        <f t="shared" si="74"/>
        <v>-0.15328433124582375</v>
      </c>
      <c r="B304" s="75">
        <v>0.15328433124582375</v>
      </c>
      <c r="C304" s="75">
        <v>0.70776971940345368</v>
      </c>
      <c r="D304" s="36">
        <f t="shared" si="75"/>
        <v>0.55328433124582377</v>
      </c>
      <c r="E304" s="36">
        <f t="shared" si="76"/>
        <v>4.3984221078959433E-2</v>
      </c>
      <c r="F304" s="36">
        <f t="shared" si="77"/>
        <v>8.4669791514999815E-2</v>
      </c>
      <c r="G304" s="36">
        <f t="shared" si="87"/>
        <v>2.4630310297031721E-2</v>
      </c>
      <c r="H304" s="36">
        <f t="shared" si="78"/>
        <v>0.12865401259395925</v>
      </c>
      <c r="I304" s="36">
        <f t="shared" si="79"/>
        <v>2.4630310297031721E-2</v>
      </c>
      <c r="J304" s="36">
        <f t="shared" si="80"/>
        <v>8.3548327691929045E-9</v>
      </c>
      <c r="K304" s="88">
        <f t="shared" si="81"/>
        <v>-6.3538885244149984E-12</v>
      </c>
      <c r="L304" s="36">
        <f t="shared" si="82"/>
        <v>0.70865878595112219</v>
      </c>
      <c r="M304" s="89">
        <f t="shared" si="83"/>
        <v>7.9043932618321282E-7</v>
      </c>
      <c r="N304" s="10">
        <f t="shared" si="84"/>
        <v>2.3578889563112541E-2</v>
      </c>
      <c r="O304" s="10">
        <f t="shared" si="85"/>
        <v>1.1054855597151466E-6</v>
      </c>
      <c r="P304" s="90">
        <v>302</v>
      </c>
      <c r="Q304" s="86">
        <f t="shared" si="86"/>
        <v>0.70865877760264329</v>
      </c>
      <c r="R304" s="91"/>
      <c r="S304" s="213"/>
      <c r="T304" s="76"/>
      <c r="U304" s="76"/>
      <c r="V304" s="76"/>
      <c r="W304" s="76"/>
      <c r="X304" s="76"/>
      <c r="Y304" s="76"/>
      <c r="Z304" s="76"/>
      <c r="AA304" s="76"/>
      <c r="AB304" s="76"/>
      <c r="AC304" s="76"/>
      <c r="AD304" s="76"/>
      <c r="AE304" s="76"/>
      <c r="AF304" s="76"/>
      <c r="AG304" s="76"/>
    </row>
    <row r="305" spans="1:33" x14ac:dyDescent="0.25">
      <c r="A305" s="86">
        <f t="shared" si="74"/>
        <v>-0.15266274028375626</v>
      </c>
      <c r="B305" s="75">
        <v>0.15266274028375626</v>
      </c>
      <c r="C305" s="75">
        <v>0.70515137320498311</v>
      </c>
      <c r="D305" s="36">
        <f t="shared" si="75"/>
        <v>0.55266274028375628</v>
      </c>
      <c r="E305" s="36">
        <f t="shared" si="76"/>
        <v>4.3984035159169911E-2</v>
      </c>
      <c r="F305" s="36">
        <f t="shared" si="77"/>
        <v>8.4280758251195007E-2</v>
      </c>
      <c r="G305" s="36">
        <f t="shared" si="87"/>
        <v>2.4397938992739544E-2</v>
      </c>
      <c r="H305" s="36">
        <f t="shared" si="78"/>
        <v>0.1282647934103649</v>
      </c>
      <c r="I305" s="36">
        <f t="shared" si="79"/>
        <v>2.4397938992739548E-2</v>
      </c>
      <c r="J305" s="36">
        <f t="shared" si="80"/>
        <v>7.8806518150632859E-9</v>
      </c>
      <c r="K305" s="88">
        <f t="shared" si="81"/>
        <v>-5.9709615012275117E-12</v>
      </c>
      <c r="L305" s="36">
        <f t="shared" si="82"/>
        <v>0.70849494368220667</v>
      </c>
      <c r="M305" s="89">
        <f t="shared" si="83"/>
        <v>1.117946353616096E-5</v>
      </c>
      <c r="N305" s="10">
        <f t="shared" si="84"/>
        <v>2.3334569938744033E-2</v>
      </c>
      <c r="O305" s="10">
        <f t="shared" si="85"/>
        <v>1.1307537449953153E-6</v>
      </c>
      <c r="P305" s="90">
        <v>303</v>
      </c>
      <c r="Q305" s="86">
        <f t="shared" si="86"/>
        <v>0.70849493580752576</v>
      </c>
      <c r="R305" s="91"/>
      <c r="S305" s="213"/>
      <c r="T305" s="76"/>
      <c r="U305" s="76"/>
      <c r="V305" s="76"/>
      <c r="W305" s="76"/>
      <c r="X305" s="76"/>
      <c r="Y305" s="76"/>
      <c r="Z305" s="76"/>
      <c r="AA305" s="76"/>
      <c r="AB305" s="76"/>
      <c r="AC305" s="76"/>
      <c r="AD305" s="76"/>
      <c r="AE305" s="76"/>
      <c r="AF305" s="76"/>
      <c r="AG305" s="76"/>
    </row>
    <row r="306" spans="1:33" x14ac:dyDescent="0.25">
      <c r="A306" s="86">
        <f t="shared" si="74"/>
        <v>-0.15196345045143039</v>
      </c>
      <c r="B306" s="75">
        <v>0.15196345045143039</v>
      </c>
      <c r="C306" s="75">
        <v>0.70707054200424535</v>
      </c>
      <c r="D306" s="36">
        <f t="shared" si="75"/>
        <v>0.55196345045143036</v>
      </c>
      <c r="E306" s="36">
        <f t="shared" si="76"/>
        <v>4.3983816890617658E-2</v>
      </c>
      <c r="F306" s="36">
        <f t="shared" si="77"/>
        <v>8.3840867566055133E-2</v>
      </c>
      <c r="G306" s="36">
        <f t="shared" si="87"/>
        <v>2.4138758615467826E-2</v>
      </c>
      <c r="H306" s="36">
        <f t="shared" si="78"/>
        <v>0.1278246844566728</v>
      </c>
      <c r="I306" s="36">
        <f t="shared" si="79"/>
        <v>2.4138758615467815E-2</v>
      </c>
      <c r="J306" s="36">
        <f t="shared" si="80"/>
        <v>7.3792897738808656E-9</v>
      </c>
      <c r="K306" s="88">
        <f t="shared" si="81"/>
        <v>-5.5676818695492847E-12</v>
      </c>
      <c r="L306" s="36">
        <f t="shared" si="82"/>
        <v>0.70830968272612904</v>
      </c>
      <c r="M306" s="89">
        <f t="shared" si="83"/>
        <v>1.5354697286304359E-6</v>
      </c>
      <c r="N306" s="10">
        <f t="shared" si="84"/>
        <v>2.3062052056240085E-2</v>
      </c>
      <c r="O306" s="10">
        <f t="shared" si="85"/>
        <v>1.1592970146840179E-6</v>
      </c>
      <c r="P306" s="90">
        <v>304</v>
      </c>
      <c r="Q306" s="86">
        <f t="shared" si="86"/>
        <v>0.70830967535240696</v>
      </c>
      <c r="R306" s="91"/>
      <c r="S306" s="213"/>
      <c r="T306" s="76"/>
      <c r="U306" s="76"/>
      <c r="V306" s="76"/>
      <c r="W306" s="76"/>
      <c r="X306" s="76"/>
      <c r="Y306" s="76"/>
      <c r="Z306" s="76"/>
      <c r="AA306" s="76"/>
      <c r="AB306" s="76"/>
      <c r="AC306" s="76"/>
      <c r="AD306" s="76"/>
      <c r="AE306" s="76"/>
      <c r="AF306" s="76"/>
      <c r="AG306" s="76"/>
    </row>
    <row r="307" spans="1:33" x14ac:dyDescent="0.25">
      <c r="A307" s="86">
        <f t="shared" si="74"/>
        <v>-0.15126416061910453</v>
      </c>
      <c r="B307" s="75">
        <v>0.15126416061910453</v>
      </c>
      <c r="C307" s="75">
        <v>0.7058506798547769</v>
      </c>
      <c r="D307" s="36">
        <f t="shared" si="75"/>
        <v>0.55126416061910455</v>
      </c>
      <c r="E307" s="36">
        <f t="shared" si="76"/>
        <v>4.3983588515164394E-2</v>
      </c>
      <c r="F307" s="36">
        <f t="shared" si="77"/>
        <v>8.3398630803711016E-2</v>
      </c>
      <c r="G307" s="36">
        <f t="shared" si="87"/>
        <v>2.3881934390405049E-2</v>
      </c>
      <c r="H307" s="36">
        <f t="shared" si="78"/>
        <v>0.12738221931887544</v>
      </c>
      <c r="I307" s="36">
        <f t="shared" si="79"/>
        <v>2.3881934390405025E-2</v>
      </c>
      <c r="J307" s="36">
        <f t="shared" si="80"/>
        <v>6.9098240557446656E-9</v>
      </c>
      <c r="K307" s="88">
        <f t="shared" si="81"/>
        <v>-5.191640449526846E-12</v>
      </c>
      <c r="L307" s="36">
        <f t="shared" si="82"/>
        <v>0.70812343374887643</v>
      </c>
      <c r="M307" s="89">
        <f t="shared" si="83"/>
        <v>5.1654102631445904E-6</v>
      </c>
      <c r="N307" s="10">
        <f t="shared" si="84"/>
        <v>2.2792005782417878E-2</v>
      </c>
      <c r="O307" s="10">
        <f t="shared" si="85"/>
        <v>1.1879443705088003E-6</v>
      </c>
      <c r="P307" s="90">
        <v>305</v>
      </c>
      <c r="Q307" s="86">
        <f t="shared" si="86"/>
        <v>0.70812342684424401</v>
      </c>
      <c r="R307" s="91"/>
      <c r="S307" s="213"/>
      <c r="T307" s="76"/>
      <c r="U307" s="76"/>
      <c r="V307" s="76"/>
      <c r="W307" s="76"/>
      <c r="X307" s="76"/>
      <c r="Y307" s="76"/>
      <c r="Z307" s="76"/>
      <c r="AA307" s="76"/>
      <c r="AB307" s="76"/>
      <c r="AC307" s="76"/>
      <c r="AD307" s="76"/>
      <c r="AE307" s="76"/>
      <c r="AF307" s="76"/>
      <c r="AG307" s="76"/>
    </row>
    <row r="308" spans="1:33" x14ac:dyDescent="0.25">
      <c r="A308" s="86">
        <f t="shared" si="74"/>
        <v>-0.15056487078677888</v>
      </c>
      <c r="B308" s="75">
        <v>0.15056487078677888</v>
      </c>
      <c r="C308" s="75">
        <v>0.70615544614418657</v>
      </c>
      <c r="D308" s="36">
        <f t="shared" si="75"/>
        <v>0.55056487078677896</v>
      </c>
      <c r="E308" s="36">
        <f t="shared" si="76"/>
        <v>4.3983349528257769E-2</v>
      </c>
      <c r="F308" s="36">
        <f t="shared" si="77"/>
        <v>8.2954061995090478E-2</v>
      </c>
      <c r="G308" s="36">
        <f t="shared" si="87"/>
        <v>2.3627452793205182E-2</v>
      </c>
      <c r="H308" s="36">
        <f t="shared" si="78"/>
        <v>0.12693741152334825</v>
      </c>
      <c r="I308" s="36">
        <f t="shared" si="79"/>
        <v>2.3627452793205189E-2</v>
      </c>
      <c r="J308" s="36">
        <f t="shared" si="80"/>
        <v>6.4702254382622088E-9</v>
      </c>
      <c r="K308" s="88">
        <f t="shared" si="81"/>
        <v>-4.8409987118353755E-12</v>
      </c>
      <c r="L308" s="36">
        <f t="shared" si="82"/>
        <v>0.70793620265756219</v>
      </c>
      <c r="M308" s="89">
        <f t="shared" si="83"/>
        <v>3.1710937599296741E-6</v>
      </c>
      <c r="N308" s="10">
        <f t="shared" si="84"/>
        <v>2.252442275690953E-2</v>
      </c>
      <c r="O308" s="10">
        <f t="shared" si="85"/>
        <v>1.2166752609704024E-6</v>
      </c>
      <c r="P308" s="90">
        <v>306</v>
      </c>
      <c r="Q308" s="86">
        <f t="shared" si="86"/>
        <v>0.70793619619217774</v>
      </c>
      <c r="R308" s="91"/>
      <c r="S308" s="213"/>
      <c r="T308" s="76"/>
      <c r="U308" s="76"/>
      <c r="V308" s="76"/>
      <c r="W308" s="76"/>
      <c r="X308" s="76"/>
      <c r="Y308" s="76"/>
      <c r="Z308" s="76"/>
      <c r="AA308" s="76"/>
      <c r="AB308" s="76"/>
      <c r="AC308" s="76"/>
      <c r="AD308" s="76"/>
      <c r="AE308" s="76"/>
      <c r="AF308" s="76"/>
      <c r="AG308" s="76"/>
    </row>
    <row r="309" spans="1:33" x14ac:dyDescent="0.25">
      <c r="A309" s="86">
        <f t="shared" si="74"/>
        <v>-0.14986558095445301</v>
      </c>
      <c r="B309" s="75">
        <v>0.14986558095445301</v>
      </c>
      <c r="C309" s="75">
        <v>0.70646044338766101</v>
      </c>
      <c r="D309" s="36">
        <f t="shared" si="75"/>
        <v>0.54986558095445304</v>
      </c>
      <c r="E309" s="36">
        <f t="shared" si="76"/>
        <v>4.3983099398836545E-2</v>
      </c>
      <c r="F309" s="36">
        <f t="shared" si="77"/>
        <v>8.2507175431682317E-2</v>
      </c>
      <c r="G309" s="36">
        <f t="shared" si="87"/>
        <v>2.337530006534036E-2</v>
      </c>
      <c r="H309" s="36">
        <f t="shared" si="78"/>
        <v>0.12649027483051886</v>
      </c>
      <c r="I309" s="36">
        <f t="shared" si="79"/>
        <v>2.3375300065340356E-2</v>
      </c>
      <c r="J309" s="36">
        <f t="shared" si="80"/>
        <v>6.0585937984091003E-9</v>
      </c>
      <c r="K309" s="88">
        <f t="shared" si="81"/>
        <v>-4.5140380312362032E-12</v>
      </c>
      <c r="L309" s="36">
        <f t="shared" si="82"/>
        <v>0.70774799546916445</v>
      </c>
      <c r="M309" s="89">
        <f t="shared" si="83"/>
        <v>1.6577903625838416E-6</v>
      </c>
      <c r="N309" s="10">
        <f t="shared" si="84"/>
        <v>2.2259294390123884E-2</v>
      </c>
      <c r="O309" s="10">
        <f t="shared" si="85"/>
        <v>1.2454686671153753E-6</v>
      </c>
      <c r="P309" s="90">
        <v>307</v>
      </c>
      <c r="Q309" s="86">
        <f t="shared" si="86"/>
        <v>0.70774798941508466</v>
      </c>
      <c r="R309" s="91"/>
      <c r="S309" s="213"/>
      <c r="T309" s="76"/>
      <c r="U309" s="76"/>
      <c r="V309" s="76"/>
      <c r="W309" s="76"/>
      <c r="X309" s="76"/>
      <c r="Y309" s="76"/>
      <c r="Z309" s="76"/>
      <c r="AA309" s="76"/>
      <c r="AB309" s="76"/>
      <c r="AC309" s="76"/>
      <c r="AD309" s="76"/>
      <c r="AE309" s="76"/>
      <c r="AF309" s="76"/>
      <c r="AG309" s="76"/>
    </row>
    <row r="310" spans="1:33" x14ac:dyDescent="0.25">
      <c r="A310" s="86">
        <f t="shared" si="74"/>
        <v>-0.14908859225186857</v>
      </c>
      <c r="B310" s="75">
        <v>0.14908859225186857</v>
      </c>
      <c r="C310" s="75">
        <v>0.70441303718825965</v>
      </c>
      <c r="D310" s="36">
        <f t="shared" si="75"/>
        <v>0.54908859225186857</v>
      </c>
      <c r="E310" s="36">
        <f t="shared" si="76"/>
        <v>4.3982807727972334E-2</v>
      </c>
      <c r="F310" s="36">
        <f t="shared" si="77"/>
        <v>8.200793414993196E-2</v>
      </c>
      <c r="G310" s="36">
        <f t="shared" si="87"/>
        <v>2.3097844742098375E-2</v>
      </c>
      <c r="H310" s="36">
        <f t="shared" si="78"/>
        <v>0.12599074187790429</v>
      </c>
      <c r="I310" s="36">
        <f t="shared" si="79"/>
        <v>2.3097844742098375E-2</v>
      </c>
      <c r="J310" s="36">
        <f t="shared" si="80"/>
        <v>5.6318659025025322E-9</v>
      </c>
      <c r="K310" s="88">
        <f t="shared" si="81"/>
        <v>-4.1765813021559238E-12</v>
      </c>
      <c r="L310" s="36">
        <f t="shared" si="82"/>
        <v>0.70753773901736683</v>
      </c>
      <c r="M310" s="89">
        <f t="shared" si="83"/>
        <v>9.7637615208257527E-6</v>
      </c>
      <c r="N310" s="10">
        <f t="shared" si="84"/>
        <v>2.1967575507239049E-2</v>
      </c>
      <c r="O310" s="10">
        <f t="shared" si="85"/>
        <v>1.2775085432694865E-6</v>
      </c>
      <c r="P310" s="90">
        <v>308</v>
      </c>
      <c r="Q310" s="86">
        <f t="shared" si="86"/>
        <v>0.70753773338967751</v>
      </c>
      <c r="R310" s="91"/>
      <c r="S310" s="213"/>
      <c r="T310" s="76"/>
      <c r="U310" s="76"/>
      <c r="V310" s="76"/>
      <c r="W310" s="76"/>
      <c r="X310" s="76"/>
      <c r="Y310" s="76"/>
      <c r="Z310" s="76"/>
      <c r="AA310" s="76"/>
      <c r="AB310" s="76"/>
      <c r="AC310" s="76"/>
      <c r="AD310" s="76"/>
      <c r="AE310" s="76"/>
      <c r="AF310" s="76"/>
      <c r="AG310" s="76"/>
    </row>
    <row r="311" spans="1:33" x14ac:dyDescent="0.25">
      <c r="A311" s="86">
        <f t="shared" si="74"/>
        <v>-0.14846700128980128</v>
      </c>
      <c r="B311" s="75">
        <v>0.14846700128980128</v>
      </c>
      <c r="C311" s="75">
        <v>0.70538621986682937</v>
      </c>
      <c r="D311" s="36">
        <f t="shared" si="75"/>
        <v>0.5484670012898013</v>
      </c>
      <c r="E311" s="36">
        <f t="shared" si="76"/>
        <v>4.3982563446912565E-2</v>
      </c>
      <c r="F311" s="36">
        <f t="shared" si="77"/>
        <v>8.1606507464703965E-2</v>
      </c>
      <c r="G311" s="36">
        <f t="shared" si="87"/>
        <v>2.2877925065957073E-2</v>
      </c>
      <c r="H311" s="36">
        <f t="shared" si="78"/>
        <v>0.12558907091161653</v>
      </c>
      <c r="I311" s="36">
        <f t="shared" si="79"/>
        <v>2.287792506595707E-2</v>
      </c>
      <c r="J311" s="36">
        <f t="shared" si="80"/>
        <v>5.3122276825970336E-9</v>
      </c>
      <c r="K311" s="88">
        <f t="shared" si="81"/>
        <v>-3.9248737585609172E-12</v>
      </c>
      <c r="L311" s="36">
        <f t="shared" si="82"/>
        <v>0.70736867739953857</v>
      </c>
      <c r="M311" s="89">
        <f t="shared" si="83"/>
        <v>3.9301378689954615E-6</v>
      </c>
      <c r="N311" s="10">
        <f t="shared" si="84"/>
        <v>2.1736366149299538E-2</v>
      </c>
      <c r="O311" s="10">
        <f t="shared" si="85"/>
        <v>1.3031567602003181E-6</v>
      </c>
      <c r="P311" s="90">
        <v>309</v>
      </c>
      <c r="Q311" s="86">
        <f t="shared" si="86"/>
        <v>0.70736867209123577</v>
      </c>
      <c r="R311" s="91"/>
      <c r="S311" s="213"/>
      <c r="T311" s="76"/>
      <c r="U311" s="76"/>
      <c r="V311" s="76"/>
      <c r="W311" s="76"/>
      <c r="X311" s="76"/>
      <c r="Y311" s="76"/>
      <c r="Z311" s="76"/>
      <c r="AA311" s="76"/>
      <c r="AB311" s="76"/>
      <c r="AC311" s="76"/>
      <c r="AD311" s="76"/>
      <c r="AE311" s="76"/>
      <c r="AF311" s="76"/>
      <c r="AG311" s="76"/>
    </row>
    <row r="312" spans="1:33" x14ac:dyDescent="0.25">
      <c r="A312" s="86">
        <f t="shared" si="74"/>
        <v>-0.14769001258721706</v>
      </c>
      <c r="B312" s="75">
        <v>0.14769001258721706</v>
      </c>
      <c r="C312" s="75">
        <v>0.70524139499186544</v>
      </c>
      <c r="D312" s="36">
        <f t="shared" si="75"/>
        <v>0.54769001258721706</v>
      </c>
      <c r="E312" s="36">
        <f t="shared" si="76"/>
        <v>4.3982243699146023E-2</v>
      </c>
      <c r="F312" s="36">
        <f t="shared" si="77"/>
        <v>8.1102199365513314E-2</v>
      </c>
      <c r="G312" s="36">
        <f t="shared" si="87"/>
        <v>2.2605564584488785E-2</v>
      </c>
      <c r="H312" s="36">
        <f t="shared" si="78"/>
        <v>0.12508444306465932</v>
      </c>
      <c r="I312" s="36">
        <f t="shared" si="79"/>
        <v>2.2605564584488796E-2</v>
      </c>
      <c r="J312" s="36">
        <f t="shared" si="80"/>
        <v>4.9380689438756124E-9</v>
      </c>
      <c r="K312" s="88">
        <f t="shared" si="81"/>
        <v>-3.6314617972777876E-12</v>
      </c>
      <c r="L312" s="36">
        <f t="shared" si="82"/>
        <v>0.7071562871044218</v>
      </c>
      <c r="M312" s="89">
        <f t="shared" si="83"/>
        <v>3.6668118027305384E-6</v>
      </c>
      <c r="N312" s="10">
        <f t="shared" si="84"/>
        <v>2.14500509581581E-2</v>
      </c>
      <c r="O312" s="10">
        <f t="shared" si="85"/>
        <v>1.3352117406359155E-6</v>
      </c>
      <c r="P312" s="90">
        <v>310</v>
      </c>
      <c r="Q312" s="86">
        <f t="shared" si="86"/>
        <v>0.70715628216998427</v>
      </c>
      <c r="R312" s="91"/>
      <c r="S312" s="213"/>
      <c r="T312" s="76"/>
      <c r="U312" s="76"/>
      <c r="V312" s="76"/>
      <c r="W312" s="76"/>
      <c r="X312" s="76"/>
      <c r="Y312" s="76"/>
      <c r="Z312" s="76"/>
      <c r="AA312" s="76"/>
      <c r="AB312" s="76"/>
      <c r="AC312" s="76"/>
      <c r="AD312" s="76"/>
      <c r="AE312" s="76"/>
      <c r="AF312" s="76"/>
      <c r="AG312" s="76"/>
    </row>
    <row r="313" spans="1:33" x14ac:dyDescent="0.25">
      <c r="A313" s="86">
        <f t="shared" si="74"/>
        <v>-0.1469907227548912</v>
      </c>
      <c r="B313" s="75">
        <v>0.1469907227548912</v>
      </c>
      <c r="C313" s="75">
        <v>0.70423840100540136</v>
      </c>
      <c r="D313" s="36">
        <f t="shared" si="75"/>
        <v>0.54699072275489125</v>
      </c>
      <c r="E313" s="36">
        <f t="shared" si="76"/>
        <v>4.3981941557944937E-2</v>
      </c>
      <c r="F313" s="36">
        <f t="shared" si="77"/>
        <v>8.0645939698558766E-2</v>
      </c>
      <c r="G313" s="36">
        <f t="shared" si="87"/>
        <v>2.2362836874475371E-2</v>
      </c>
      <c r="H313" s="36">
        <f t="shared" si="78"/>
        <v>0.1246278812565037</v>
      </c>
      <c r="I313" s="36">
        <f t="shared" si="79"/>
        <v>2.2362836874475385E-2</v>
      </c>
      <c r="J313" s="36">
        <f t="shared" si="80"/>
        <v>4.6239121080334655E-9</v>
      </c>
      <c r="K313" s="88">
        <f t="shared" si="81"/>
        <v>-3.3861935472097075E-12</v>
      </c>
      <c r="L313" s="36">
        <f t="shared" si="82"/>
        <v>0.7069641325203524</v>
      </c>
      <c r="M313" s="89">
        <f t="shared" si="83"/>
        <v>7.4296122915972656E-6</v>
      </c>
      <c r="N313" s="10">
        <f t="shared" si="84"/>
        <v>2.1194918951434789E-2</v>
      </c>
      <c r="O313" s="10">
        <f t="shared" si="85"/>
        <v>1.3640322749594602E-6</v>
      </c>
      <c r="P313" s="90">
        <v>311</v>
      </c>
      <c r="Q313" s="86">
        <f t="shared" si="86"/>
        <v>0.70696412789982643</v>
      </c>
      <c r="R313" s="91"/>
      <c r="S313" s="213"/>
      <c r="T313" s="76"/>
      <c r="U313" s="76"/>
      <c r="V313" s="76"/>
      <c r="W313" s="76"/>
      <c r="X313" s="76"/>
      <c r="Y313" s="76"/>
      <c r="Z313" s="76"/>
      <c r="AA313" s="76"/>
      <c r="AB313" s="76"/>
      <c r="AC313" s="76"/>
      <c r="AD313" s="76"/>
      <c r="AE313" s="76"/>
      <c r="AF313" s="76"/>
      <c r="AG313" s="76"/>
    </row>
    <row r="314" spans="1:33" x14ac:dyDescent="0.25">
      <c r="A314" s="86">
        <f t="shared" si="74"/>
        <v>-0.14629143292256533</v>
      </c>
      <c r="B314" s="75">
        <v>0.14629143292256533</v>
      </c>
      <c r="C314" s="75">
        <v>0.70537110894272292</v>
      </c>
      <c r="D314" s="36">
        <f t="shared" si="75"/>
        <v>0.54629143292256532</v>
      </c>
      <c r="E314" s="36">
        <f t="shared" si="76"/>
        <v>4.3981625089256703E-2</v>
      </c>
      <c r="F314" s="36">
        <f t="shared" si="77"/>
        <v>8.0187439118944562E-2</v>
      </c>
      <c r="G314" s="36">
        <f t="shared" si="87"/>
        <v>2.2122364384622326E-2</v>
      </c>
      <c r="H314" s="36">
        <f t="shared" si="78"/>
        <v>0.12416906420820127</v>
      </c>
      <c r="I314" s="36">
        <f t="shared" si="79"/>
        <v>2.2122364384622333E-2</v>
      </c>
      <c r="J314" s="36">
        <f t="shared" si="80"/>
        <v>4.3297417259053679E-9</v>
      </c>
      <c r="K314" s="88">
        <f t="shared" si="81"/>
        <v>-3.1574898246578029E-12</v>
      </c>
      <c r="L314" s="36">
        <f t="shared" si="82"/>
        <v>0.70677103419337417</v>
      </c>
      <c r="M314" s="89">
        <f t="shared" si="83"/>
        <v>1.9597907074109543E-6</v>
      </c>
      <c r="N314" s="10">
        <f t="shared" si="84"/>
        <v>2.0942194253377296E-2</v>
      </c>
      <c r="O314" s="10">
        <f t="shared" si="85"/>
        <v>1.3928015386829276E-6</v>
      </c>
      <c r="P314" s="90">
        <v>312</v>
      </c>
      <c r="Q314" s="86">
        <f t="shared" si="86"/>
        <v>0.70677102986678997</v>
      </c>
      <c r="R314" s="91"/>
      <c r="S314" s="213"/>
      <c r="T314" s="76"/>
      <c r="U314" s="76"/>
      <c r="V314" s="76"/>
      <c r="W314" s="76"/>
      <c r="X314" s="76"/>
      <c r="Y314" s="76"/>
      <c r="Z314" s="76"/>
      <c r="AA314" s="76"/>
      <c r="AB314" s="76"/>
      <c r="AC314" s="76"/>
      <c r="AD314" s="76"/>
      <c r="AE314" s="76"/>
      <c r="AF314" s="76"/>
      <c r="AG314" s="76"/>
    </row>
    <row r="315" spans="1:33" x14ac:dyDescent="0.25">
      <c r="A315" s="86">
        <f t="shared" si="74"/>
        <v>-0.14559214309023946</v>
      </c>
      <c r="B315" s="75">
        <v>0.14559214309023946</v>
      </c>
      <c r="C315" s="75">
        <v>0.70492196346028235</v>
      </c>
      <c r="D315" s="36">
        <f t="shared" si="75"/>
        <v>0.54559214309023951</v>
      </c>
      <c r="E315" s="36">
        <f t="shared" si="76"/>
        <v>4.3981293565459614E-2</v>
      </c>
      <c r="F315" s="36">
        <f t="shared" si="77"/>
        <v>7.9726713351846445E-2</v>
      </c>
      <c r="G315" s="36">
        <f t="shared" si="87"/>
        <v>2.188413211864712E-2</v>
      </c>
      <c r="H315" s="36">
        <f t="shared" si="78"/>
        <v>0.12370800691730606</v>
      </c>
      <c r="I315" s="36">
        <f t="shared" si="79"/>
        <v>2.1884132118647124E-2</v>
      </c>
      <c r="J315" s="36">
        <f t="shared" si="80"/>
        <v>4.0542862777391078E-9</v>
      </c>
      <c r="K315" s="88">
        <f t="shared" si="81"/>
        <v>-2.9442315248147171E-12</v>
      </c>
      <c r="L315" s="36">
        <f t="shared" si="82"/>
        <v>0.70657699874489266</v>
      </c>
      <c r="M315" s="89">
        <f t="shared" si="83"/>
        <v>2.7391417933051187E-6</v>
      </c>
      <c r="N315" s="10">
        <f t="shared" si="84"/>
        <v>2.0691866952128924E-2</v>
      </c>
      <c r="O315" s="10">
        <f t="shared" si="85"/>
        <v>1.4214962272926709E-6</v>
      </c>
      <c r="P315" s="90">
        <v>313</v>
      </c>
      <c r="Q315" s="86">
        <f t="shared" si="86"/>
        <v>0.70657699469355062</v>
      </c>
      <c r="R315" s="91"/>
      <c r="S315" s="213"/>
      <c r="T315" s="76"/>
      <c r="U315" s="76"/>
      <c r="V315" s="76"/>
      <c r="W315" s="76"/>
      <c r="X315" s="76"/>
      <c r="Y315" s="76"/>
      <c r="Z315" s="76"/>
      <c r="AA315" s="76"/>
      <c r="AB315" s="76"/>
      <c r="AC315" s="76"/>
      <c r="AD315" s="76"/>
      <c r="AE315" s="76"/>
      <c r="AF315" s="76"/>
      <c r="AG315" s="76"/>
    </row>
    <row r="316" spans="1:33" x14ac:dyDescent="0.25">
      <c r="A316" s="86">
        <f t="shared" si="74"/>
        <v>-0.14481515438765524</v>
      </c>
      <c r="B316" s="75">
        <v>0.14481515438765524</v>
      </c>
      <c r="C316" s="75">
        <v>0.70428331747091222</v>
      </c>
      <c r="D316" s="36">
        <f t="shared" si="75"/>
        <v>0.54481515438765526</v>
      </c>
      <c r="E316" s="36">
        <f t="shared" si="76"/>
        <v>4.3980906615009412E-2</v>
      </c>
      <c r="F316" s="36">
        <f t="shared" si="77"/>
        <v>7.9212205433137312E-2</v>
      </c>
      <c r="G316" s="36">
        <f t="shared" si="87"/>
        <v>2.1622038570779781E-2</v>
      </c>
      <c r="H316" s="36">
        <f t="shared" si="78"/>
        <v>0.12319311204814673</v>
      </c>
      <c r="I316" s="36">
        <f t="shared" si="79"/>
        <v>2.1622038570779784E-2</v>
      </c>
      <c r="J316" s="36">
        <f t="shared" si="80"/>
        <v>3.7687287271976134E-9</v>
      </c>
      <c r="K316" s="88">
        <f t="shared" si="81"/>
        <v>-2.7241298102451605E-12</v>
      </c>
      <c r="L316" s="36">
        <f t="shared" si="82"/>
        <v>0.70636031287288059</v>
      </c>
      <c r="M316" s="89">
        <f t="shared" si="83"/>
        <v>4.3139098997977652E-6</v>
      </c>
      <c r="N316" s="10">
        <f t="shared" si="84"/>
        <v>2.0416524958883228E-2</v>
      </c>
      <c r="O316" s="10">
        <f t="shared" si="85"/>
        <v>1.4532630684678804E-6</v>
      </c>
      <c r="P316" s="90">
        <v>314</v>
      </c>
      <c r="Q316" s="86">
        <f t="shared" si="86"/>
        <v>0.70636030910687597</v>
      </c>
      <c r="R316" s="91"/>
      <c r="S316" s="213"/>
      <c r="T316" s="76"/>
      <c r="U316" s="76"/>
      <c r="V316" s="76"/>
      <c r="W316" s="76"/>
      <c r="X316" s="76"/>
      <c r="Y316" s="76"/>
      <c r="Z316" s="76"/>
      <c r="AA316" s="76"/>
      <c r="AB316" s="76"/>
      <c r="AC316" s="76"/>
      <c r="AD316" s="76"/>
      <c r="AE316" s="76"/>
      <c r="AF316" s="76"/>
      <c r="AG316" s="76"/>
    </row>
    <row r="317" spans="1:33" x14ac:dyDescent="0.25">
      <c r="A317" s="86">
        <f t="shared" si="74"/>
        <v>-0.14411586455532938</v>
      </c>
      <c r="B317" s="75">
        <v>0.14411586455532938</v>
      </c>
      <c r="C317" s="75">
        <v>0.70463230129370935</v>
      </c>
      <c r="D317" s="36">
        <f t="shared" si="75"/>
        <v>0.54411586455532945</v>
      </c>
      <c r="E317" s="36">
        <f t="shared" si="76"/>
        <v>4.3980540741824475E-2</v>
      </c>
      <c r="F317" s="36">
        <f t="shared" si="77"/>
        <v>7.8746834623907982E-2</v>
      </c>
      <c r="G317" s="36">
        <f t="shared" si="87"/>
        <v>2.1388485660632353E-2</v>
      </c>
      <c r="H317" s="36">
        <f t="shared" si="78"/>
        <v>0.12272737536573246</v>
      </c>
      <c r="I317" s="36">
        <f t="shared" si="79"/>
        <v>2.1388485660632353E-2</v>
      </c>
      <c r="J317" s="36">
        <f t="shared" si="80"/>
        <v>3.5289645655148084E-9</v>
      </c>
      <c r="K317" s="88">
        <f t="shared" si="81"/>
        <v>-2.5401436506527075E-12</v>
      </c>
      <c r="L317" s="36">
        <f t="shared" si="82"/>
        <v>0.70616432119536066</v>
      </c>
      <c r="M317" s="89">
        <f t="shared" si="83"/>
        <v>2.3470849790556735E-6</v>
      </c>
      <c r="N317" s="10">
        <f t="shared" si="84"/>
        <v>2.0171225370455317E-2</v>
      </c>
      <c r="O317" s="10">
        <f t="shared" si="85"/>
        <v>1.481722614041883E-6</v>
      </c>
      <c r="P317" s="90">
        <v>315</v>
      </c>
      <c r="Q317" s="86">
        <f t="shared" si="86"/>
        <v>0.70616431766893628</v>
      </c>
      <c r="R317" s="91"/>
      <c r="S317" s="213"/>
      <c r="T317" s="76"/>
      <c r="U317" s="76"/>
      <c r="V317" s="76"/>
      <c r="W317" s="76"/>
      <c r="X317" s="76"/>
      <c r="Y317" s="76"/>
      <c r="Z317" s="76"/>
      <c r="AA317" s="76"/>
      <c r="AB317" s="76"/>
      <c r="AC317" s="76"/>
      <c r="AD317" s="76"/>
      <c r="AE317" s="76"/>
      <c r="AF317" s="76"/>
      <c r="AG317" s="76"/>
    </row>
    <row r="318" spans="1:33" x14ac:dyDescent="0.25">
      <c r="A318" s="86">
        <f t="shared" si="74"/>
        <v>-0.14341657472300351</v>
      </c>
      <c r="B318" s="75">
        <v>0.14341657472300351</v>
      </c>
      <c r="C318" s="75">
        <v>0.70415363170269196</v>
      </c>
      <c r="D318" s="36">
        <f t="shared" si="75"/>
        <v>0.54341657472300353</v>
      </c>
      <c r="E318" s="36">
        <f t="shared" si="76"/>
        <v>4.3980157292479068E-2</v>
      </c>
      <c r="F318" s="36">
        <f t="shared" si="77"/>
        <v>7.8279288861054619E-2</v>
      </c>
      <c r="G318" s="36">
        <f t="shared" si="87"/>
        <v>2.1157125265015779E-2</v>
      </c>
      <c r="H318" s="36">
        <f t="shared" si="78"/>
        <v>0.12225944615353368</v>
      </c>
      <c r="I318" s="36">
        <f t="shared" si="79"/>
        <v>2.1157125265015779E-2</v>
      </c>
      <c r="J318" s="36">
        <f t="shared" si="80"/>
        <v>3.3044540501950415E-9</v>
      </c>
      <c r="K318" s="88">
        <f t="shared" si="81"/>
        <v>-2.3685808866994896E-12</v>
      </c>
      <c r="L318" s="36">
        <f t="shared" si="82"/>
        <v>0.70596741354892556</v>
      </c>
      <c r="M318" s="89">
        <f t="shared" si="83"/>
        <v>3.2898045857265576E-6</v>
      </c>
      <c r="N318" s="10">
        <f t="shared" si="84"/>
        <v>1.9928291062188536E-2</v>
      </c>
      <c r="O318" s="10">
        <f t="shared" si="85"/>
        <v>1.5100334980380649E-6</v>
      </c>
      <c r="P318" s="90">
        <v>316</v>
      </c>
      <c r="Q318" s="86">
        <f t="shared" si="86"/>
        <v>0.70596741024684007</v>
      </c>
      <c r="R318" s="91"/>
      <c r="S318" s="213"/>
      <c r="T318" s="76"/>
      <c r="U318" s="76"/>
      <c r="V318" s="76"/>
      <c r="W318" s="76"/>
      <c r="X318" s="76"/>
      <c r="Y318" s="76"/>
      <c r="Z318" s="76"/>
      <c r="AA318" s="76"/>
      <c r="AB318" s="76"/>
      <c r="AC318" s="76"/>
      <c r="AD318" s="76"/>
      <c r="AE318" s="76"/>
      <c r="AF318" s="76"/>
      <c r="AG318" s="76"/>
    </row>
    <row r="319" spans="1:33" x14ac:dyDescent="0.25">
      <c r="A319" s="86">
        <f t="shared" si="74"/>
        <v>-0.14271728489067764</v>
      </c>
      <c r="B319" s="75">
        <v>0.14271728489067764</v>
      </c>
      <c r="C319" s="75">
        <v>0.70458775803693274</v>
      </c>
      <c r="D319" s="36">
        <f t="shared" si="75"/>
        <v>0.54271728489067761</v>
      </c>
      <c r="E319" s="36">
        <f t="shared" si="76"/>
        <v>4.3979755366009086E-2</v>
      </c>
      <c r="F319" s="36">
        <f t="shared" si="77"/>
        <v>7.780958469002773E-2</v>
      </c>
      <c r="G319" s="36">
        <f t="shared" si="87"/>
        <v>2.0927941740414062E-2</v>
      </c>
      <c r="H319" s="36">
        <f t="shared" si="78"/>
        <v>0.12178934005603682</v>
      </c>
      <c r="I319" s="36">
        <f t="shared" si="79"/>
        <v>2.0927941740414069E-2</v>
      </c>
      <c r="J319" s="36">
        <f t="shared" si="80"/>
        <v>3.0942267483514102E-9</v>
      </c>
      <c r="K319" s="88">
        <f t="shared" si="81"/>
        <v>-2.2086088511178623E-12</v>
      </c>
      <c r="L319" s="36">
        <f t="shared" si="82"/>
        <v>0.70576959690074026</v>
      </c>
      <c r="M319" s="89">
        <f t="shared" si="83"/>
        <v>1.3967431000058407E-6</v>
      </c>
      <c r="N319" s="10">
        <f t="shared" si="84"/>
        <v>1.9687711313514416E-2</v>
      </c>
      <c r="O319" s="10">
        <f t="shared" si="85"/>
        <v>1.5381715118076953E-6</v>
      </c>
      <c r="P319" s="90">
        <v>317</v>
      </c>
      <c r="Q319" s="86">
        <f t="shared" si="86"/>
        <v>0.70576959380872217</v>
      </c>
      <c r="R319" s="91"/>
      <c r="S319" s="213"/>
      <c r="T319" s="76"/>
      <c r="U319" s="76"/>
      <c r="V319" s="76"/>
      <c r="W319" s="76"/>
      <c r="X319" s="76"/>
      <c r="Y319" s="76"/>
      <c r="Z319" s="76"/>
      <c r="AA319" s="76"/>
      <c r="AB319" s="76"/>
      <c r="AC319" s="76"/>
      <c r="AD319" s="76"/>
      <c r="AE319" s="76"/>
      <c r="AF319" s="76"/>
      <c r="AG319" s="76"/>
    </row>
    <row r="320" spans="1:33" x14ac:dyDescent="0.25">
      <c r="A320" s="86">
        <f t="shared" si="74"/>
        <v>-0.14194029618809342</v>
      </c>
      <c r="B320" s="75">
        <v>0.14194029618809342</v>
      </c>
      <c r="C320" s="75">
        <v>0.70413854586170943</v>
      </c>
      <c r="D320" s="36">
        <f t="shared" si="75"/>
        <v>0.54194029618809347</v>
      </c>
      <c r="E320" s="36">
        <f t="shared" si="76"/>
        <v>4.3979285954102131E-2</v>
      </c>
      <c r="F320" s="36">
        <f t="shared" si="77"/>
        <v>7.7285180053466601E-2</v>
      </c>
      <c r="G320" s="36">
        <f t="shared" si="87"/>
        <v>2.0675827304235145E-2</v>
      </c>
      <c r="H320" s="36">
        <f t="shared" si="78"/>
        <v>0.12126446600756874</v>
      </c>
      <c r="I320" s="36">
        <f t="shared" si="79"/>
        <v>2.0675827304235148E-2</v>
      </c>
      <c r="J320" s="36">
        <f t="shared" si="80"/>
        <v>2.8762895360788725E-9</v>
      </c>
      <c r="K320" s="88">
        <f t="shared" si="81"/>
        <v>-2.0434987033767613E-12</v>
      </c>
      <c r="L320" s="36">
        <f t="shared" si="82"/>
        <v>0.70554874308247706</v>
      </c>
      <c r="M320" s="89">
        <f t="shared" si="83"/>
        <v>1.9886562014607431E-6</v>
      </c>
      <c r="N320" s="10">
        <f t="shared" si="84"/>
        <v>1.9423148730096703E-2</v>
      </c>
      <c r="O320" s="10">
        <f t="shared" si="85"/>
        <v>1.5692036101055284E-6</v>
      </c>
      <c r="P320" s="90">
        <v>318</v>
      </c>
      <c r="Q320" s="86">
        <f t="shared" si="86"/>
        <v>0.705548740208231</v>
      </c>
      <c r="R320" s="91"/>
      <c r="S320" s="213"/>
      <c r="T320" s="76"/>
      <c r="U320" s="76"/>
      <c r="V320" s="76"/>
      <c r="W320" s="76"/>
      <c r="X320" s="76"/>
      <c r="Y320" s="76"/>
      <c r="Z320" s="76"/>
      <c r="AA320" s="76"/>
      <c r="AB320" s="76"/>
      <c r="AC320" s="76"/>
      <c r="AD320" s="76"/>
      <c r="AE320" s="76"/>
      <c r="AF320" s="76"/>
      <c r="AG320" s="76"/>
    </row>
    <row r="321" spans="1:33" x14ac:dyDescent="0.25">
      <c r="A321" s="86">
        <f t="shared" si="74"/>
        <v>-0.14124100635576756</v>
      </c>
      <c r="B321" s="75">
        <v>0.14124100635576756</v>
      </c>
      <c r="C321" s="75">
        <v>0.7022250280021386</v>
      </c>
      <c r="D321" s="36">
        <f t="shared" si="75"/>
        <v>0.54124100635576755</v>
      </c>
      <c r="E321" s="36">
        <f t="shared" si="76"/>
        <v>4.3978841841075769E-2</v>
      </c>
      <c r="F321" s="36">
        <f t="shared" si="77"/>
        <v>7.6810974396253409E-2</v>
      </c>
      <c r="G321" s="36">
        <f t="shared" si="87"/>
        <v>2.0451187425136595E-2</v>
      </c>
      <c r="H321" s="36">
        <f t="shared" si="78"/>
        <v>0.12078981623732916</v>
      </c>
      <c r="I321" s="36">
        <f t="shared" si="79"/>
        <v>2.0451187425136602E-2</v>
      </c>
      <c r="J321" s="36">
        <f t="shared" si="80"/>
        <v>2.6933017912126502E-9</v>
      </c>
      <c r="K321" s="88">
        <f t="shared" si="81"/>
        <v>-1.905480217874712E-12</v>
      </c>
      <c r="L321" s="36">
        <f t="shared" si="82"/>
        <v>0.70534903065555632</v>
      </c>
      <c r="M321" s="89">
        <f t="shared" si="83"/>
        <v>9.7593925785609773E-6</v>
      </c>
      <c r="N321" s="10">
        <f t="shared" si="84"/>
        <v>1.9187503678921608E-2</v>
      </c>
      <c r="O321" s="10">
        <f t="shared" si="85"/>
        <v>1.5968966104479617E-6</v>
      </c>
      <c r="P321" s="90">
        <v>319</v>
      </c>
      <c r="Q321" s="86">
        <f t="shared" si="86"/>
        <v>0.70534902796415999</v>
      </c>
      <c r="R321" s="91"/>
      <c r="S321" s="213"/>
      <c r="T321" s="76"/>
      <c r="U321" s="76"/>
      <c r="V321" s="76"/>
      <c r="W321" s="76"/>
      <c r="X321" s="76"/>
      <c r="Y321" s="76"/>
      <c r="Z321" s="76"/>
      <c r="AA321" s="76"/>
      <c r="AB321" s="76"/>
      <c r="AC321" s="76"/>
      <c r="AD321" s="76"/>
      <c r="AE321" s="76"/>
      <c r="AF321" s="76"/>
      <c r="AG321" s="76"/>
    </row>
    <row r="322" spans="1:33" x14ac:dyDescent="0.25">
      <c r="A322" s="86">
        <f t="shared" ref="A322:A385" si="88">-B322</f>
        <v>-0.14054171652344169</v>
      </c>
      <c r="B322" s="75">
        <v>0.14054171652344169</v>
      </c>
      <c r="C322" s="75">
        <v>0.70381939702125262</v>
      </c>
      <c r="D322" s="36">
        <f t="shared" ref="D322:D385" si="89">IF(B322=0,"",B322+1/$T$8)</f>
        <v>0.54054171652344174</v>
      </c>
      <c r="E322" s="36">
        <f t="shared" ref="E322:E385" si="90">IF(B322=0,"",$T$20-(LN(1+EXP(-$S$37*(H322-T$20))))/$S$37)</f>
        <v>4.3978376127031385E-2</v>
      </c>
      <c r="F322" s="36">
        <f t="shared" ref="F322:F385" si="91">IF(B322=0,"",B322-E322-G322-V$4*J322)</f>
        <v>7.6334662953700186E-2</v>
      </c>
      <c r="G322" s="36">
        <f t="shared" si="87"/>
        <v>2.0228674920754502E-2</v>
      </c>
      <c r="H322" s="36">
        <f t="shared" ref="H322:H385" si="92">IF(B322=0,"",B322-G322-V$4*J322)</f>
        <v>0.12031303908073157</v>
      </c>
      <c r="I322" s="36">
        <f t="shared" ref="I322:I385" si="93">IF(B322=0,"",B322-H322-V$4*J322)</f>
        <v>2.0228674920754509E-2</v>
      </c>
      <c r="J322" s="36">
        <f t="shared" ref="J322:J385" si="94">IF(B322=0,"",LN(1+EXP($U$37*(B322-$U$39)))/$U$37)</f>
        <v>2.5219556099505436E-9</v>
      </c>
      <c r="K322" s="88">
        <f t="shared" ref="K322:K385" si="95">IF(B322=0,"",-LN(1+EXP($V$41*(B322-$V$39)))/$V$41)</f>
        <v>-1.7767853853299075E-12</v>
      </c>
      <c r="L322" s="36">
        <f t="shared" ref="L322:L385" si="96">IF(B322=0,"",$S$41*E322+$S$8+$T$41*F322+$U$41*I322+S$43*(J322+K322))</f>
        <v>0.70514843138641159</v>
      </c>
      <c r="M322" s="89">
        <f t="shared" ref="M322:M385" si="97">IF(B322=0,"",(L322-C322)*(L322-C322))</f>
        <v>1.766332343773494E-6</v>
      </c>
      <c r="N322" s="10">
        <f t="shared" ref="N322:N385" si="98">IF(B322=0,"",1/V$16*LN(1+EXP(V$16*(B322-V$4*J322-T$39))))</f>
        <v>1.8954178661163876E-2</v>
      </c>
      <c r="O322" s="10">
        <f t="shared" ref="O322:O385" si="99">IF(B322=0,"",(N322-I322)^2)</f>
        <v>1.6243407157105159E-6</v>
      </c>
      <c r="P322" s="90">
        <v>320</v>
      </c>
      <c r="Q322" s="86">
        <f t="shared" ref="Q322:Q385" si="100">IF(B322=0,"",S$8+T$41*F322)</f>
        <v>0.70514842886623275</v>
      </c>
      <c r="R322" s="91"/>
      <c r="S322" s="213"/>
      <c r="T322" s="76"/>
      <c r="U322" s="76"/>
      <c r="V322" s="76"/>
      <c r="W322" s="76"/>
      <c r="X322" s="76"/>
      <c r="Y322" s="76"/>
      <c r="Z322" s="76"/>
      <c r="AA322" s="76"/>
      <c r="AB322" s="76"/>
      <c r="AC322" s="76"/>
      <c r="AD322" s="76"/>
      <c r="AE322" s="76"/>
      <c r="AF322" s="76"/>
      <c r="AG322" s="76"/>
    </row>
    <row r="323" spans="1:33" x14ac:dyDescent="0.25">
      <c r="A323" s="86">
        <f t="shared" si="88"/>
        <v>-0.13976472782085747</v>
      </c>
      <c r="B323" s="75">
        <v>0.13976472782085747</v>
      </c>
      <c r="C323" s="75">
        <v>0.70273304568777351</v>
      </c>
      <c r="D323" s="36">
        <f t="shared" si="89"/>
        <v>0.53976472782085749</v>
      </c>
      <c r="E323" s="36">
        <f t="shared" si="90"/>
        <v>4.3977831971656951E-2</v>
      </c>
      <c r="F323" s="36">
        <f t="shared" si="91"/>
        <v>7.5802979272698023E-2</v>
      </c>
      <c r="G323" s="36">
        <f t="shared" ref="G323:G386" si="101">IF(B323=0,"",1/2*(B323-V$4*J323+T$37)+1/2*POWER((B323-V$4*J323+T$37)^2-4*V$37*(B323-V$4*J323),0.5))</f>
        <v>1.998391423217704E-2</v>
      </c>
      <c r="H323" s="36">
        <f t="shared" si="92"/>
        <v>0.11978081124435497</v>
      </c>
      <c r="I323" s="36">
        <f t="shared" si="93"/>
        <v>1.998391423217705E-2</v>
      </c>
      <c r="J323" s="36">
        <f t="shared" si="94"/>
        <v>2.3443254516114191E-9</v>
      </c>
      <c r="K323" s="88">
        <f t="shared" si="95"/>
        <v>-1.643958302686472E-12</v>
      </c>
      <c r="L323" s="36">
        <f t="shared" si="96"/>
        <v>0.70492451203069761</v>
      </c>
      <c r="M323" s="89">
        <f t="shared" si="97"/>
        <v>4.8025247321691674E-6</v>
      </c>
      <c r="N323" s="10">
        <f t="shared" si="98"/>
        <v>1.8697635723713784E-2</v>
      </c>
      <c r="O323" s="10">
        <f t="shared" si="99"/>
        <v>1.6545124013344852E-6</v>
      </c>
      <c r="P323" s="90">
        <v>321</v>
      </c>
      <c r="Q323" s="86">
        <f t="shared" si="100"/>
        <v>0.70492450968801612</v>
      </c>
      <c r="R323" s="91"/>
      <c r="S323" s="213"/>
      <c r="T323" s="76"/>
      <c r="U323" s="76"/>
      <c r="V323" s="76"/>
      <c r="W323" s="76"/>
      <c r="X323" s="76"/>
      <c r="Y323" s="76"/>
      <c r="Z323" s="76"/>
      <c r="AA323" s="76"/>
      <c r="AB323" s="76"/>
      <c r="AC323" s="76"/>
      <c r="AD323" s="76"/>
      <c r="AE323" s="76"/>
      <c r="AF323" s="76"/>
      <c r="AG323" s="76"/>
    </row>
    <row r="324" spans="1:33" x14ac:dyDescent="0.25">
      <c r="A324" s="86">
        <f t="shared" si="88"/>
        <v>-0.13906543798853163</v>
      </c>
      <c r="B324" s="75">
        <v>0.13906543798853163</v>
      </c>
      <c r="C324" s="75">
        <v>0.70305188260818852</v>
      </c>
      <c r="D324" s="36">
        <f t="shared" si="89"/>
        <v>0.53906543798853168</v>
      </c>
      <c r="E324" s="36">
        <f t="shared" si="90"/>
        <v>4.3977316913367766E-2</v>
      </c>
      <c r="F324" s="36">
        <f t="shared" si="91"/>
        <v>7.5322279173754822E-2</v>
      </c>
      <c r="G324" s="36">
        <f t="shared" si="101"/>
        <v>1.9765839706228125E-2</v>
      </c>
      <c r="H324" s="36">
        <f t="shared" si="92"/>
        <v>0.11929959608712258</v>
      </c>
      <c r="I324" s="36">
        <f t="shared" si="93"/>
        <v>1.9765839706228125E-2</v>
      </c>
      <c r="J324" s="36">
        <f t="shared" si="94"/>
        <v>2.1951809262079589E-9</v>
      </c>
      <c r="K324" s="88">
        <f t="shared" si="95"/>
        <v>-1.5329248980113472E-12</v>
      </c>
      <c r="L324" s="36">
        <f t="shared" si="96"/>
        <v>0.70472206449617902</v>
      </c>
      <c r="M324" s="89">
        <f t="shared" si="97"/>
        <v>2.7895075389715355E-6</v>
      </c>
      <c r="N324" s="10">
        <f t="shared" si="98"/>
        <v>1.8469170713831824E-2</v>
      </c>
      <c r="O324" s="10">
        <f t="shared" si="99"/>
        <v>1.6813504758420394E-6</v>
      </c>
      <c r="P324" s="90">
        <v>322</v>
      </c>
      <c r="Q324" s="86">
        <f t="shared" si="100"/>
        <v>0.70472206230253098</v>
      </c>
      <c r="R324" s="91"/>
      <c r="S324" s="213"/>
      <c r="T324" s="76"/>
      <c r="U324" s="76"/>
      <c r="V324" s="76"/>
      <c r="W324" s="76"/>
      <c r="X324" s="76"/>
      <c r="Y324" s="76"/>
      <c r="Z324" s="76"/>
      <c r="AA324" s="76"/>
      <c r="AB324" s="76"/>
      <c r="AC324" s="76"/>
      <c r="AD324" s="76"/>
      <c r="AE324" s="76"/>
      <c r="AF324" s="76"/>
      <c r="AG324" s="76"/>
    </row>
    <row r="325" spans="1:33" x14ac:dyDescent="0.25">
      <c r="A325" s="86">
        <f t="shared" si="88"/>
        <v>-0.13836614815620576</v>
      </c>
      <c r="B325" s="75">
        <v>0.13836614815620576</v>
      </c>
      <c r="C325" s="75">
        <v>0.70308158878743821</v>
      </c>
      <c r="D325" s="36">
        <f t="shared" si="89"/>
        <v>0.53836614815620576</v>
      </c>
      <c r="E325" s="36">
        <f t="shared" si="90"/>
        <v>4.397677657653068E-2</v>
      </c>
      <c r="F325" s="36">
        <f t="shared" si="91"/>
        <v>7.4839527523967511E-2</v>
      </c>
      <c r="G325" s="36">
        <f t="shared" si="101"/>
        <v>1.9549842000182692E-2</v>
      </c>
      <c r="H325" s="36">
        <f t="shared" si="92"/>
        <v>0.11881630410049819</v>
      </c>
      <c r="I325" s="36">
        <f t="shared" si="93"/>
        <v>1.9549842000182695E-2</v>
      </c>
      <c r="J325" s="36">
        <f t="shared" si="94"/>
        <v>2.0555248801695598E-9</v>
      </c>
      <c r="K325" s="88">
        <f t="shared" si="95"/>
        <v>-1.4293921600882877E-12</v>
      </c>
      <c r="L325" s="36">
        <f t="shared" si="96"/>
        <v>0.70451875295820365</v>
      </c>
      <c r="M325" s="89">
        <f t="shared" si="97"/>
        <v>2.0654408537319381E-6</v>
      </c>
      <c r="N325" s="10">
        <f t="shared" si="98"/>
        <v>1.8242989532942764E-2</v>
      </c>
      <c r="O325" s="10">
        <f t="shared" si="99"/>
        <v>1.7078633711310961E-6</v>
      </c>
      <c r="P325" s="90">
        <v>323</v>
      </c>
      <c r="Q325" s="86">
        <f t="shared" si="100"/>
        <v>0.7045187509041082</v>
      </c>
      <c r="R325" s="91"/>
      <c r="S325" s="213"/>
      <c r="T325" s="76"/>
      <c r="U325" s="76"/>
      <c r="V325" s="76"/>
      <c r="W325" s="76"/>
      <c r="X325" s="76"/>
      <c r="Y325" s="76"/>
      <c r="Z325" s="76"/>
      <c r="AA325" s="76"/>
      <c r="AB325" s="76"/>
      <c r="AC325" s="76"/>
      <c r="AD325" s="76"/>
      <c r="AE325" s="76"/>
      <c r="AF325" s="76"/>
      <c r="AG325" s="76"/>
    </row>
    <row r="326" spans="1:33" x14ac:dyDescent="0.25">
      <c r="A326" s="86">
        <f t="shared" si="88"/>
        <v>-0.1376668583238799</v>
      </c>
      <c r="B326" s="75">
        <v>0.1376668583238799</v>
      </c>
      <c r="C326" s="75">
        <v>0.70242943330143504</v>
      </c>
      <c r="D326" s="36">
        <f t="shared" si="89"/>
        <v>0.53766685832387995</v>
      </c>
      <c r="E326" s="36">
        <f t="shared" si="90"/>
        <v>4.397620964534623E-2</v>
      </c>
      <c r="F326" s="36">
        <f t="shared" si="91"/>
        <v>7.4354742074171934E-2</v>
      </c>
      <c r="G326" s="36">
        <f t="shared" si="101"/>
        <v>1.9335904679608065E-2</v>
      </c>
      <c r="H326" s="36">
        <f t="shared" si="92"/>
        <v>0.11833095171951817</v>
      </c>
      <c r="I326" s="36">
        <f t="shared" si="93"/>
        <v>1.9335904679608062E-2</v>
      </c>
      <c r="J326" s="36">
        <f t="shared" si="94"/>
        <v>1.9247536668232385E-9</v>
      </c>
      <c r="K326" s="88">
        <f t="shared" si="95"/>
        <v>-1.332849386326267E-12</v>
      </c>
      <c r="L326" s="36">
        <f t="shared" si="96"/>
        <v>0.7043145848919532</v>
      </c>
      <c r="M326" s="89">
        <f t="shared" si="97"/>
        <v>3.5537965192331623E-6</v>
      </c>
      <c r="N326" s="10">
        <f t="shared" si="98"/>
        <v>1.8019080208530072E-2</v>
      </c>
      <c r="O326" s="10">
        <f t="shared" si="99"/>
        <v>1.7340266876298289E-6</v>
      </c>
      <c r="P326" s="90">
        <v>324</v>
      </c>
      <c r="Q326" s="86">
        <f t="shared" si="100"/>
        <v>0.70431458296853233</v>
      </c>
      <c r="R326" s="91"/>
      <c r="S326" s="213"/>
      <c r="T326" s="76"/>
      <c r="U326" s="76"/>
      <c r="V326" s="76"/>
      <c r="W326" s="76"/>
      <c r="X326" s="76"/>
      <c r="Y326" s="76"/>
      <c r="Z326" s="76"/>
      <c r="AA326" s="76"/>
      <c r="AB326" s="76"/>
      <c r="AC326" s="76"/>
      <c r="AD326" s="76"/>
      <c r="AE326" s="76"/>
      <c r="AF326" s="76"/>
      <c r="AG326" s="76"/>
    </row>
    <row r="327" spans="1:33" x14ac:dyDescent="0.25">
      <c r="A327" s="86">
        <f t="shared" si="88"/>
        <v>-0.13696756849155425</v>
      </c>
      <c r="B327" s="75">
        <v>0.13696756849155425</v>
      </c>
      <c r="C327" s="75">
        <v>0.70340043917972961</v>
      </c>
      <c r="D327" s="36">
        <f t="shared" si="89"/>
        <v>0.53696756849155425</v>
      </c>
      <c r="E327" s="36">
        <f t="shared" si="90"/>
        <v>4.3975614732732426E-2</v>
      </c>
      <c r="F327" s="36">
        <f t="shared" si="91"/>
        <v>7.3867940722886188E-2</v>
      </c>
      <c r="G327" s="36">
        <f t="shared" si="101"/>
        <v>1.9124011233633602E-2</v>
      </c>
      <c r="H327" s="36">
        <f t="shared" si="92"/>
        <v>0.11784355545561861</v>
      </c>
      <c r="I327" s="36">
        <f t="shared" si="93"/>
        <v>1.9124011233633605E-2</v>
      </c>
      <c r="J327" s="36">
        <f t="shared" si="94"/>
        <v>1.8023020342557595E-9</v>
      </c>
      <c r="K327" s="88">
        <f t="shared" si="95"/>
        <v>-1.2428302830552032E-12</v>
      </c>
      <c r="L327" s="36">
        <f t="shared" si="96"/>
        <v>0.70410956783484346</v>
      </c>
      <c r="M327" s="89">
        <f t="shared" si="97"/>
        <v>5.0286344950358518E-7</v>
      </c>
      <c r="N327" s="10">
        <f t="shared" si="98"/>
        <v>1.7797430612250285E-2</v>
      </c>
      <c r="O327" s="10">
        <f t="shared" si="99"/>
        <v>1.759816145029757E-6</v>
      </c>
      <c r="P327" s="90">
        <v>325</v>
      </c>
      <c r="Q327" s="86">
        <f t="shared" si="100"/>
        <v>0.70410956603378427</v>
      </c>
      <c r="R327" s="91"/>
      <c r="S327" s="213"/>
      <c r="T327" s="76"/>
      <c r="U327" s="76"/>
      <c r="V327" s="76"/>
      <c r="W327" s="76"/>
      <c r="X327" s="76"/>
      <c r="Y327" s="76"/>
      <c r="Z327" s="76"/>
      <c r="AA327" s="76"/>
      <c r="AB327" s="76"/>
      <c r="AC327" s="76"/>
      <c r="AD327" s="76"/>
      <c r="AE327" s="76"/>
      <c r="AF327" s="76"/>
      <c r="AG327" s="76"/>
    </row>
    <row r="328" spans="1:33" x14ac:dyDescent="0.25">
      <c r="A328" s="86">
        <f t="shared" si="88"/>
        <v>-0.13619057978896981</v>
      </c>
      <c r="B328" s="75">
        <v>0.13619057978896981</v>
      </c>
      <c r="C328" s="75">
        <v>0.70325584379899586</v>
      </c>
      <c r="D328" s="36">
        <f t="shared" si="89"/>
        <v>0.53619057978896989</v>
      </c>
      <c r="E328" s="36">
        <f t="shared" si="90"/>
        <v>4.3974919119728617E-2</v>
      </c>
      <c r="F328" s="36">
        <f t="shared" si="91"/>
        <v>7.332470795312851E-2</v>
      </c>
      <c r="G328" s="36">
        <f t="shared" si="101"/>
        <v>1.8890951040753098E-2</v>
      </c>
      <c r="H328" s="36">
        <f t="shared" si="92"/>
        <v>0.11729962707285713</v>
      </c>
      <c r="I328" s="36">
        <f t="shared" si="93"/>
        <v>1.8890951040753095E-2</v>
      </c>
      <c r="J328" s="36">
        <f t="shared" si="94"/>
        <v>1.6753595913715553E-9</v>
      </c>
      <c r="K328" s="88">
        <f t="shared" si="95"/>
        <v>-1.1499201590275379E-12</v>
      </c>
      <c r="L328" s="36">
        <f t="shared" si="96"/>
        <v>0.70388078461810266</v>
      </c>
      <c r="M328" s="89">
        <f t="shared" si="97"/>
        <v>3.9055102738587897E-7</v>
      </c>
      <c r="N328" s="10">
        <f t="shared" si="98"/>
        <v>1.75537886407846E-2</v>
      </c>
      <c r="O328" s="10">
        <f t="shared" si="99"/>
        <v>1.788003283889506E-6</v>
      </c>
      <c r="P328" s="90">
        <v>326</v>
      </c>
      <c r="Q328" s="86">
        <f t="shared" si="100"/>
        <v>0.703880782943893</v>
      </c>
      <c r="R328" s="91"/>
      <c r="S328" s="213"/>
      <c r="T328" s="76"/>
      <c r="U328" s="76"/>
      <c r="V328" s="76"/>
      <c r="W328" s="76"/>
      <c r="X328" s="76"/>
      <c r="Y328" s="76"/>
      <c r="Z328" s="76"/>
      <c r="AA328" s="76"/>
      <c r="AB328" s="76"/>
      <c r="AC328" s="76"/>
      <c r="AD328" s="76"/>
      <c r="AE328" s="76"/>
      <c r="AF328" s="76"/>
      <c r="AG328" s="76"/>
    </row>
    <row r="329" spans="1:33" x14ac:dyDescent="0.25">
      <c r="A329" s="86">
        <f t="shared" si="88"/>
        <v>-0.13549128995664395</v>
      </c>
      <c r="B329" s="75">
        <v>0.13549128995664395</v>
      </c>
      <c r="C329" s="75">
        <v>0.70150356633344757</v>
      </c>
      <c r="D329" s="36">
        <f t="shared" si="89"/>
        <v>0.53549128995664397</v>
      </c>
      <c r="E329" s="36">
        <f t="shared" si="90"/>
        <v>4.3974260236198326E-2</v>
      </c>
      <c r="F329" s="36">
        <f t="shared" si="91"/>
        <v>7.2833710231454935E-2</v>
      </c>
      <c r="G329" s="36">
        <f t="shared" si="101"/>
        <v>1.8683317920216436E-2</v>
      </c>
      <c r="H329" s="36">
        <f t="shared" si="92"/>
        <v>0.11680797046765326</v>
      </c>
      <c r="I329" s="36">
        <f t="shared" si="93"/>
        <v>1.8683317920216432E-2</v>
      </c>
      <c r="J329" s="36">
        <f t="shared" si="94"/>
        <v>1.568774252424063E-9</v>
      </c>
      <c r="K329" s="88">
        <f t="shared" si="95"/>
        <v>-1.0722533971254898E-12</v>
      </c>
      <c r="L329" s="36">
        <f t="shared" si="96"/>
        <v>0.70367400027075433</v>
      </c>
      <c r="M329" s="89">
        <f t="shared" si="97"/>
        <v>4.7107834762129217E-6</v>
      </c>
      <c r="N329" s="10">
        <f t="shared" si="98"/>
        <v>1.7336869076474606E-2</v>
      </c>
      <c r="O329" s="10">
        <f t="shared" si="99"/>
        <v>1.8129244888137015E-6</v>
      </c>
      <c r="P329" s="90">
        <v>327</v>
      </c>
      <c r="Q329" s="86">
        <f t="shared" si="100"/>
        <v>0.70367399870305236</v>
      </c>
      <c r="R329" s="91"/>
      <c r="S329" s="213"/>
      <c r="T329" s="76"/>
      <c r="U329" s="76"/>
      <c r="V329" s="76"/>
      <c r="W329" s="76"/>
      <c r="X329" s="76"/>
      <c r="Y329" s="76"/>
      <c r="Z329" s="76"/>
      <c r="AA329" s="76"/>
      <c r="AB329" s="76"/>
      <c r="AC329" s="76"/>
      <c r="AD329" s="76"/>
      <c r="AE329" s="76"/>
      <c r="AF329" s="76"/>
      <c r="AG329" s="76"/>
    </row>
    <row r="330" spans="1:33" x14ac:dyDescent="0.25">
      <c r="A330" s="86">
        <f t="shared" si="88"/>
        <v>-0.1347920001243183</v>
      </c>
      <c r="B330" s="75">
        <v>0.1347920001243183</v>
      </c>
      <c r="C330" s="75">
        <v>0.70245887221604431</v>
      </c>
      <c r="D330" s="36">
        <f t="shared" si="89"/>
        <v>0.53479200012431827</v>
      </c>
      <c r="E330" s="36">
        <f t="shared" si="90"/>
        <v>4.3973568555457261E-2</v>
      </c>
      <c r="F330" s="36">
        <f t="shared" si="91"/>
        <v>7.2340753198806729E-2</v>
      </c>
      <c r="G330" s="36">
        <f t="shared" si="101"/>
        <v>1.8477676901084504E-2</v>
      </c>
      <c r="H330" s="36">
        <f t="shared" si="92"/>
        <v>0.11631432175426398</v>
      </c>
      <c r="I330" s="36">
        <f t="shared" si="93"/>
        <v>1.8477676901084508E-2</v>
      </c>
      <c r="J330" s="36">
        <f t="shared" si="94"/>
        <v>1.4689698088311433E-9</v>
      </c>
      <c r="K330" s="88">
        <f t="shared" si="95"/>
        <v>-9.9983354923669387E-13</v>
      </c>
      <c r="L330" s="36">
        <f t="shared" si="96"/>
        <v>0.7034663907641685</v>
      </c>
      <c r="M330" s="89">
        <f t="shared" si="97"/>
        <v>1.0150936248142913E-6</v>
      </c>
      <c r="N330" s="10">
        <f t="shared" si="98"/>
        <v>1.7122170558451055E-2</v>
      </c>
      <c r="O330" s="10">
        <f t="shared" si="99"/>
        <v>1.837397444919518E-6</v>
      </c>
      <c r="P330" s="90">
        <v>328</v>
      </c>
      <c r="Q330" s="86">
        <f t="shared" si="100"/>
        <v>0.70346638929619854</v>
      </c>
      <c r="R330" s="91"/>
      <c r="S330" s="213"/>
      <c r="T330" s="76"/>
      <c r="U330" s="76"/>
      <c r="V330" s="76"/>
      <c r="W330" s="76"/>
      <c r="X330" s="76"/>
      <c r="Y330" s="76"/>
      <c r="Z330" s="76"/>
      <c r="AA330" s="76"/>
      <c r="AB330" s="76"/>
      <c r="AC330" s="76"/>
      <c r="AD330" s="76"/>
      <c r="AE330" s="76"/>
      <c r="AF330" s="76"/>
      <c r="AG330" s="76"/>
    </row>
    <row r="331" spans="1:33" x14ac:dyDescent="0.25">
      <c r="A331" s="86">
        <f t="shared" si="88"/>
        <v>-0.13401501142173386</v>
      </c>
      <c r="B331" s="75">
        <v>0.13401501142173386</v>
      </c>
      <c r="C331" s="75">
        <v>0.70185168258690533</v>
      </c>
      <c r="D331" s="36">
        <f t="shared" si="89"/>
        <v>0.53401501142173391</v>
      </c>
      <c r="E331" s="36">
        <f t="shared" si="90"/>
        <v>4.3972759454984467E-2</v>
      </c>
      <c r="F331" s="36">
        <f t="shared" si="91"/>
        <v>7.1790747675371969E-2</v>
      </c>
      <c r="G331" s="36">
        <f t="shared" si="101"/>
        <v>1.8251502925872298E-2</v>
      </c>
      <c r="H331" s="36">
        <f t="shared" si="92"/>
        <v>0.11576350713035644</v>
      </c>
      <c r="I331" s="36">
        <f t="shared" si="93"/>
        <v>1.8251502925872305E-2</v>
      </c>
      <c r="J331" s="36">
        <f t="shared" si="94"/>
        <v>1.3655051200881685E-9</v>
      </c>
      <c r="K331" s="88">
        <f t="shared" si="95"/>
        <v>-9.2508889433402366E-13</v>
      </c>
      <c r="L331" s="36">
        <f t="shared" si="96"/>
        <v>0.70323475521808454</v>
      </c>
      <c r="M331" s="89">
        <f t="shared" si="97"/>
        <v>1.9128899031169696E-6</v>
      </c>
      <c r="N331" s="10">
        <f t="shared" si="98"/>
        <v>1.6886206100778012E-2</v>
      </c>
      <c r="O331" s="10">
        <f t="shared" si="99"/>
        <v>1.8640354206125577E-6</v>
      </c>
      <c r="P331" s="90">
        <v>329</v>
      </c>
      <c r="Q331" s="86">
        <f t="shared" si="100"/>
        <v>0.70323475385350454</v>
      </c>
      <c r="R331" s="91"/>
      <c r="S331" s="213"/>
      <c r="T331" s="76"/>
      <c r="U331" s="76"/>
      <c r="V331" s="76"/>
      <c r="W331" s="76"/>
      <c r="X331" s="76"/>
      <c r="Y331" s="76"/>
      <c r="Z331" s="76"/>
      <c r="AA331" s="76"/>
      <c r="AB331" s="76"/>
      <c r="AC331" s="76"/>
      <c r="AD331" s="76"/>
      <c r="AE331" s="76"/>
      <c r="AF331" s="76"/>
      <c r="AG331" s="76"/>
    </row>
    <row r="332" spans="1:33" x14ac:dyDescent="0.25">
      <c r="A332" s="86">
        <f t="shared" si="88"/>
        <v>-0.13339342045966657</v>
      </c>
      <c r="B332" s="75">
        <v>0.13339342045966657</v>
      </c>
      <c r="C332" s="75">
        <v>0.70228492401264964</v>
      </c>
      <c r="D332" s="36">
        <f t="shared" si="89"/>
        <v>0.53339342045966665</v>
      </c>
      <c r="E332" s="36">
        <f t="shared" si="90"/>
        <v>4.3972079810814538E-2</v>
      </c>
      <c r="F332" s="36">
        <f t="shared" si="91"/>
        <v>7.1349035216652285E-2</v>
      </c>
      <c r="G332" s="36">
        <f t="shared" si="101"/>
        <v>1.8072304144194293E-2</v>
      </c>
      <c r="H332" s="36">
        <f t="shared" si="92"/>
        <v>0.11532111502746682</v>
      </c>
      <c r="I332" s="36">
        <f t="shared" si="93"/>
        <v>1.8072304144194289E-2</v>
      </c>
      <c r="J332" s="36">
        <f t="shared" si="94"/>
        <v>1.2880054564080681E-9</v>
      </c>
      <c r="K332" s="88">
        <f t="shared" si="95"/>
        <v>-8.6933793493444887E-13</v>
      </c>
      <c r="L332" s="36">
        <f t="shared" si="96"/>
        <v>0.70304872744353675</v>
      </c>
      <c r="M332" s="89">
        <f t="shared" si="97"/>
        <v>5.833956810349219E-7</v>
      </c>
      <c r="N332" s="10">
        <f t="shared" si="98"/>
        <v>1.6699385634585839E-2</v>
      </c>
      <c r="O332" s="10">
        <f t="shared" si="99"/>
        <v>1.8849052340254875E-6</v>
      </c>
      <c r="P332" s="90">
        <v>330</v>
      </c>
      <c r="Q332" s="86">
        <f t="shared" si="100"/>
        <v>0.70304872615640068</v>
      </c>
      <c r="R332" s="91"/>
      <c r="S332" s="213"/>
      <c r="T332" s="76"/>
      <c r="U332" s="76"/>
      <c r="V332" s="76"/>
      <c r="W332" s="76"/>
      <c r="X332" s="76"/>
      <c r="Y332" s="76"/>
      <c r="Z332" s="76"/>
      <c r="AA332" s="76"/>
      <c r="AB332" s="76"/>
      <c r="AC332" s="76"/>
      <c r="AD332" s="76"/>
      <c r="AE332" s="76"/>
      <c r="AF332" s="76"/>
      <c r="AG332" s="76"/>
    </row>
    <row r="333" spans="1:33" x14ac:dyDescent="0.25">
      <c r="A333" s="86">
        <f t="shared" si="88"/>
        <v>-0.13261643175708235</v>
      </c>
      <c r="B333" s="75">
        <v>0.13261643175708235</v>
      </c>
      <c r="C333" s="75">
        <v>0.70151837444430087</v>
      </c>
      <c r="D333" s="36">
        <f t="shared" si="89"/>
        <v>0.5326164317570824</v>
      </c>
      <c r="E333" s="36">
        <f t="shared" si="90"/>
        <v>4.3971187584491693E-2</v>
      </c>
      <c r="F333" s="36">
        <f t="shared" si="91"/>
        <v>7.0794781188898592E-2</v>
      </c>
      <c r="G333" s="36">
        <f t="shared" si="101"/>
        <v>1.7850461786405349E-2</v>
      </c>
      <c r="H333" s="36">
        <f t="shared" si="92"/>
        <v>0.11476596877339029</v>
      </c>
      <c r="I333" s="36">
        <f t="shared" si="93"/>
        <v>1.7850461786405335E-2</v>
      </c>
      <c r="J333" s="36">
        <f t="shared" si="94"/>
        <v>1.1972867200694468E-9</v>
      </c>
      <c r="K333" s="88">
        <f t="shared" si="95"/>
        <v>-8.0434769952438022E-13</v>
      </c>
      <c r="L333" s="36">
        <f t="shared" si="96"/>
        <v>0.70281530264783298</v>
      </c>
      <c r="M333" s="89">
        <f t="shared" si="97"/>
        <v>1.6820227651170276E-6</v>
      </c>
      <c r="N333" s="10">
        <f t="shared" si="98"/>
        <v>1.6468283955407826E-2</v>
      </c>
      <c r="O333" s="10">
        <f t="shared" si="99"/>
        <v>1.9104155565009777E-6</v>
      </c>
      <c r="P333" s="90">
        <v>331</v>
      </c>
      <c r="Q333" s="86">
        <f t="shared" si="100"/>
        <v>0.70281530145135063</v>
      </c>
      <c r="R333" s="91"/>
      <c r="S333" s="213"/>
      <c r="T333" s="76"/>
      <c r="U333" s="76"/>
      <c r="V333" s="76"/>
      <c r="W333" s="76"/>
      <c r="X333" s="76"/>
      <c r="Y333" s="76"/>
      <c r="Z333" s="76"/>
      <c r="AA333" s="76"/>
      <c r="AB333" s="76"/>
      <c r="AC333" s="76"/>
      <c r="AD333" s="76"/>
      <c r="AE333" s="76"/>
      <c r="AF333" s="76"/>
      <c r="AG333" s="76"/>
    </row>
    <row r="334" spans="1:33" x14ac:dyDescent="0.25">
      <c r="A334" s="86">
        <f t="shared" si="88"/>
        <v>-0.13191714192475648</v>
      </c>
      <c r="B334" s="75">
        <v>0.13191714192475648</v>
      </c>
      <c r="C334" s="75">
        <v>0.70072275961152553</v>
      </c>
      <c r="D334" s="36">
        <f t="shared" si="89"/>
        <v>0.53191714192475648</v>
      </c>
      <c r="E334" s="36">
        <f t="shared" si="90"/>
        <v>4.3970341898670717E-2</v>
      </c>
      <c r="F334" s="36">
        <f t="shared" si="91"/>
        <v>7.0293964706230685E-2</v>
      </c>
      <c r="G334" s="36">
        <f t="shared" si="101"/>
        <v>1.7652834198739011E-2</v>
      </c>
      <c r="H334" s="36">
        <f t="shared" si="92"/>
        <v>0.1142643066049014</v>
      </c>
      <c r="I334" s="36">
        <f t="shared" si="93"/>
        <v>1.7652834198738997E-2</v>
      </c>
      <c r="J334" s="36">
        <f t="shared" si="94"/>
        <v>1.1211160817470932E-9</v>
      </c>
      <c r="K334" s="88">
        <f t="shared" si="95"/>
        <v>-7.5002226648764403E-13</v>
      </c>
      <c r="L334" s="36">
        <f t="shared" si="96"/>
        <v>0.70260438314867746</v>
      </c>
      <c r="M334" s="89">
        <f t="shared" si="97"/>
        <v>3.5405071355641519E-6</v>
      </c>
      <c r="N334" s="10">
        <f t="shared" si="98"/>
        <v>1.626258130263631E-2</v>
      </c>
      <c r="O334" s="10">
        <f t="shared" si="99"/>
        <v>1.9328031151219079E-6</v>
      </c>
      <c r="P334" s="90">
        <v>332</v>
      </c>
      <c r="Q334" s="86">
        <f t="shared" si="100"/>
        <v>0.70260438202831144</v>
      </c>
      <c r="R334" s="91"/>
      <c r="S334" s="213"/>
      <c r="T334" s="76"/>
      <c r="U334" s="76"/>
      <c r="V334" s="76"/>
      <c r="W334" s="76"/>
      <c r="X334" s="76"/>
      <c r="Y334" s="76"/>
      <c r="Z334" s="76"/>
      <c r="AA334" s="76"/>
      <c r="AB334" s="76"/>
      <c r="AC334" s="76"/>
      <c r="AD334" s="76"/>
      <c r="AE334" s="76"/>
      <c r="AF334" s="76"/>
      <c r="AG334" s="76"/>
    </row>
    <row r="335" spans="1:33" x14ac:dyDescent="0.25">
      <c r="A335" s="86">
        <f t="shared" si="88"/>
        <v>-0.13121785209243061</v>
      </c>
      <c r="B335" s="75">
        <v>0.13121785209243061</v>
      </c>
      <c r="C335" s="75">
        <v>0.70167772542883766</v>
      </c>
      <c r="D335" s="36">
        <f t="shared" si="89"/>
        <v>0.53121785209243066</v>
      </c>
      <c r="E335" s="36">
        <f t="shared" si="90"/>
        <v>4.3969453554756337E-2</v>
      </c>
      <c r="F335" s="36">
        <f t="shared" si="91"/>
        <v>6.9791284698228345E-2</v>
      </c>
      <c r="G335" s="36">
        <f t="shared" si="101"/>
        <v>1.7457112789654554E-2</v>
      </c>
      <c r="H335" s="36">
        <f t="shared" si="92"/>
        <v>0.11376073825298469</v>
      </c>
      <c r="I335" s="36">
        <f t="shared" si="93"/>
        <v>1.7457112789654557E-2</v>
      </c>
      <c r="J335" s="36">
        <f t="shared" si="94"/>
        <v>1.0497913698440877E-9</v>
      </c>
      <c r="K335" s="88">
        <f t="shared" si="95"/>
        <v>-6.9936501032371853E-13</v>
      </c>
      <c r="L335" s="36">
        <f t="shared" si="96"/>
        <v>0.70239267882858081</v>
      </c>
      <c r="M335" s="89">
        <f t="shared" si="97"/>
        <v>5.1115836380428226E-7</v>
      </c>
      <c r="N335" s="10">
        <f t="shared" si="98"/>
        <v>1.6059033310752941E-2</v>
      </c>
      <c r="O335" s="10">
        <f t="shared" si="99"/>
        <v>1.9546262293258151E-6</v>
      </c>
      <c r="P335" s="90">
        <v>333</v>
      </c>
      <c r="Q335" s="86">
        <f t="shared" si="100"/>
        <v>0.70239267777948877</v>
      </c>
      <c r="R335" s="91"/>
      <c r="S335" s="213"/>
      <c r="T335" s="76"/>
      <c r="U335" s="76"/>
      <c r="V335" s="76"/>
      <c r="W335" s="76"/>
      <c r="X335" s="76"/>
      <c r="Y335" s="76"/>
      <c r="Z335" s="76"/>
      <c r="AA335" s="76"/>
      <c r="AB335" s="76"/>
      <c r="AC335" s="76"/>
      <c r="AD335" s="76"/>
      <c r="AE335" s="76"/>
      <c r="AF335" s="76"/>
      <c r="AG335" s="76"/>
    </row>
    <row r="336" spans="1:33" x14ac:dyDescent="0.25">
      <c r="A336" s="86">
        <f t="shared" si="88"/>
        <v>-0.13051856226010475</v>
      </c>
      <c r="B336" s="75">
        <v>0.13051856226010475</v>
      </c>
      <c r="C336" s="75">
        <v>0.70156280722964048</v>
      </c>
      <c r="D336" s="36">
        <f t="shared" si="89"/>
        <v>0.53051856226010474</v>
      </c>
      <c r="E336" s="36">
        <f t="shared" si="90"/>
        <v>4.3968520288905112E-2</v>
      </c>
      <c r="F336" s="36">
        <f t="shared" si="91"/>
        <v>6.9286760301746547E-2</v>
      </c>
      <c r="G336" s="36">
        <f t="shared" si="101"/>
        <v>1.7263280686448813E-2</v>
      </c>
      <c r="H336" s="36">
        <f t="shared" si="92"/>
        <v>0.11325528059065165</v>
      </c>
      <c r="I336" s="36">
        <f t="shared" si="93"/>
        <v>1.7263280686448803E-2</v>
      </c>
      <c r="J336" s="36">
        <f t="shared" si="94"/>
        <v>9.8300429208768837E-10</v>
      </c>
      <c r="K336" s="88">
        <f t="shared" si="95"/>
        <v>-6.5213168196725761E-13</v>
      </c>
      <c r="L336" s="36">
        <f t="shared" si="96"/>
        <v>0.7021801977467429</v>
      </c>
      <c r="M336" s="89">
        <f t="shared" si="97"/>
        <v>3.8117105060798354E-7</v>
      </c>
      <c r="N336" s="10">
        <f t="shared" si="98"/>
        <v>1.5857626619960378E-2</v>
      </c>
      <c r="O336" s="10">
        <f t="shared" si="99"/>
        <v>1.9758633546354457E-6</v>
      </c>
      <c r="P336" s="90">
        <v>334</v>
      </c>
      <c r="Q336" s="86">
        <f t="shared" si="100"/>
        <v>0.7021801967643907</v>
      </c>
      <c r="R336" s="91"/>
      <c r="S336" s="213"/>
      <c r="T336" s="76"/>
      <c r="U336" s="76"/>
      <c r="V336" s="76"/>
      <c r="W336" s="76"/>
      <c r="X336" s="76"/>
      <c r="Y336" s="76"/>
      <c r="Z336" s="76"/>
      <c r="AA336" s="76"/>
      <c r="AB336" s="76"/>
      <c r="AC336" s="76"/>
      <c r="AD336" s="76"/>
      <c r="AE336" s="76"/>
      <c r="AF336" s="76"/>
      <c r="AG336" s="76"/>
    </row>
    <row r="337" spans="1:33" x14ac:dyDescent="0.25">
      <c r="A337" s="86">
        <f t="shared" si="88"/>
        <v>-0.12981927242777888</v>
      </c>
      <c r="B337" s="75">
        <v>0.12981927242777888</v>
      </c>
      <c r="C337" s="75">
        <v>0.70125918519421626</v>
      </c>
      <c r="D337" s="36">
        <f t="shared" si="89"/>
        <v>0.52981927242777893</v>
      </c>
      <c r="E337" s="36">
        <f t="shared" si="90"/>
        <v>4.3967539712973382E-2</v>
      </c>
      <c r="F337" s="36">
        <f t="shared" si="91"/>
        <v>6.8780410782831633E-2</v>
      </c>
      <c r="G337" s="36">
        <f t="shared" si="101"/>
        <v>1.7071321011507719E-2</v>
      </c>
      <c r="H337" s="36">
        <f t="shared" si="92"/>
        <v>0.11274795049580501</v>
      </c>
      <c r="I337" s="36">
        <f t="shared" si="93"/>
        <v>1.7071321011507705E-2</v>
      </c>
      <c r="J337" s="36">
        <f t="shared" si="94"/>
        <v>9.2046616698016968E-10</v>
      </c>
      <c r="K337" s="88">
        <f t="shared" si="95"/>
        <v>-6.0808691413710375E-13</v>
      </c>
      <c r="L337" s="36">
        <f t="shared" si="96"/>
        <v>0.70196694801679216</v>
      </c>
      <c r="M337" s="89">
        <f t="shared" si="97"/>
        <v>5.0092821302060058E-7</v>
      </c>
      <c r="N337" s="10">
        <f t="shared" si="98"/>
        <v>1.5658347759302107E-2</v>
      </c>
      <c r="O337" s="10">
        <f t="shared" si="99"/>
        <v>1.9964934114484648E-6</v>
      </c>
      <c r="P337" s="90">
        <v>335</v>
      </c>
      <c r="Q337" s="86">
        <f t="shared" si="100"/>
        <v>0.70196694709693408</v>
      </c>
      <c r="R337" s="91"/>
      <c r="S337" s="213"/>
      <c r="T337" s="76"/>
      <c r="U337" s="76"/>
      <c r="V337" s="76"/>
      <c r="W337" s="76"/>
      <c r="X337" s="76"/>
      <c r="Y337" s="76"/>
      <c r="Z337" s="76"/>
      <c r="AA337" s="76"/>
      <c r="AB337" s="76"/>
      <c r="AC337" s="76"/>
      <c r="AD337" s="76"/>
      <c r="AE337" s="76"/>
      <c r="AF337" s="76"/>
      <c r="AG337" s="76"/>
    </row>
    <row r="338" spans="1:33" x14ac:dyDescent="0.25">
      <c r="A338" s="86">
        <f t="shared" si="88"/>
        <v>-0.12904228372519466</v>
      </c>
      <c r="B338" s="75">
        <v>0.12904228372519466</v>
      </c>
      <c r="C338" s="75">
        <v>0.70140351848460425</v>
      </c>
      <c r="D338" s="36">
        <f t="shared" si="89"/>
        <v>0.52904228372519468</v>
      </c>
      <c r="E338" s="36">
        <f t="shared" si="90"/>
        <v>4.3966391628074558E-2</v>
      </c>
      <c r="F338" s="36">
        <f t="shared" si="91"/>
        <v>6.821568322603988E-2</v>
      </c>
      <c r="G338" s="36">
        <f t="shared" si="101"/>
        <v>1.6860208015445716E-2</v>
      </c>
      <c r="H338" s="36">
        <f t="shared" si="92"/>
        <v>0.11218207485411444</v>
      </c>
      <c r="I338" s="36">
        <f t="shared" si="93"/>
        <v>1.6860208015445712E-2</v>
      </c>
      <c r="J338" s="36">
        <f t="shared" si="94"/>
        <v>8.5563450989498694E-10</v>
      </c>
      <c r="K338" s="88">
        <f t="shared" si="95"/>
        <v>-5.6262772217346306E-13</v>
      </c>
      <c r="L338" s="36">
        <f t="shared" si="96"/>
        <v>0.7017291123084618</v>
      </c>
      <c r="M338" s="89">
        <f t="shared" si="97"/>
        <v>1.0601133813418172E-7</v>
      </c>
      <c r="N338" s="10">
        <f t="shared" si="98"/>
        <v>1.5439405888446864E-2</v>
      </c>
      <c r="O338" s="10">
        <f t="shared" si="99"/>
        <v>2.0186786840844496E-6</v>
      </c>
      <c r="P338" s="90">
        <v>336</v>
      </c>
      <c r="Q338" s="86">
        <f t="shared" si="100"/>
        <v>0.7017291114533899</v>
      </c>
      <c r="R338" s="91"/>
      <c r="S338" s="213"/>
      <c r="T338" s="76"/>
      <c r="U338" s="76"/>
      <c r="V338" s="76"/>
      <c r="W338" s="76"/>
      <c r="X338" s="76"/>
      <c r="Y338" s="76"/>
      <c r="Z338" s="76"/>
      <c r="AA338" s="76"/>
      <c r="AB338" s="76"/>
      <c r="AC338" s="76"/>
      <c r="AD338" s="76"/>
      <c r="AE338" s="76"/>
      <c r="AF338" s="76"/>
      <c r="AG338" s="76"/>
    </row>
    <row r="339" spans="1:33" x14ac:dyDescent="0.25">
      <c r="A339" s="86">
        <f t="shared" si="88"/>
        <v>-0.1283429938928688</v>
      </c>
      <c r="B339" s="75">
        <v>0.1283429938928688</v>
      </c>
      <c r="C339" s="75">
        <v>0.69962439338288562</v>
      </c>
      <c r="D339" s="36">
        <f t="shared" si="89"/>
        <v>0.52834299389286876</v>
      </c>
      <c r="E339" s="36">
        <f t="shared" si="90"/>
        <v>4.3965302732756215E-2</v>
      </c>
      <c r="F339" s="36">
        <f t="shared" si="91"/>
        <v>6.7705544526653241E-2</v>
      </c>
      <c r="G339" s="36">
        <f t="shared" si="101"/>
        <v>1.6672145832259767E-2</v>
      </c>
      <c r="H339" s="36">
        <f t="shared" si="92"/>
        <v>0.11167084725940947</v>
      </c>
      <c r="I339" s="36">
        <f t="shared" si="93"/>
        <v>1.6672145832259753E-2</v>
      </c>
      <c r="J339" s="36">
        <f t="shared" si="94"/>
        <v>8.0119957058353542E-10</v>
      </c>
      <c r="K339" s="88">
        <f t="shared" si="95"/>
        <v>-5.2462700848865906E-13</v>
      </c>
      <c r="L339" s="36">
        <f t="shared" si="96"/>
        <v>0.70151426676900541</v>
      </c>
      <c r="M339" s="89">
        <f t="shared" si="97"/>
        <v>3.5716214155638776E-6</v>
      </c>
      <c r="N339" s="10">
        <f t="shared" si="98"/>
        <v>1.5244574400489168E-2</v>
      </c>
      <c r="O339" s="10">
        <f t="shared" si="99"/>
        <v>2.0379601928075191E-6</v>
      </c>
      <c r="P339" s="90">
        <v>337</v>
      </c>
      <c r="Q339" s="86">
        <f t="shared" si="100"/>
        <v>0.70151426596833044</v>
      </c>
      <c r="R339" s="91"/>
      <c r="S339" s="213"/>
      <c r="T339" s="76"/>
      <c r="U339" s="76"/>
      <c r="V339" s="76"/>
      <c r="W339" s="76"/>
      <c r="X339" s="76"/>
      <c r="Y339" s="76"/>
      <c r="Z339" s="76"/>
      <c r="AA339" s="76"/>
      <c r="AB339" s="76"/>
      <c r="AC339" s="76"/>
      <c r="AD339" s="76"/>
      <c r="AE339" s="76"/>
      <c r="AF339" s="76"/>
      <c r="AG339" s="76"/>
    </row>
    <row r="340" spans="1:33" x14ac:dyDescent="0.25">
      <c r="A340" s="86">
        <f t="shared" si="88"/>
        <v>-0.12764370406054293</v>
      </c>
      <c r="B340" s="75">
        <v>0.12764370406054293</v>
      </c>
      <c r="C340" s="75">
        <v>0.70137396351652948</v>
      </c>
      <c r="D340" s="36">
        <f t="shared" si="89"/>
        <v>0.52764370406054295</v>
      </c>
      <c r="E340" s="36">
        <f t="shared" si="90"/>
        <v>4.3964158224351471E-2</v>
      </c>
      <c r="F340" s="36">
        <f t="shared" si="91"/>
        <v>6.719364148240993E-2</v>
      </c>
      <c r="G340" s="36">
        <f t="shared" si="101"/>
        <v>1.648590360355378E-2</v>
      </c>
      <c r="H340" s="36">
        <f t="shared" si="92"/>
        <v>0.11115779970676139</v>
      </c>
      <c r="I340" s="36">
        <f t="shared" si="93"/>
        <v>1.6485903603553793E-2</v>
      </c>
      <c r="J340" s="36">
        <f t="shared" si="94"/>
        <v>7.5022774943059938E-10</v>
      </c>
      <c r="K340" s="88">
        <f t="shared" si="95"/>
        <v>-4.8919313043651871E-13</v>
      </c>
      <c r="L340" s="36">
        <f t="shared" si="96"/>
        <v>0.70129867817719549</v>
      </c>
      <c r="M340" s="89">
        <f t="shared" si="97"/>
        <v>5.667882318633396E-9</v>
      </c>
      <c r="N340" s="10">
        <f t="shared" si="98"/>
        <v>1.5051828169589863E-2</v>
      </c>
      <c r="O340" s="10">
        <f t="shared" si="99"/>
        <v>2.056572350298836E-6</v>
      </c>
      <c r="P340" s="90">
        <v>338</v>
      </c>
      <c r="Q340" s="86">
        <f t="shared" si="100"/>
        <v>0.70129867742745688</v>
      </c>
      <c r="R340" s="91"/>
      <c r="S340" s="213"/>
      <c r="T340" s="76"/>
      <c r="U340" s="76"/>
      <c r="V340" s="76"/>
      <c r="W340" s="76"/>
      <c r="X340" s="76"/>
      <c r="Y340" s="76"/>
      <c r="Z340" s="76"/>
      <c r="AA340" s="76"/>
      <c r="AB340" s="76"/>
      <c r="AC340" s="76"/>
      <c r="AD340" s="76"/>
      <c r="AE340" s="76"/>
      <c r="AF340" s="76"/>
      <c r="AG340" s="76"/>
    </row>
    <row r="341" spans="1:33" x14ac:dyDescent="0.25">
      <c r="A341" s="86">
        <f t="shared" si="88"/>
        <v>-0.12694441422821709</v>
      </c>
      <c r="B341" s="75">
        <v>0.12694441422821709</v>
      </c>
      <c r="C341" s="75">
        <v>0.70026040053188765</v>
      </c>
      <c r="D341" s="36">
        <f t="shared" si="89"/>
        <v>0.52694441422821714</v>
      </c>
      <c r="E341" s="36">
        <f t="shared" si="90"/>
        <v>4.3962955125963973E-2</v>
      </c>
      <c r="F341" s="36">
        <f t="shared" si="91"/>
        <v>6.6679993905706877E-2</v>
      </c>
      <c r="G341" s="36">
        <f t="shared" si="101"/>
        <v>1.6301464494047513E-2</v>
      </c>
      <c r="H341" s="36">
        <f t="shared" si="92"/>
        <v>0.11064294903167085</v>
      </c>
      <c r="I341" s="36">
        <f t="shared" si="93"/>
        <v>1.6301464494047516E-2</v>
      </c>
      <c r="J341" s="36">
        <f t="shared" si="94"/>
        <v>7.02498723922361E-10</v>
      </c>
      <c r="K341" s="88">
        <f t="shared" si="95"/>
        <v>-4.5615511367128497E-13</v>
      </c>
      <c r="L341" s="36">
        <f t="shared" si="96"/>
        <v>0.70108235487682491</v>
      </c>
      <c r="M341" s="89">
        <f t="shared" si="97"/>
        <v>6.7560894516123863E-7</v>
      </c>
      <c r="N341" s="10">
        <f t="shared" si="98"/>
        <v>1.4861153313469573E-2</v>
      </c>
      <c r="O341" s="10">
        <f t="shared" si="99"/>
        <v>2.0744962968978277E-6</v>
      </c>
      <c r="P341" s="90">
        <v>339</v>
      </c>
      <c r="Q341" s="86">
        <f t="shared" si="100"/>
        <v>0.70108235417478237</v>
      </c>
      <c r="R341" s="91"/>
      <c r="S341" s="213"/>
      <c r="T341" s="76"/>
      <c r="U341" s="76"/>
      <c r="V341" s="76"/>
      <c r="W341" s="76"/>
      <c r="X341" s="76"/>
      <c r="Y341" s="76"/>
      <c r="Z341" s="76"/>
      <c r="AA341" s="76"/>
      <c r="AB341" s="76"/>
      <c r="AC341" s="76"/>
      <c r="AD341" s="76"/>
      <c r="AE341" s="76"/>
      <c r="AF341" s="76"/>
      <c r="AG341" s="76"/>
    </row>
    <row r="342" spans="1:33" x14ac:dyDescent="0.25">
      <c r="A342" s="86">
        <f t="shared" si="88"/>
        <v>-0.12624512439589122</v>
      </c>
      <c r="B342" s="75">
        <v>0.12624512439589122</v>
      </c>
      <c r="C342" s="75">
        <v>0.69948048545249109</v>
      </c>
      <c r="D342" s="36">
        <f t="shared" si="89"/>
        <v>0.52624512439589122</v>
      </c>
      <c r="E342" s="36">
        <f t="shared" si="90"/>
        <v>4.3961690296330014E-2</v>
      </c>
      <c r="F342" s="36">
        <f t="shared" si="91"/>
        <v>6.6164621748649136E-2</v>
      </c>
      <c r="G342" s="36">
        <f t="shared" si="101"/>
        <v>1.6118811693105896E-2</v>
      </c>
      <c r="H342" s="36">
        <f t="shared" si="92"/>
        <v>0.11012631204497915</v>
      </c>
      <c r="I342" s="36">
        <f t="shared" si="93"/>
        <v>1.6118811693105885E-2</v>
      </c>
      <c r="J342" s="36">
        <f t="shared" si="94"/>
        <v>6.5780618869330662E-10</v>
      </c>
      <c r="K342" s="88">
        <f t="shared" si="95"/>
        <v>-4.2534642473929473E-13</v>
      </c>
      <c r="L342" s="36">
        <f t="shared" si="96"/>
        <v>0.70086530527053936</v>
      </c>
      <c r="M342" s="89">
        <f t="shared" si="97"/>
        <v>1.9177259284592641E-6</v>
      </c>
      <c r="N342" s="10">
        <f t="shared" si="98"/>
        <v>1.4672535860820943E-2</v>
      </c>
      <c r="O342" s="10">
        <f t="shared" si="99"/>
        <v>2.0917137830515038E-6</v>
      </c>
      <c r="P342" s="90">
        <v>340</v>
      </c>
      <c r="Q342" s="86">
        <f t="shared" si="100"/>
        <v>0.70086530461315855</v>
      </c>
      <c r="R342" s="91"/>
      <c r="S342" s="213"/>
      <c r="T342" s="76"/>
      <c r="U342" s="76"/>
      <c r="V342" s="76"/>
      <c r="W342" s="76"/>
      <c r="X342" s="76"/>
      <c r="Y342" s="76"/>
      <c r="Z342" s="76"/>
      <c r="AA342" s="76"/>
      <c r="AB342" s="76"/>
      <c r="AC342" s="76"/>
      <c r="AD342" s="76"/>
      <c r="AE342" s="76"/>
      <c r="AF342" s="76"/>
      <c r="AG342" s="76"/>
    </row>
    <row r="343" spans="1:33" x14ac:dyDescent="0.25">
      <c r="A343" s="86">
        <f t="shared" si="88"/>
        <v>-0.12554583456356558</v>
      </c>
      <c r="B343" s="75">
        <v>0.12554583456356558</v>
      </c>
      <c r="C343" s="75">
        <v>0.70075252700246127</v>
      </c>
      <c r="D343" s="36">
        <f t="shared" si="89"/>
        <v>0.52554583456356563</v>
      </c>
      <c r="E343" s="36">
        <f t="shared" si="90"/>
        <v>4.39603604205707E-2</v>
      </c>
      <c r="F343" s="36">
        <f t="shared" si="91"/>
        <v>6.5647545107022656E-2</v>
      </c>
      <c r="G343" s="36">
        <f t="shared" si="101"/>
        <v>1.5937928420015256E-2</v>
      </c>
      <c r="H343" s="36">
        <f t="shared" si="92"/>
        <v>0.10960790552759335</v>
      </c>
      <c r="I343" s="36">
        <f t="shared" si="93"/>
        <v>1.5937928420015263E-2</v>
      </c>
      <c r="J343" s="36">
        <f t="shared" si="94"/>
        <v>6.159569649866085E-10</v>
      </c>
      <c r="K343" s="88">
        <f t="shared" si="95"/>
        <v>-3.9661829375527485E-13</v>
      </c>
      <c r="L343" s="36">
        <f t="shared" si="96"/>
        <v>0.70064753782150835</v>
      </c>
      <c r="M343" s="89">
        <f t="shared" si="97"/>
        <v>1.1022728117164788E-8</v>
      </c>
      <c r="N343" s="10">
        <f t="shared" si="98"/>
        <v>1.4485961755580593E-2</v>
      </c>
      <c r="O343" s="10">
        <f t="shared" si="99"/>
        <v>2.1082071946295399E-6</v>
      </c>
      <c r="P343" s="90">
        <v>341</v>
      </c>
      <c r="Q343" s="86">
        <f t="shared" si="100"/>
        <v>0.70064753720594797</v>
      </c>
      <c r="R343" s="91"/>
      <c r="S343" s="213"/>
      <c r="T343" s="76"/>
      <c r="U343" s="76"/>
      <c r="V343" s="76"/>
      <c r="W343" s="76"/>
      <c r="X343" s="76"/>
      <c r="Y343" s="76"/>
      <c r="Z343" s="76"/>
      <c r="AA343" s="76"/>
      <c r="AB343" s="76"/>
      <c r="AC343" s="76"/>
      <c r="AD343" s="76"/>
      <c r="AE343" s="76"/>
      <c r="AF343" s="76"/>
      <c r="AG343" s="76"/>
    </row>
    <row r="344" spans="1:33" x14ac:dyDescent="0.25">
      <c r="A344" s="86">
        <f t="shared" si="88"/>
        <v>-0.1248465447312397</v>
      </c>
      <c r="B344" s="75">
        <v>0.1248465447312397</v>
      </c>
      <c r="C344" s="75">
        <v>0.69919252682589805</v>
      </c>
      <c r="D344" s="36">
        <f t="shared" si="89"/>
        <v>0.52484654473123971</v>
      </c>
      <c r="E344" s="36">
        <f t="shared" si="90"/>
        <v>4.3958962000420654E-2</v>
      </c>
      <c r="F344" s="36">
        <f t="shared" si="91"/>
        <v>6.5128784224955827E-2</v>
      </c>
      <c r="G344" s="36">
        <f t="shared" si="101"/>
        <v>1.575879792909305E-2</v>
      </c>
      <c r="H344" s="36">
        <f t="shared" si="92"/>
        <v>0.10908774622537648</v>
      </c>
      <c r="I344" s="36">
        <f t="shared" si="93"/>
        <v>1.5758797929093054E-2</v>
      </c>
      <c r="J344" s="36">
        <f t="shared" si="94"/>
        <v>5.7677016444444573E-10</v>
      </c>
      <c r="K344" s="88">
        <f t="shared" si="95"/>
        <v>-3.698308326181457E-13</v>
      </c>
      <c r="L344" s="36">
        <f t="shared" si="96"/>
        <v>0.70042906105538849</v>
      </c>
      <c r="M344" s="89">
        <f t="shared" si="97"/>
        <v>1.5290169007015112E-6</v>
      </c>
      <c r="N344" s="10">
        <f t="shared" si="98"/>
        <v>1.4301416861176496E-2</v>
      </c>
      <c r="O344" s="10">
        <f t="shared" si="99"/>
        <v>2.1239595771216082E-6</v>
      </c>
      <c r="P344" s="90">
        <v>342</v>
      </c>
      <c r="Q344" s="86">
        <f t="shared" si="100"/>
        <v>0.70042906047898812</v>
      </c>
      <c r="R344" s="91"/>
      <c r="S344" s="213"/>
      <c r="T344" s="76"/>
      <c r="U344" s="76"/>
      <c r="V344" s="76"/>
      <c r="W344" s="76"/>
      <c r="X344" s="76"/>
      <c r="Y344" s="76"/>
      <c r="Z344" s="76"/>
      <c r="AA344" s="76"/>
      <c r="AB344" s="76"/>
      <c r="AC344" s="76"/>
      <c r="AD344" s="76"/>
      <c r="AE344" s="76"/>
      <c r="AF344" s="76"/>
      <c r="AG344" s="76"/>
    </row>
    <row r="345" spans="1:33" x14ac:dyDescent="0.25">
      <c r="A345" s="86">
        <f t="shared" si="88"/>
        <v>-0.12414725489891384</v>
      </c>
      <c r="B345" s="75">
        <v>0.12414725489891384</v>
      </c>
      <c r="C345" s="75">
        <v>0.69951029800485232</v>
      </c>
      <c r="D345" s="36">
        <f t="shared" si="89"/>
        <v>0.52414725489891389</v>
      </c>
      <c r="E345" s="36">
        <f t="shared" si="90"/>
        <v>4.395749134390399E-2</v>
      </c>
      <c r="F345" s="36">
        <f t="shared" si="91"/>
        <v>6.4608359500300611E-2</v>
      </c>
      <c r="G345" s="36">
        <f t="shared" si="101"/>
        <v>1.5581403514632844E-2</v>
      </c>
      <c r="H345" s="36">
        <f t="shared" si="92"/>
        <v>0.1085658508442046</v>
      </c>
      <c r="I345" s="36">
        <f t="shared" si="93"/>
        <v>1.5581403514632842E-2</v>
      </c>
      <c r="J345" s="36">
        <f t="shared" si="94"/>
        <v>5.4007640250393263E-10</v>
      </c>
      <c r="K345" s="88">
        <f t="shared" si="95"/>
        <v>-3.4485081456497224E-13</v>
      </c>
      <c r="L345" s="36">
        <f t="shared" si="96"/>
        <v>0.70020988356258873</v>
      </c>
      <c r="M345" s="89">
        <f t="shared" si="97"/>
        <v>4.8941995259337113E-7</v>
      </c>
      <c r="N345" s="10">
        <f t="shared" si="98"/>
        <v>1.4118886964749265E-2</v>
      </c>
      <c r="O345" s="10">
        <f t="shared" si="99"/>
        <v>2.1389546586833606E-6</v>
      </c>
      <c r="P345" s="90">
        <v>343</v>
      </c>
      <c r="Q345" s="86">
        <f t="shared" si="100"/>
        <v>0.70020988302285714</v>
      </c>
      <c r="R345" s="91"/>
      <c r="S345" s="213"/>
      <c r="T345" s="76"/>
      <c r="U345" s="76"/>
      <c r="V345" s="76"/>
      <c r="W345" s="76"/>
      <c r="X345" s="76"/>
      <c r="Y345" s="76"/>
      <c r="Z345" s="76"/>
      <c r="AA345" s="76"/>
      <c r="AB345" s="76"/>
      <c r="AC345" s="76"/>
      <c r="AD345" s="76"/>
      <c r="AE345" s="76"/>
      <c r="AF345" s="76"/>
      <c r="AG345" s="76"/>
    </row>
    <row r="346" spans="1:33" x14ac:dyDescent="0.25">
      <c r="A346" s="86">
        <f t="shared" si="88"/>
        <v>-0.12344796506658798</v>
      </c>
      <c r="B346" s="75">
        <v>0.12344796506658798</v>
      </c>
      <c r="C346" s="75">
        <v>0.70019017089693147</v>
      </c>
      <c r="D346" s="36">
        <f t="shared" si="89"/>
        <v>0.52344796506658797</v>
      </c>
      <c r="E346" s="36">
        <f t="shared" si="90"/>
        <v>4.395594455442671E-2</v>
      </c>
      <c r="F346" s="36">
        <f t="shared" si="91"/>
        <v>6.4086291490760686E-2</v>
      </c>
      <c r="G346" s="36">
        <f t="shared" si="101"/>
        <v>1.5405728515683503E-2</v>
      </c>
      <c r="H346" s="36">
        <f t="shared" si="92"/>
        <v>0.1080422360451874</v>
      </c>
      <c r="I346" s="36">
        <f t="shared" si="93"/>
        <v>1.5405728515683507E-2</v>
      </c>
      <c r="J346" s="36">
        <f t="shared" si="94"/>
        <v>5.0571707557172086E-10</v>
      </c>
      <c r="K346" s="88">
        <f t="shared" si="95"/>
        <v>-3.2156055595516177E-13</v>
      </c>
      <c r="L346" s="36">
        <f t="shared" si="96"/>
        <v>0.69999001400085048</v>
      </c>
      <c r="M346" s="89">
        <f t="shared" si="97"/>
        <v>4.0062783048777861E-8</v>
      </c>
      <c r="N346" s="10">
        <f t="shared" si="98"/>
        <v>1.3938357781344168E-2</v>
      </c>
      <c r="O346" s="10">
        <f t="shared" si="99"/>
        <v>2.1531768719955691E-6</v>
      </c>
      <c r="P346" s="90">
        <v>344</v>
      </c>
      <c r="Q346" s="86">
        <f t="shared" si="100"/>
        <v>0.69999001349545498</v>
      </c>
      <c r="R346" s="91"/>
      <c r="S346" s="213"/>
      <c r="T346" s="76"/>
      <c r="U346" s="76"/>
      <c r="V346" s="76"/>
      <c r="W346" s="76"/>
      <c r="X346" s="76"/>
      <c r="Y346" s="76"/>
      <c r="Z346" s="76"/>
      <c r="AA346" s="76"/>
      <c r="AB346" s="76"/>
      <c r="AC346" s="76"/>
      <c r="AD346" s="76"/>
      <c r="AE346" s="76"/>
      <c r="AF346" s="76"/>
      <c r="AG346" s="76"/>
    </row>
    <row r="347" spans="1:33" x14ac:dyDescent="0.25">
      <c r="A347" s="86">
        <f t="shared" si="88"/>
        <v>-0.12267097636400376</v>
      </c>
      <c r="B347" s="75">
        <v>0.12267097636400376</v>
      </c>
      <c r="C347" s="75">
        <v>0.6987606602689107</v>
      </c>
      <c r="D347" s="36">
        <f t="shared" si="89"/>
        <v>0.52267097636400384</v>
      </c>
      <c r="E347" s="36">
        <f t="shared" si="90"/>
        <v>4.3954131597840146E-2</v>
      </c>
      <c r="F347" s="36">
        <f t="shared" si="91"/>
        <v>6.3504313827728101E-2</v>
      </c>
      <c r="G347" s="36">
        <f t="shared" si="101"/>
        <v>1.5212530468337863E-2</v>
      </c>
      <c r="H347" s="36">
        <f t="shared" si="92"/>
        <v>0.10745844542556825</v>
      </c>
      <c r="I347" s="36">
        <f t="shared" si="93"/>
        <v>1.5212530468337863E-2</v>
      </c>
      <c r="J347" s="36">
        <f t="shared" si="94"/>
        <v>4.7009764781352066E-10</v>
      </c>
      <c r="K347" s="88">
        <f t="shared" si="95"/>
        <v>-2.9752200702672196E-13</v>
      </c>
      <c r="L347" s="36">
        <f t="shared" si="96"/>
        <v>0.69974491342013201</v>
      </c>
      <c r="M347" s="89">
        <f t="shared" si="97"/>
        <v>9.6875426568906655E-7</v>
      </c>
      <c r="N347" s="10">
        <f t="shared" si="98"/>
        <v>1.3740098855772832E-2</v>
      </c>
      <c r="O347" s="10">
        <f t="shared" si="99"/>
        <v>2.1680548536808587E-6</v>
      </c>
      <c r="P347" s="90">
        <v>345</v>
      </c>
      <c r="Q347" s="86">
        <f t="shared" si="100"/>
        <v>0.69974491295033192</v>
      </c>
      <c r="R347" s="91"/>
      <c r="S347" s="213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</row>
    <row r="348" spans="1:33" x14ac:dyDescent="0.25">
      <c r="A348" s="86">
        <f t="shared" si="88"/>
        <v>-0.12197168653167789</v>
      </c>
      <c r="B348" s="75">
        <v>0.12197168653167789</v>
      </c>
      <c r="C348" s="75">
        <v>0.70019017089693147</v>
      </c>
      <c r="D348" s="36">
        <f t="shared" si="89"/>
        <v>0.52197168653167791</v>
      </c>
      <c r="E348" s="36">
        <f t="shared" si="90"/>
        <v>4.3952410299077427E-2</v>
      </c>
      <c r="F348" s="36">
        <f t="shared" si="91"/>
        <v>6.2978844931831091E-2</v>
      </c>
      <c r="G348" s="36">
        <f t="shared" si="101"/>
        <v>1.5040430860579053E-2</v>
      </c>
      <c r="H348" s="36">
        <f t="shared" si="92"/>
        <v>0.10693125523090852</v>
      </c>
      <c r="I348" s="36">
        <f t="shared" si="93"/>
        <v>1.5040430860579048E-2</v>
      </c>
      <c r="J348" s="36">
        <f t="shared" si="94"/>
        <v>4.401903266116402E-10</v>
      </c>
      <c r="K348" s="88">
        <f t="shared" si="95"/>
        <v>-2.774269702815843E-13</v>
      </c>
      <c r="L348" s="36">
        <f t="shared" si="96"/>
        <v>0.69952361157574139</v>
      </c>
      <c r="M348" s="89">
        <f t="shared" si="97"/>
        <v>4.4430132866538761E-7</v>
      </c>
      <c r="N348" s="10">
        <f t="shared" si="98"/>
        <v>1.3563746188215611E-2</v>
      </c>
      <c r="O348" s="10">
        <f t="shared" si="99"/>
        <v>2.1805976215931095E-6</v>
      </c>
      <c r="P348" s="90">
        <v>346</v>
      </c>
      <c r="Q348" s="86">
        <f t="shared" si="100"/>
        <v>0.6995236111358285</v>
      </c>
      <c r="R348" s="91"/>
      <c r="S348" s="213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</row>
    <row r="349" spans="1:33" x14ac:dyDescent="0.25">
      <c r="A349" s="86">
        <f t="shared" si="88"/>
        <v>-0.12127239669935203</v>
      </c>
      <c r="B349" s="75">
        <v>0.12127239669935203</v>
      </c>
      <c r="C349" s="75">
        <v>0.69955458825786576</v>
      </c>
      <c r="D349" s="36">
        <f t="shared" si="89"/>
        <v>0.52127239669935199</v>
      </c>
      <c r="E349" s="36">
        <f t="shared" si="90"/>
        <v>4.3950599306734062E-2</v>
      </c>
      <c r="F349" s="36">
        <f t="shared" si="91"/>
        <v>6.2451797810606641E-2</v>
      </c>
      <c r="G349" s="36">
        <f t="shared" si="101"/>
        <v>1.4869999169825635E-2</v>
      </c>
      <c r="H349" s="36">
        <f t="shared" si="92"/>
        <v>0.1064023971173407</v>
      </c>
      <c r="I349" s="36">
        <f t="shared" si="93"/>
        <v>1.4869999169825635E-2</v>
      </c>
      <c r="J349" s="36">
        <f t="shared" si="94"/>
        <v>4.1218568893649749E-10</v>
      </c>
      <c r="K349" s="88">
        <f t="shared" si="95"/>
        <v>-2.5868862607246324E-13</v>
      </c>
      <c r="L349" s="36">
        <f t="shared" si="96"/>
        <v>0.69930164506188641</v>
      </c>
      <c r="M349" s="89">
        <f t="shared" si="97"/>
        <v>6.3980260392247522E-8</v>
      </c>
      <c r="N349" s="10">
        <f t="shared" si="98"/>
        <v>1.3389349375695329E-2</v>
      </c>
      <c r="O349" s="10">
        <f t="shared" si="99"/>
        <v>2.1923238128581161E-6</v>
      </c>
      <c r="P349" s="90">
        <v>347</v>
      </c>
      <c r="Q349" s="86">
        <f t="shared" si="100"/>
        <v>0.69930164464995936</v>
      </c>
      <c r="R349" s="91"/>
      <c r="S349" s="213"/>
      <c r="T349" s="76"/>
      <c r="U349" s="76"/>
      <c r="V349" s="76"/>
      <c r="W349" s="76"/>
      <c r="X349" s="76"/>
      <c r="Y349" s="76"/>
      <c r="Z349" s="76"/>
      <c r="AA349" s="76"/>
      <c r="AB349" s="76"/>
      <c r="AC349" s="76"/>
      <c r="AD349" s="76"/>
      <c r="AE349" s="76"/>
      <c r="AF349" s="76"/>
      <c r="AG349" s="76"/>
    </row>
    <row r="350" spans="1:33" x14ac:dyDescent="0.25">
      <c r="A350" s="86">
        <f t="shared" si="88"/>
        <v>-0.12057310686702616</v>
      </c>
      <c r="B350" s="75">
        <v>0.12057310686702616</v>
      </c>
      <c r="C350" s="75">
        <v>0.69811092756803639</v>
      </c>
      <c r="D350" s="36">
        <f t="shared" si="89"/>
        <v>0.52057310686702618</v>
      </c>
      <c r="E350" s="36">
        <f t="shared" si="90"/>
        <v>4.3948693754646426E-2</v>
      </c>
      <c r="F350" s="36">
        <f t="shared" si="91"/>
        <v>6.1923193760573911E-2</v>
      </c>
      <c r="G350" s="36">
        <f t="shared" si="101"/>
        <v>1.470121896584313E-2</v>
      </c>
      <c r="H350" s="36">
        <f t="shared" si="92"/>
        <v>0.10587188751522034</v>
      </c>
      <c r="I350" s="36">
        <f t="shared" si="93"/>
        <v>1.4701218965843131E-2</v>
      </c>
      <c r="J350" s="36">
        <f t="shared" si="94"/>
        <v>3.8596268978953032E-10</v>
      </c>
      <c r="K350" s="88">
        <f t="shared" si="95"/>
        <v>-2.4121815655739842E-13</v>
      </c>
      <c r="L350" s="36">
        <f t="shared" si="96"/>
        <v>0.6990790228474989</v>
      </c>
      <c r="M350" s="89">
        <f t="shared" si="97"/>
        <v>9.3720847011759699E-7</v>
      </c>
      <c r="N350" s="10">
        <f t="shared" si="98"/>
        <v>1.3216893880219406E-2</v>
      </c>
      <c r="O350" s="10">
        <f t="shared" si="99"/>
        <v>2.2032209598118784E-6</v>
      </c>
      <c r="P350" s="90">
        <v>348</v>
      </c>
      <c r="Q350" s="86">
        <f t="shared" si="100"/>
        <v>0.69907902246177744</v>
      </c>
      <c r="R350" s="91"/>
      <c r="S350" s="213"/>
      <c r="T350" s="76"/>
      <c r="U350" s="76"/>
      <c r="V350" s="76"/>
      <c r="W350" s="76"/>
      <c r="X350" s="76"/>
      <c r="Y350" s="76"/>
      <c r="Z350" s="76"/>
      <c r="AA350" s="76"/>
      <c r="AB350" s="76"/>
      <c r="AC350" s="76"/>
      <c r="AD350" s="76"/>
      <c r="AE350" s="76"/>
      <c r="AF350" s="76"/>
      <c r="AG350" s="76"/>
    </row>
    <row r="351" spans="1:33" x14ac:dyDescent="0.25">
      <c r="A351" s="86">
        <f t="shared" si="88"/>
        <v>-0.11987381703470029</v>
      </c>
      <c r="B351" s="75">
        <v>0.11987381703470029</v>
      </c>
      <c r="C351" s="75">
        <v>0.69891958318522207</v>
      </c>
      <c r="D351" s="36">
        <f t="shared" si="89"/>
        <v>0.51987381703470037</v>
      </c>
      <c r="E351" s="36">
        <f t="shared" si="90"/>
        <v>4.3946688505901263E-2</v>
      </c>
      <c r="F351" s="36">
        <f t="shared" si="91"/>
        <v>6.1393054282346378E-2</v>
      </c>
      <c r="G351" s="36">
        <f t="shared" si="101"/>
        <v>1.4534073885044671E-2</v>
      </c>
      <c r="H351" s="36">
        <f t="shared" si="92"/>
        <v>0.10533974278824763</v>
      </c>
      <c r="I351" s="36">
        <f t="shared" si="93"/>
        <v>1.4534073885044676E-2</v>
      </c>
      <c r="J351" s="36">
        <f t="shared" si="94"/>
        <v>3.6140798250348068E-10</v>
      </c>
      <c r="K351" s="88">
        <f t="shared" si="95"/>
        <v>-2.2492674389442861E-13</v>
      </c>
      <c r="L351" s="36">
        <f t="shared" si="96"/>
        <v>0.69885575398747335</v>
      </c>
      <c r="M351" s="89">
        <f t="shared" si="97"/>
        <v>4.0741664852453982E-9</v>
      </c>
      <c r="N351" s="10">
        <f t="shared" si="98"/>
        <v>1.3046365112605542E-2</v>
      </c>
      <c r="O351" s="10">
        <f t="shared" si="99"/>
        <v>2.2132773915923559E-6</v>
      </c>
      <c r="P351" s="90">
        <v>349</v>
      </c>
      <c r="Q351" s="86">
        <f t="shared" si="100"/>
        <v>0.69885575362629027</v>
      </c>
      <c r="R351" s="91"/>
      <c r="S351" s="213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</row>
    <row r="352" spans="1:33" x14ac:dyDescent="0.25">
      <c r="A352" s="86">
        <f t="shared" si="88"/>
        <v>-0.11917452720237443</v>
      </c>
      <c r="B352" s="75">
        <v>0.11917452720237443</v>
      </c>
      <c r="C352" s="75">
        <v>0.69798194974501548</v>
      </c>
      <c r="D352" s="36">
        <f t="shared" si="89"/>
        <v>0.51917452720237445</v>
      </c>
      <c r="E352" s="36">
        <f t="shared" si="90"/>
        <v>4.3944578137590715E-2</v>
      </c>
      <c r="F352" s="36">
        <f t="shared" si="91"/>
        <v>6.0861401092079874E-2</v>
      </c>
      <c r="G352" s="36">
        <f t="shared" si="101"/>
        <v>1.4368547634288409E-2</v>
      </c>
      <c r="H352" s="36">
        <f t="shared" si="92"/>
        <v>0.10480597922967058</v>
      </c>
      <c r="I352" s="36">
        <f t="shared" si="93"/>
        <v>1.4368547634288414E-2</v>
      </c>
      <c r="J352" s="36">
        <f t="shared" si="94"/>
        <v>3.3841542977212318E-10</v>
      </c>
      <c r="K352" s="88">
        <f t="shared" si="95"/>
        <v>-2.0973445202578814E-13</v>
      </c>
      <c r="L352" s="36">
        <f t="shared" si="96"/>
        <v>0.69863184762748687</v>
      </c>
      <c r="M352" s="89">
        <f t="shared" si="97"/>
        <v>4.2236725764078905E-7</v>
      </c>
      <c r="N352" s="10">
        <f t="shared" si="98"/>
        <v>1.287774843645664E-2</v>
      </c>
      <c r="O352" s="10">
        <f t="shared" si="99"/>
        <v>2.2224822482558623E-6</v>
      </c>
      <c r="P352" s="90">
        <v>350</v>
      </c>
      <c r="Q352" s="86">
        <f t="shared" si="100"/>
        <v>0.69863184728928118</v>
      </c>
      <c r="R352" s="91"/>
      <c r="S352" s="213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</row>
    <row r="353" spans="1:33" x14ac:dyDescent="0.25">
      <c r="A353" s="86">
        <f t="shared" si="88"/>
        <v>-0.11847523737004857</v>
      </c>
      <c r="B353" s="75">
        <v>0.11847523737004857</v>
      </c>
      <c r="C353" s="75">
        <v>0.69893426183770302</v>
      </c>
      <c r="D353" s="36">
        <f t="shared" si="89"/>
        <v>0.51847523737004864</v>
      </c>
      <c r="E353" s="36">
        <f t="shared" si="90"/>
        <v>4.3942356924713155E-2</v>
      </c>
      <c r="F353" s="36">
        <f t="shared" si="91"/>
        <v>6.0328256133929677E-2</v>
      </c>
      <c r="G353" s="36">
        <f t="shared" si="101"/>
        <v>1.4204623994520091E-2</v>
      </c>
      <c r="H353" s="36">
        <f t="shared" si="92"/>
        <v>0.10427061305864284</v>
      </c>
      <c r="I353" s="36">
        <f t="shared" si="93"/>
        <v>1.4204623994520086E-2</v>
      </c>
      <c r="J353" s="36">
        <f t="shared" si="94"/>
        <v>3.1688564775043051E-10</v>
      </c>
      <c r="K353" s="88">
        <f t="shared" si="95"/>
        <v>-1.9556800623185825E-13</v>
      </c>
      <c r="L353" s="36">
        <f t="shared" si="96"/>
        <v>0.69840731300924586</v>
      </c>
      <c r="M353" s="89">
        <f t="shared" si="97"/>
        <v>2.7767506781237689E-7</v>
      </c>
      <c r="N353" s="10">
        <f t="shared" si="98"/>
        <v>1.2711029172093883E-2</v>
      </c>
      <c r="O353" s="10">
        <f t="shared" si="99"/>
        <v>2.23082549357836E-6</v>
      </c>
      <c r="P353" s="90">
        <v>351</v>
      </c>
      <c r="Q353" s="86">
        <f t="shared" si="100"/>
        <v>0.69840731269255574</v>
      </c>
      <c r="R353" s="91"/>
      <c r="S353" s="213"/>
      <c r="T353" s="76"/>
      <c r="U353" s="76"/>
      <c r="V353" s="76"/>
      <c r="W353" s="76"/>
      <c r="X353" s="76"/>
      <c r="Y353" s="76"/>
      <c r="Z353" s="76"/>
      <c r="AA353" s="76"/>
      <c r="AB353" s="76"/>
      <c r="AC353" s="76"/>
      <c r="AD353" s="76"/>
      <c r="AE353" s="76"/>
      <c r="AF353" s="76"/>
      <c r="AG353" s="76"/>
    </row>
    <row r="354" spans="1:33" x14ac:dyDescent="0.25">
      <c r="A354" s="86">
        <f t="shared" si="88"/>
        <v>-0.11777594753772293</v>
      </c>
      <c r="B354" s="75">
        <v>0.11777594753772293</v>
      </c>
      <c r="C354" s="75">
        <v>0.69925184347184766</v>
      </c>
      <c r="D354" s="36">
        <f t="shared" si="89"/>
        <v>0.51777594753772294</v>
      </c>
      <c r="E354" s="36">
        <f t="shared" si="90"/>
        <v>4.3940018823173631E-2</v>
      </c>
      <c r="F354" s="36">
        <f t="shared" si="91"/>
        <v>5.9793641593560667E-2</v>
      </c>
      <c r="G354" s="36">
        <f t="shared" si="101"/>
        <v>1.4042286824263055E-2</v>
      </c>
      <c r="H354" s="36">
        <f t="shared" si="92"/>
        <v>0.10373366041673431</v>
      </c>
      <c r="I354" s="36">
        <f t="shared" si="93"/>
        <v>1.4042286824263044E-2</v>
      </c>
      <c r="J354" s="36">
        <f t="shared" si="94"/>
        <v>2.9672557850082621E-10</v>
      </c>
      <c r="K354" s="88">
        <f t="shared" si="95"/>
        <v>-1.8236079313116694E-13</v>
      </c>
      <c r="L354" s="36">
        <f t="shared" si="96"/>
        <v>0.69818215947617479</v>
      </c>
      <c r="M354" s="89">
        <f t="shared" si="97"/>
        <v>1.1442238505986667E-6</v>
      </c>
      <c r="N354" s="10">
        <f t="shared" si="98"/>
        <v>1.2546192600446539E-2</v>
      </c>
      <c r="O354" s="10">
        <f t="shared" si="99"/>
        <v>2.2382979265371109E-6</v>
      </c>
      <c r="P354" s="90">
        <v>352</v>
      </c>
      <c r="Q354" s="86">
        <f t="shared" si="100"/>
        <v>0.69818215917963156</v>
      </c>
      <c r="R354" s="91"/>
      <c r="S354" s="213"/>
      <c r="T354" s="76"/>
      <c r="U354" s="76"/>
      <c r="V354" s="76"/>
      <c r="W354" s="76"/>
      <c r="X354" s="76"/>
      <c r="Y354" s="76"/>
      <c r="Z354" s="76"/>
      <c r="AA354" s="76"/>
      <c r="AB354" s="76"/>
      <c r="AC354" s="76"/>
      <c r="AD354" s="76"/>
      <c r="AE354" s="76"/>
      <c r="AF354" s="76"/>
      <c r="AG354" s="76"/>
    </row>
    <row r="355" spans="1:33" x14ac:dyDescent="0.25">
      <c r="A355" s="86">
        <f t="shared" si="88"/>
        <v>-0.11707665770539706</v>
      </c>
      <c r="B355" s="75">
        <v>0.11707665770539706</v>
      </c>
      <c r="C355" s="75">
        <v>0.69767955141683902</v>
      </c>
      <c r="D355" s="36">
        <f t="shared" si="89"/>
        <v>0.51707665770539712</v>
      </c>
      <c r="E355" s="36">
        <f t="shared" si="90"/>
        <v>4.3937557451835189E-2</v>
      </c>
      <c r="F355" s="36">
        <f t="shared" si="91"/>
        <v>5.9257579912756431E-2</v>
      </c>
      <c r="G355" s="36">
        <f t="shared" si="101"/>
        <v>1.388152006295737E-2</v>
      </c>
      <c r="H355" s="36">
        <f t="shared" si="92"/>
        <v>0.10319513736459161</v>
      </c>
      <c r="I355" s="36">
        <f t="shared" si="93"/>
        <v>1.3881520062957366E-2</v>
      </c>
      <c r="J355" s="36">
        <f t="shared" si="94"/>
        <v>2.7784808133682371E-10</v>
      </c>
      <c r="K355" s="88">
        <f t="shared" si="95"/>
        <v>-1.7004397889619247E-13</v>
      </c>
      <c r="L355" s="36">
        <f t="shared" si="96"/>
        <v>0.69795639647956897</v>
      </c>
      <c r="M355" s="89">
        <f t="shared" si="97"/>
        <v>7.6643188757954331E-8</v>
      </c>
      <c r="N355" s="10">
        <f t="shared" si="98"/>
        <v>1.2383223966896707E-2</v>
      </c>
      <c r="O355" s="10">
        <f t="shared" si="99"/>
        <v>2.2448911914706117E-6</v>
      </c>
      <c r="P355" s="90">
        <v>353</v>
      </c>
      <c r="Q355" s="86">
        <f t="shared" si="100"/>
        <v>0.69795639620189098</v>
      </c>
      <c r="R355" s="91"/>
      <c r="S355" s="213"/>
      <c r="T355" s="76"/>
      <c r="U355" s="76"/>
      <c r="V355" s="76"/>
      <c r="W355" s="76"/>
      <c r="X355" s="76"/>
      <c r="Y355" s="76"/>
      <c r="Z355" s="76"/>
      <c r="AA355" s="76"/>
      <c r="AB355" s="76"/>
      <c r="AC355" s="76"/>
      <c r="AD355" s="76"/>
      <c r="AE355" s="76"/>
      <c r="AF355" s="76"/>
      <c r="AG355" s="76"/>
    </row>
    <row r="356" spans="1:33" x14ac:dyDescent="0.25">
      <c r="A356" s="86">
        <f t="shared" si="88"/>
        <v>-0.11637736787307119</v>
      </c>
      <c r="B356" s="75">
        <v>0.11637736787307119</v>
      </c>
      <c r="C356" s="75">
        <v>0.69847270164231767</v>
      </c>
      <c r="D356" s="36">
        <f t="shared" si="89"/>
        <v>0.5163773678730712</v>
      </c>
      <c r="E356" s="36">
        <f t="shared" si="90"/>
        <v>4.393496607357051E-2</v>
      </c>
      <c r="F356" s="36">
        <f t="shared" si="91"/>
        <v>5.8720093805177793E-2</v>
      </c>
      <c r="G356" s="36">
        <f t="shared" si="101"/>
        <v>1.3722307734151326E-2</v>
      </c>
      <c r="H356" s="36">
        <f t="shared" si="92"/>
        <v>0.10265505987874832</v>
      </c>
      <c r="I356" s="36">
        <f t="shared" si="93"/>
        <v>1.3722307734151319E-2</v>
      </c>
      <c r="J356" s="36">
        <f t="shared" si="94"/>
        <v>2.6017155723711337E-10</v>
      </c>
      <c r="K356" s="88">
        <f t="shared" si="95"/>
        <v>-1.5855983192965856E-13</v>
      </c>
      <c r="L356" s="36">
        <f t="shared" si="96"/>
        <v>0.69773003358523078</v>
      </c>
      <c r="M356" s="89">
        <f t="shared" si="97"/>
        <v>5.5155584301722003E-7</v>
      </c>
      <c r="N356" s="10">
        <f t="shared" si="98"/>
        <v>1.2222108485078265E-2</v>
      </c>
      <c r="O356" s="10">
        <f t="shared" si="99"/>
        <v>2.2505977869193568E-6</v>
      </c>
      <c r="P356" s="90">
        <v>354</v>
      </c>
      <c r="Q356" s="86">
        <f t="shared" si="100"/>
        <v>0.69773003332521777</v>
      </c>
      <c r="R356" s="91"/>
      <c r="S356" s="213"/>
      <c r="T356" s="76"/>
      <c r="U356" s="76"/>
      <c r="V356" s="76"/>
      <c r="W356" s="76"/>
      <c r="X356" s="76"/>
      <c r="Y356" s="76"/>
      <c r="Z356" s="76"/>
      <c r="AA356" s="76"/>
      <c r="AB356" s="76"/>
      <c r="AC356" s="76"/>
      <c r="AD356" s="76"/>
      <c r="AE356" s="76"/>
      <c r="AF356" s="76"/>
      <c r="AG356" s="76"/>
    </row>
    <row r="357" spans="1:33" x14ac:dyDescent="0.25">
      <c r="A357" s="86">
        <f t="shared" si="88"/>
        <v>-0.11567807804074533</v>
      </c>
      <c r="B357" s="75">
        <v>0.11567807804074533</v>
      </c>
      <c r="C357" s="75">
        <v>0.69753580690100203</v>
      </c>
      <c r="D357" s="36">
        <f t="shared" si="89"/>
        <v>0.51567807804074539</v>
      </c>
      <c r="E357" s="36">
        <f t="shared" si="90"/>
        <v>4.3932237575260318E-2</v>
      </c>
      <c r="F357" s="36">
        <f t="shared" si="91"/>
        <v>5.8181206273318888E-2</v>
      </c>
      <c r="G357" s="36">
        <f t="shared" si="101"/>
        <v>1.3564633948546526E-2</v>
      </c>
      <c r="H357" s="36">
        <f t="shared" si="92"/>
        <v>0.10211344384857919</v>
      </c>
      <c r="I357" s="36">
        <f t="shared" si="93"/>
        <v>1.3564633948546533E-2</v>
      </c>
      <c r="J357" s="36">
        <f t="shared" si="94"/>
        <v>2.4361960396792425E-10</v>
      </c>
      <c r="K357" s="88">
        <f t="shared" si="95"/>
        <v>-1.4785062063428838E-13</v>
      </c>
      <c r="L357" s="36">
        <f t="shared" si="96"/>
        <v>0.69750308048060983</v>
      </c>
      <c r="M357" s="89">
        <f t="shared" si="97"/>
        <v>1.0710185916872638E-9</v>
      </c>
      <c r="N357" s="10">
        <f t="shared" si="98"/>
        <v>1.2062831340627668E-2</v>
      </c>
      <c r="O357" s="10">
        <f t="shared" si="99"/>
        <v>2.2554110731519029E-6</v>
      </c>
      <c r="P357" s="90">
        <v>355</v>
      </c>
      <c r="Q357" s="86">
        <f t="shared" si="100"/>
        <v>0.69750308023713803</v>
      </c>
      <c r="R357" s="91"/>
      <c r="S357" s="213"/>
      <c r="T357" s="76"/>
      <c r="U357" s="76"/>
      <c r="V357" s="76"/>
      <c r="W357" s="76"/>
      <c r="X357" s="76"/>
      <c r="Y357" s="76"/>
      <c r="Z357" s="76"/>
      <c r="AA357" s="76"/>
      <c r="AB357" s="76"/>
      <c r="AC357" s="76"/>
      <c r="AD357" s="76"/>
      <c r="AE357" s="76"/>
      <c r="AF357" s="76"/>
      <c r="AG357" s="76"/>
    </row>
    <row r="358" spans="1:33" x14ac:dyDescent="0.25">
      <c r="A358" s="86">
        <f t="shared" si="88"/>
        <v>-0.11497878820841946</v>
      </c>
      <c r="B358" s="75">
        <v>0.11497878820841946</v>
      </c>
      <c r="C358" s="75">
        <v>0.69704524025072412</v>
      </c>
      <c r="D358" s="36">
        <f t="shared" si="89"/>
        <v>0.51497878820841947</v>
      </c>
      <c r="E358" s="36">
        <f t="shared" si="90"/>
        <v>4.3929364446683009E-2</v>
      </c>
      <c r="F358" s="36">
        <f t="shared" si="91"/>
        <v>5.764094062671573E-2</v>
      </c>
      <c r="G358" s="36">
        <f t="shared" si="101"/>
        <v>1.3408482906900047E-2</v>
      </c>
      <c r="H358" s="36">
        <f t="shared" si="92"/>
        <v>0.10157030507339875</v>
      </c>
      <c r="I358" s="36">
        <f t="shared" si="93"/>
        <v>1.3408482906900042E-2</v>
      </c>
      <c r="J358" s="36">
        <f t="shared" si="94"/>
        <v>2.2812067356754455E-10</v>
      </c>
      <c r="K358" s="88">
        <f t="shared" si="95"/>
        <v>-1.3786305430490314E-13</v>
      </c>
      <c r="L358" s="36">
        <f t="shared" si="96"/>
        <v>0.69727554698247196</v>
      </c>
      <c r="M358" s="89">
        <f t="shared" si="97"/>
        <v>5.3041190688372657E-8</v>
      </c>
      <c r="N358" s="10">
        <f t="shared" si="98"/>
        <v>1.1905377694886194E-2</v>
      </c>
      <c r="O358" s="10">
        <f t="shared" si="99"/>
        <v>2.2593252783831966E-6</v>
      </c>
      <c r="P358" s="90">
        <v>356</v>
      </c>
      <c r="Q358" s="86">
        <f t="shared" si="100"/>
        <v>0.69727554675448911</v>
      </c>
      <c r="R358" s="91"/>
      <c r="S358" s="213"/>
      <c r="T358" s="76"/>
      <c r="U358" s="76"/>
      <c r="V358" s="76"/>
      <c r="W358" s="76"/>
      <c r="X358" s="76"/>
      <c r="Y358" s="76"/>
      <c r="Z358" s="76"/>
      <c r="AA358" s="76"/>
      <c r="AB358" s="76"/>
      <c r="AC358" s="76"/>
      <c r="AD358" s="76"/>
      <c r="AE358" s="76"/>
      <c r="AF358" s="76"/>
      <c r="AG358" s="76"/>
    </row>
    <row r="359" spans="1:33" x14ac:dyDescent="0.25">
      <c r="A359" s="86">
        <f t="shared" si="88"/>
        <v>-0.11427949837609359</v>
      </c>
      <c r="B359" s="75">
        <v>0.11427949837609359</v>
      </c>
      <c r="C359" s="75">
        <v>0.69831415106328998</v>
      </c>
      <c r="D359" s="36">
        <f t="shared" si="89"/>
        <v>0.51427949837609366</v>
      </c>
      <c r="E359" s="36">
        <f t="shared" si="90"/>
        <v>4.3926338758237087E-2</v>
      </c>
      <c r="F359" s="36">
        <f t="shared" si="91"/>
        <v>5.709932050146297E-2</v>
      </c>
      <c r="G359" s="36">
        <f t="shared" si="101"/>
        <v>1.3253838902785767E-2</v>
      </c>
      <c r="H359" s="36">
        <f t="shared" si="92"/>
        <v>0.10102565925970006</v>
      </c>
      <c r="I359" s="36">
        <f t="shared" si="93"/>
        <v>1.325383890278576E-2</v>
      </c>
      <c r="J359" s="36">
        <f t="shared" si="94"/>
        <v>2.1360777707435736E-10</v>
      </c>
      <c r="K359" s="88">
        <f t="shared" si="95"/>
        <v>-1.2855272402052059E-13</v>
      </c>
      <c r="L359" s="36">
        <f t="shared" si="96"/>
        <v>0.6970474430451179</v>
      </c>
      <c r="M359" s="89">
        <f t="shared" si="97"/>
        <v>1.604549203301439E-6</v>
      </c>
      <c r="N359" s="10">
        <f t="shared" si="98"/>
        <v>1.1749732688551893E-2</v>
      </c>
      <c r="O359" s="10">
        <f t="shared" si="99"/>
        <v>2.2623355036969341E-6</v>
      </c>
      <c r="P359" s="90">
        <v>357</v>
      </c>
      <c r="Q359" s="86">
        <f t="shared" si="100"/>
        <v>0.69704744283163866</v>
      </c>
      <c r="R359" s="91"/>
      <c r="S359" s="213"/>
      <c r="T359" s="76"/>
      <c r="U359" s="76"/>
      <c r="V359" s="76"/>
      <c r="W359" s="76"/>
      <c r="X359" s="76"/>
      <c r="Y359" s="76"/>
      <c r="Z359" s="76"/>
      <c r="AA359" s="76"/>
      <c r="AB359" s="76"/>
      <c r="AC359" s="76"/>
      <c r="AD359" s="76"/>
      <c r="AE359" s="76"/>
      <c r="AF359" s="76"/>
      <c r="AG359" s="76"/>
    </row>
    <row r="360" spans="1:33" x14ac:dyDescent="0.25">
      <c r="A360" s="86">
        <f t="shared" si="88"/>
        <v>-0.11358020854376774</v>
      </c>
      <c r="B360" s="75">
        <v>0.11358020854376774</v>
      </c>
      <c r="C360" s="75">
        <v>0.69656984040214043</v>
      </c>
      <c r="D360" s="36">
        <f t="shared" si="89"/>
        <v>0.51358020854376774</v>
      </c>
      <c r="E360" s="36">
        <f t="shared" si="90"/>
        <v>4.3923152137435535E-2</v>
      </c>
      <c r="F360" s="36">
        <f t="shared" si="91"/>
        <v>5.6556369881096302E-2</v>
      </c>
      <c r="G360" s="36">
        <f t="shared" si="101"/>
        <v>1.3100686325217728E-2</v>
      </c>
      <c r="H360" s="36">
        <f t="shared" si="92"/>
        <v>0.10047952201853183</v>
      </c>
      <c r="I360" s="36">
        <f t="shared" si="93"/>
        <v>1.3100686325217728E-2</v>
      </c>
      <c r="J360" s="36">
        <f t="shared" si="94"/>
        <v>2.0001818216833316E-10</v>
      </c>
      <c r="K360" s="88">
        <f t="shared" si="95"/>
        <v>-1.198707799680597E-13</v>
      </c>
      <c r="L360" s="36">
        <f t="shared" si="96"/>
        <v>0.69681877876917786</v>
      </c>
      <c r="M360" s="89">
        <f t="shared" si="97"/>
        <v>6.1970310583263372E-8</v>
      </c>
      <c r="N360" s="10">
        <f t="shared" si="98"/>
        <v>1.1595881445280259E-2</v>
      </c>
      <c r="O360" s="10">
        <f t="shared" si="99"/>
        <v>2.2644377266836193E-6</v>
      </c>
      <c r="P360" s="90">
        <v>358</v>
      </c>
      <c r="Q360" s="86">
        <f t="shared" si="100"/>
        <v>0.69681877856927954</v>
      </c>
      <c r="R360" s="91"/>
      <c r="S360" s="213"/>
      <c r="T360" s="76"/>
      <c r="U360" s="76"/>
      <c r="V360" s="76"/>
      <c r="W360" s="76"/>
      <c r="X360" s="76"/>
      <c r="Y360" s="76"/>
      <c r="Z360" s="76"/>
      <c r="AA360" s="76"/>
      <c r="AB360" s="76"/>
      <c r="AC360" s="76"/>
      <c r="AD360" s="76"/>
      <c r="AE360" s="76"/>
      <c r="AF360" s="76"/>
      <c r="AG360" s="76"/>
    </row>
    <row r="361" spans="1:33" x14ac:dyDescent="0.25">
      <c r="A361" s="86">
        <f t="shared" si="88"/>
        <v>-0.11288091871144187</v>
      </c>
      <c r="B361" s="75">
        <v>0.11288091871144187</v>
      </c>
      <c r="C361" s="75">
        <v>0.69767955141683902</v>
      </c>
      <c r="D361" s="36">
        <f t="shared" si="89"/>
        <v>0.51288091871144192</v>
      </c>
      <c r="E361" s="36">
        <f t="shared" si="90"/>
        <v>4.3919795744108495E-2</v>
      </c>
      <c r="F361" s="36">
        <f t="shared" si="91"/>
        <v>5.6012113118902092E-2</v>
      </c>
      <c r="G361" s="36">
        <f t="shared" si="101"/>
        <v>1.2949009661138142E-2</v>
      </c>
      <c r="H361" s="36">
        <f t="shared" si="92"/>
        <v>9.993190886301058E-2</v>
      </c>
      <c r="I361" s="36">
        <f t="shared" si="93"/>
        <v>1.2949009661138147E-2</v>
      </c>
      <c r="J361" s="36">
        <f t="shared" si="94"/>
        <v>1.8729314860733546E-10</v>
      </c>
      <c r="K361" s="88">
        <f t="shared" si="95"/>
        <v>-1.1177503367258683E-13</v>
      </c>
      <c r="L361" s="36">
        <f t="shared" si="96"/>
        <v>0.69658956441100717</v>
      </c>
      <c r="M361" s="89">
        <f t="shared" si="97"/>
        <v>1.1880716728822804E-6</v>
      </c>
      <c r="N361" s="10">
        <f t="shared" si="98"/>
        <v>1.1443809075232668E-2</v>
      </c>
      <c r="O361" s="10">
        <f t="shared" si="99"/>
        <v>2.2656288038101958E-6</v>
      </c>
      <c r="P361" s="90">
        <v>359</v>
      </c>
      <c r="Q361" s="86">
        <f t="shared" si="100"/>
        <v>0.69658956422382579</v>
      </c>
      <c r="R361" s="91"/>
      <c r="S361" s="213"/>
      <c r="T361" s="76"/>
      <c r="U361" s="76"/>
      <c r="V361" s="76"/>
      <c r="W361" s="76"/>
      <c r="X361" s="76"/>
      <c r="Y361" s="76"/>
      <c r="Z361" s="76"/>
      <c r="AA361" s="76"/>
      <c r="AB361" s="76"/>
      <c r="AC361" s="76"/>
      <c r="AD361" s="76"/>
      <c r="AE361" s="76"/>
      <c r="AF361" s="76"/>
      <c r="AG361" s="76"/>
    </row>
    <row r="362" spans="1:33" x14ac:dyDescent="0.25">
      <c r="A362" s="86">
        <f t="shared" si="88"/>
        <v>-0.11218162887911601</v>
      </c>
      <c r="B362" s="75">
        <v>0.11218162887911601</v>
      </c>
      <c r="C362" s="75">
        <v>0.69706028875007298</v>
      </c>
      <c r="D362" s="36">
        <f t="shared" si="89"/>
        <v>0.512181628879116</v>
      </c>
      <c r="E362" s="36">
        <f t="shared" si="90"/>
        <v>4.3916260244247926E-2</v>
      </c>
      <c r="F362" s="36">
        <f t="shared" si="91"/>
        <v>5.5466574961717419E-2</v>
      </c>
      <c r="G362" s="36">
        <f t="shared" si="101"/>
        <v>1.2798793497772992E-2</v>
      </c>
      <c r="H362" s="36">
        <f t="shared" si="92"/>
        <v>9.9382835205965345E-2</v>
      </c>
      <c r="I362" s="36">
        <f t="shared" si="93"/>
        <v>1.2798793497772991E-2</v>
      </c>
      <c r="J362" s="36">
        <f t="shared" si="94"/>
        <v>1.7537767311212161E-10</v>
      </c>
      <c r="K362" s="88">
        <f t="shared" si="95"/>
        <v>-1.042255171052173E-13</v>
      </c>
      <c r="L362" s="36">
        <f t="shared" si="96"/>
        <v>0.696359810392709</v>
      </c>
      <c r="M362" s="89">
        <f t="shared" si="97"/>
        <v>4.9066992913533426E-7</v>
      </c>
      <c r="N362" s="10">
        <f t="shared" si="98"/>
        <v>1.1293500678571209E-2</v>
      </c>
      <c r="O362" s="10">
        <f t="shared" si="99"/>
        <v>2.265906471540446E-6</v>
      </c>
      <c r="P362" s="90">
        <v>360</v>
      </c>
      <c r="Q362" s="86">
        <f t="shared" si="100"/>
        <v>0.69635981021743554</v>
      </c>
      <c r="R362" s="91"/>
      <c r="S362" s="213"/>
      <c r="T362" s="76"/>
      <c r="U362" s="76"/>
      <c r="V362" s="76"/>
      <c r="W362" s="76"/>
      <c r="X362" s="76"/>
      <c r="Y362" s="76"/>
      <c r="Z362" s="76"/>
      <c r="AA362" s="76"/>
      <c r="AB362" s="76"/>
      <c r="AC362" s="76"/>
      <c r="AD362" s="76"/>
      <c r="AE362" s="76"/>
      <c r="AF362" s="76"/>
      <c r="AG362" s="76"/>
    </row>
    <row r="363" spans="1:33" x14ac:dyDescent="0.25">
      <c r="A363" s="86">
        <f t="shared" si="88"/>
        <v>-0.11148233904679036</v>
      </c>
      <c r="B363" s="75">
        <v>0.11148233904679036</v>
      </c>
      <c r="C363" s="75">
        <v>0.69656984040214043</v>
      </c>
      <c r="D363" s="36">
        <f t="shared" si="89"/>
        <v>0.51148233904679041</v>
      </c>
      <c r="E363" s="36">
        <f t="shared" si="90"/>
        <v>4.391253578242521E-2</v>
      </c>
      <c r="F363" s="36">
        <f t="shared" si="91"/>
        <v>5.4919780575286938E-2</v>
      </c>
      <c r="G363" s="36">
        <f t="shared" si="101"/>
        <v>1.265002252485796E-2</v>
      </c>
      <c r="H363" s="36">
        <f t="shared" si="92"/>
        <v>9.8832316357712141E-2</v>
      </c>
      <c r="I363" s="36">
        <f t="shared" si="93"/>
        <v>1.2650022524857966E-2</v>
      </c>
      <c r="J363" s="36">
        <f t="shared" si="94"/>
        <v>1.6422025551092424E-10</v>
      </c>
      <c r="K363" s="88">
        <f t="shared" si="95"/>
        <v>-9.7186703129164684E-14</v>
      </c>
      <c r="L363" s="36">
        <f t="shared" si="96"/>
        <v>0.69612952731281319</v>
      </c>
      <c r="M363" s="89">
        <f t="shared" si="97"/>
        <v>1.9387561663289607E-7</v>
      </c>
      <c r="N363" s="10">
        <f t="shared" si="98"/>
        <v>1.1144941348899422E-2</v>
      </c>
      <c r="O363" s="10">
        <f t="shared" si="99"/>
        <v>2.2652693462247561E-6</v>
      </c>
      <c r="P363" s="90">
        <v>361</v>
      </c>
      <c r="Q363" s="86">
        <f t="shared" si="100"/>
        <v>0.69612952714869014</v>
      </c>
      <c r="R363" s="91"/>
      <c r="S363" s="213"/>
      <c r="T363" s="76"/>
      <c r="U363" s="76"/>
      <c r="V363" s="76"/>
      <c r="W363" s="76"/>
      <c r="X363" s="76"/>
      <c r="Y363" s="76"/>
      <c r="Z363" s="76"/>
      <c r="AA363" s="76"/>
      <c r="AB363" s="76"/>
      <c r="AC363" s="76"/>
      <c r="AD363" s="76"/>
      <c r="AE363" s="76"/>
      <c r="AF363" s="76"/>
      <c r="AG363" s="76"/>
    </row>
    <row r="364" spans="1:33" x14ac:dyDescent="0.25">
      <c r="A364" s="86">
        <f t="shared" si="88"/>
        <v>-0.11086074808472285</v>
      </c>
      <c r="B364" s="75">
        <v>0.11086074808472285</v>
      </c>
      <c r="C364" s="75">
        <v>0.69742129031328715</v>
      </c>
      <c r="D364" s="36">
        <f t="shared" si="89"/>
        <v>0.51086074808472293</v>
      </c>
      <c r="E364" s="36">
        <f t="shared" si="90"/>
        <v>4.3909058115559188E-2</v>
      </c>
      <c r="F364" s="36">
        <f t="shared" si="91"/>
        <v>5.4432707202754387E-2</v>
      </c>
      <c r="G364" s="36">
        <f t="shared" si="101"/>
        <v>1.251898261150939E-2</v>
      </c>
      <c r="H364" s="36">
        <f t="shared" si="92"/>
        <v>9.8341765318313581E-2</v>
      </c>
      <c r="I364" s="36">
        <f t="shared" si="93"/>
        <v>1.2518982611509383E-2</v>
      </c>
      <c r="J364" s="36">
        <f t="shared" si="94"/>
        <v>1.5489988375327941E-10</v>
      </c>
      <c r="K364" s="88">
        <f t="shared" si="95"/>
        <v>-9.1329166451297579E-14</v>
      </c>
      <c r="L364" s="36">
        <f t="shared" si="96"/>
        <v>0.69592439580669763</v>
      </c>
      <c r="M364" s="89">
        <f t="shared" si="97"/>
        <v>2.2406931638578795E-6</v>
      </c>
      <c r="N364" s="10">
        <f t="shared" si="98"/>
        <v>1.101434491086547E-2</v>
      </c>
      <c r="O364" s="10">
        <f t="shared" si="99"/>
        <v>2.2639346101989994E-6</v>
      </c>
      <c r="P364" s="90">
        <v>362</v>
      </c>
      <c r="Q364" s="86">
        <f t="shared" si="100"/>
        <v>0.69592439565188913</v>
      </c>
      <c r="R364" s="91"/>
      <c r="S364" s="213"/>
      <c r="T364" s="76"/>
      <c r="U364" s="76"/>
      <c r="V364" s="76"/>
      <c r="W364" s="76"/>
      <c r="X364" s="76"/>
      <c r="Y364" s="76"/>
      <c r="Z364" s="76"/>
      <c r="AA364" s="76"/>
      <c r="AB364" s="76"/>
      <c r="AC364" s="76"/>
      <c r="AD364" s="76"/>
      <c r="AE364" s="76"/>
      <c r="AF364" s="76"/>
      <c r="AG364" s="76"/>
    </row>
    <row r="365" spans="1:33" x14ac:dyDescent="0.25">
      <c r="A365" s="86">
        <f t="shared" si="88"/>
        <v>-0.110161458252397</v>
      </c>
      <c r="B365" s="75">
        <v>0.110161458252397</v>
      </c>
      <c r="C365" s="75">
        <v>0.69564912117376765</v>
      </c>
      <c r="D365" s="36">
        <f t="shared" si="89"/>
        <v>0.510161458252397</v>
      </c>
      <c r="E365" s="36">
        <f t="shared" si="90"/>
        <v>4.3904947864997948E-2</v>
      </c>
      <c r="F365" s="36">
        <f t="shared" si="91"/>
        <v>5.3883610200489575E-2</v>
      </c>
      <c r="G365" s="36">
        <f t="shared" si="101"/>
        <v>1.2372900041864227E-2</v>
      </c>
      <c r="H365" s="36">
        <f t="shared" si="92"/>
        <v>9.7788558065487516E-2</v>
      </c>
      <c r="I365" s="36">
        <f t="shared" si="93"/>
        <v>1.2372900041864232E-2</v>
      </c>
      <c r="J365" s="36">
        <f t="shared" si="94"/>
        <v>1.4504524905355045E-10</v>
      </c>
      <c r="K365" s="88">
        <f t="shared" si="95"/>
        <v>-8.5160767326534641E-14</v>
      </c>
      <c r="L365" s="36">
        <f t="shared" si="96"/>
        <v>0.6956931429788642</v>
      </c>
      <c r="M365" s="89">
        <f t="shared" si="97"/>
        <v>1.9379193239586516E-9</v>
      </c>
      <c r="N365" s="10">
        <f t="shared" si="98"/>
        <v>1.086904869525202E-2</v>
      </c>
      <c r="O365" s="10">
        <f t="shared" si="99"/>
        <v>2.2615688727073625E-6</v>
      </c>
      <c r="P365" s="90">
        <v>363</v>
      </c>
      <c r="Q365" s="86">
        <f t="shared" si="100"/>
        <v>0.69569314283390415</v>
      </c>
      <c r="R365" s="91"/>
      <c r="S365" s="213"/>
      <c r="T365" s="76"/>
      <c r="U365" s="76"/>
      <c r="V365" s="76"/>
      <c r="W365" s="76"/>
      <c r="X365" s="76"/>
      <c r="Y365" s="76"/>
      <c r="Z365" s="76"/>
      <c r="AA365" s="76"/>
      <c r="AB365" s="76"/>
      <c r="AC365" s="76"/>
      <c r="AD365" s="76"/>
      <c r="AE365" s="76"/>
      <c r="AF365" s="76"/>
      <c r="AG365" s="76"/>
    </row>
    <row r="366" spans="1:33" x14ac:dyDescent="0.25">
      <c r="A366" s="86">
        <f t="shared" si="88"/>
        <v>-0.10946216842007113</v>
      </c>
      <c r="B366" s="75">
        <v>0.10946216842007113</v>
      </c>
      <c r="C366" s="75">
        <v>0.69647049999363519</v>
      </c>
      <c r="D366" s="36">
        <f t="shared" si="89"/>
        <v>0.50946216842007119</v>
      </c>
      <c r="E366" s="36">
        <f t="shared" si="90"/>
        <v>4.3900616979193056E-2</v>
      </c>
      <c r="F366" s="36">
        <f t="shared" si="91"/>
        <v>5.3333332277534992E-2</v>
      </c>
      <c r="G366" s="36">
        <f t="shared" si="101"/>
        <v>1.2228219027525529E-2</v>
      </c>
      <c r="H366" s="36">
        <f t="shared" si="92"/>
        <v>9.7233949256728028E-2</v>
      </c>
      <c r="I366" s="36">
        <f t="shared" si="93"/>
        <v>1.2228219027525541E-2</v>
      </c>
      <c r="J366" s="36">
        <f t="shared" si="94"/>
        <v>1.3581755964088961E-10</v>
      </c>
      <c r="K366" s="88">
        <f t="shared" si="95"/>
        <v>-7.9407591612974418E-14</v>
      </c>
      <c r="L366" s="36">
        <f t="shared" si="96"/>
        <v>0.69546139280558528</v>
      </c>
      <c r="M366" s="89">
        <f t="shared" si="97"/>
        <v>1.0182973169740128E-6</v>
      </c>
      <c r="N366" s="10">
        <f t="shared" si="98"/>
        <v>1.0725458477610255E-2</v>
      </c>
      <c r="O366" s="10">
        <f t="shared" si="99"/>
        <v>2.258289270381692E-6</v>
      </c>
      <c r="P366" s="90">
        <v>364</v>
      </c>
      <c r="Q366" s="86">
        <f t="shared" si="100"/>
        <v>0.69546139266984708</v>
      </c>
      <c r="R366" s="91"/>
      <c r="S366" s="213"/>
      <c r="T366" s="76"/>
      <c r="U366" s="76"/>
      <c r="V366" s="76"/>
      <c r="W366" s="76"/>
      <c r="X366" s="76"/>
      <c r="Y366" s="76"/>
      <c r="Z366" s="76"/>
      <c r="AA366" s="76"/>
      <c r="AB366" s="76"/>
      <c r="AC366" s="76"/>
      <c r="AD366" s="76"/>
      <c r="AE366" s="76"/>
      <c r="AF366" s="76"/>
      <c r="AG366" s="76"/>
    </row>
    <row r="367" spans="1:33" x14ac:dyDescent="0.25">
      <c r="A367" s="86">
        <f t="shared" si="88"/>
        <v>-0.10876287858774526</v>
      </c>
      <c r="B367" s="75">
        <v>0.10876287858774526</v>
      </c>
      <c r="C367" s="75">
        <v>0.69613915038667029</v>
      </c>
      <c r="D367" s="36">
        <f t="shared" si="89"/>
        <v>0.50876287858774527</v>
      </c>
      <c r="E367" s="36">
        <f t="shared" si="90"/>
        <v>4.3896053283774002E-2</v>
      </c>
      <c r="F367" s="36">
        <f t="shared" si="91"/>
        <v>5.2781900501082189E-2</v>
      </c>
      <c r="G367" s="36">
        <f t="shared" si="101"/>
        <v>1.2084924675712136E-2</v>
      </c>
      <c r="H367" s="36">
        <f t="shared" si="92"/>
        <v>9.6677953784856191E-2</v>
      </c>
      <c r="I367" s="36">
        <f t="shared" si="93"/>
        <v>1.2084924675712141E-2</v>
      </c>
      <c r="J367" s="36">
        <f t="shared" si="94"/>
        <v>1.2717693016470142E-10</v>
      </c>
      <c r="K367" s="88">
        <f t="shared" si="95"/>
        <v>-7.4045214404076051E-14</v>
      </c>
      <c r="L367" s="36">
        <f t="shared" si="96"/>
        <v>0.69522915668619878</v>
      </c>
      <c r="M367" s="89">
        <f t="shared" si="97"/>
        <v>8.2808853489783584E-7</v>
      </c>
      <c r="N367" s="10">
        <f t="shared" si="98"/>
        <v>1.0583559357703312E-2</v>
      </c>
      <c r="O367" s="10">
        <f t="shared" si="99"/>
        <v>2.2540978181197511E-6</v>
      </c>
      <c r="P367" s="90">
        <v>365</v>
      </c>
      <c r="Q367" s="86">
        <f t="shared" si="100"/>
        <v>0.6952291565590959</v>
      </c>
      <c r="R367" s="91"/>
      <c r="S367" s="213"/>
      <c r="T367" s="76"/>
      <c r="U367" s="76"/>
      <c r="V367" s="76"/>
      <c r="W367" s="76"/>
      <c r="X367" s="76"/>
      <c r="Y367" s="76"/>
      <c r="Z367" s="76"/>
      <c r="AA367" s="76"/>
      <c r="AB367" s="76"/>
      <c r="AC367" s="76"/>
      <c r="AD367" s="76"/>
      <c r="AE367" s="76"/>
      <c r="AF367" s="76"/>
      <c r="AG367" s="76"/>
    </row>
    <row r="368" spans="1:33" x14ac:dyDescent="0.25">
      <c r="A368" s="86">
        <f t="shared" si="88"/>
        <v>-0.10814128762567797</v>
      </c>
      <c r="B368" s="75">
        <v>0.10814128762567797</v>
      </c>
      <c r="C368" s="75">
        <v>0.69503100820295105</v>
      </c>
      <c r="D368" s="36">
        <f t="shared" si="89"/>
        <v>0.50814128762567801</v>
      </c>
      <c r="E368" s="36">
        <f t="shared" si="90"/>
        <v>4.3891790845358353E-2</v>
      </c>
      <c r="F368" s="36">
        <f t="shared" si="91"/>
        <v>5.229079258188591E-2</v>
      </c>
      <c r="G368" s="36">
        <f t="shared" si="101"/>
        <v>1.1958704078474741E-2</v>
      </c>
      <c r="H368" s="36">
        <f t="shared" si="92"/>
        <v>9.618258342724427E-2</v>
      </c>
      <c r="I368" s="36">
        <f t="shared" si="93"/>
        <v>1.1958704078474736E-2</v>
      </c>
      <c r="J368" s="36">
        <f t="shared" si="94"/>
        <v>1.1995896407106928E-10</v>
      </c>
      <c r="K368" s="88">
        <f t="shared" si="95"/>
        <v>-6.9582117845114976E-14</v>
      </c>
      <c r="L368" s="36">
        <f t="shared" si="96"/>
        <v>0.69502232602833447</v>
      </c>
      <c r="M368" s="89">
        <f t="shared" si="97"/>
        <v>7.5380156072804316E-11</v>
      </c>
      <c r="N368" s="10">
        <f t="shared" si="98"/>
        <v>1.0458834455486642E-2</v>
      </c>
      <c r="O368" s="10">
        <f t="shared" si="99"/>
        <v>2.2496088859624479E-6</v>
      </c>
      <c r="P368" s="90">
        <v>366</v>
      </c>
      <c r="Q368" s="86">
        <f t="shared" si="100"/>
        <v>0.69502232590844504</v>
      </c>
      <c r="R368" s="91"/>
      <c r="S368" s="213"/>
      <c r="T368" s="76"/>
      <c r="U368" s="76"/>
      <c r="V368" s="76"/>
      <c r="W368" s="76"/>
      <c r="X368" s="76"/>
      <c r="Y368" s="76"/>
      <c r="Z368" s="76"/>
      <c r="AA368" s="76"/>
      <c r="AB368" s="76"/>
      <c r="AC368" s="76"/>
      <c r="AD368" s="76"/>
      <c r="AE368" s="76"/>
      <c r="AF368" s="76"/>
      <c r="AG368" s="76"/>
    </row>
    <row r="369" spans="1:33" x14ac:dyDescent="0.25">
      <c r="A369" s="86">
        <f t="shared" si="88"/>
        <v>-0.10736429892309375</v>
      </c>
      <c r="B369" s="75">
        <v>0.10736429892309375</v>
      </c>
      <c r="C369" s="75">
        <v>0.69550573587881481</v>
      </c>
      <c r="D369" s="36">
        <f t="shared" si="89"/>
        <v>0.50736429892309376</v>
      </c>
      <c r="E369" s="36">
        <f t="shared" si="90"/>
        <v>4.3886175332689605E-2</v>
      </c>
      <c r="F369" s="36">
        <f t="shared" si="91"/>
        <v>5.1675686530723332E-2</v>
      </c>
      <c r="G369" s="36">
        <f t="shared" si="101"/>
        <v>1.1802436948170972E-2</v>
      </c>
      <c r="H369" s="36">
        <f t="shared" si="92"/>
        <v>9.556186186341295E-2</v>
      </c>
      <c r="I369" s="36">
        <f t="shared" si="93"/>
        <v>1.1802436948170967E-2</v>
      </c>
      <c r="J369" s="36">
        <f t="shared" si="94"/>
        <v>1.1150983387868281E-10</v>
      </c>
      <c r="K369" s="88">
        <f t="shared" si="95"/>
        <v>-6.4381833197805576E-14</v>
      </c>
      <c r="L369" s="36">
        <f t="shared" si="96"/>
        <v>0.69476327341697286</v>
      </c>
      <c r="M369" s="89">
        <f t="shared" si="97"/>
        <v>5.5125050724441332E-7</v>
      </c>
      <c r="N369" s="10">
        <f t="shared" si="98"/>
        <v>1.0304774860513613E-2</v>
      </c>
      <c r="O369" s="10">
        <f t="shared" si="99"/>
        <v>2.2429917288061835E-6</v>
      </c>
      <c r="P369" s="90">
        <v>367</v>
      </c>
      <c r="Q369" s="86">
        <f t="shared" si="100"/>
        <v>0.69476327330552745</v>
      </c>
      <c r="R369" s="91"/>
      <c r="S369" s="213"/>
      <c r="T369" s="76"/>
      <c r="U369" s="76"/>
      <c r="V369" s="76"/>
      <c r="W369" s="76"/>
      <c r="X369" s="76"/>
      <c r="Y369" s="76"/>
      <c r="Z369" s="76"/>
      <c r="AA369" s="76"/>
      <c r="AB369" s="76"/>
      <c r="AC369" s="76"/>
      <c r="AD369" s="76"/>
      <c r="AE369" s="76"/>
      <c r="AF369" s="76"/>
      <c r="AG369" s="76"/>
    </row>
    <row r="370" spans="1:33" x14ac:dyDescent="0.25">
      <c r="A370" s="86">
        <f t="shared" si="88"/>
        <v>-0.10674270796102625</v>
      </c>
      <c r="B370" s="75">
        <v>0.10674270796102625</v>
      </c>
      <c r="C370" s="75">
        <v>0.6951891367381251</v>
      </c>
      <c r="D370" s="36">
        <f t="shared" si="89"/>
        <v>0.50674270796102627</v>
      </c>
      <c r="E370" s="36">
        <f t="shared" si="90"/>
        <v>4.3881440724644193E-2</v>
      </c>
      <c r="F370" s="36">
        <f t="shared" si="91"/>
        <v>5.1182649457042102E-2</v>
      </c>
      <c r="G370" s="36">
        <f t="shared" si="101"/>
        <v>1.1678617674158891E-2</v>
      </c>
      <c r="H370" s="36">
        <f t="shared" si="92"/>
        <v>9.5064090181686295E-2</v>
      </c>
      <c r="I370" s="36">
        <f t="shared" si="93"/>
        <v>1.1678617674158899E-2</v>
      </c>
      <c r="J370" s="36">
        <f t="shared" si="94"/>
        <v>1.0518105719697197E-10</v>
      </c>
      <c r="K370" s="88">
        <f t="shared" si="95"/>
        <v>-6.0500493503740271E-14</v>
      </c>
      <c r="L370" s="36">
        <f t="shared" si="96"/>
        <v>0.69455563029442358</v>
      </c>
      <c r="M370" s="89">
        <f t="shared" si="97"/>
        <v>4.0133041421135455E-7</v>
      </c>
      <c r="N370" s="10">
        <f t="shared" si="98"/>
        <v>1.0182991688033119E-2</v>
      </c>
      <c r="O370" s="10">
        <f t="shared" si="99"/>
        <v>2.2368970903747129E-6</v>
      </c>
      <c r="P370" s="90">
        <v>368</v>
      </c>
      <c r="Q370" s="86">
        <f t="shared" si="100"/>
        <v>0.694555630189303</v>
      </c>
      <c r="R370" s="91"/>
      <c r="S370" s="213"/>
      <c r="T370" s="76"/>
      <c r="U370" s="76"/>
      <c r="V370" s="76"/>
      <c r="W370" s="76"/>
      <c r="X370" s="76"/>
      <c r="Y370" s="76"/>
      <c r="Z370" s="76"/>
      <c r="AA370" s="76"/>
      <c r="AB370" s="76"/>
      <c r="AC370" s="76"/>
      <c r="AD370" s="76"/>
      <c r="AE370" s="76"/>
      <c r="AF370" s="76"/>
      <c r="AG370" s="76"/>
    </row>
    <row r="371" spans="1:33" x14ac:dyDescent="0.25">
      <c r="A371" s="86">
        <f t="shared" si="88"/>
        <v>-0.10604341812870038</v>
      </c>
      <c r="B371" s="75">
        <v>0.10604341812870038</v>
      </c>
      <c r="C371" s="75">
        <v>0.6951891367381251</v>
      </c>
      <c r="D371" s="36">
        <f t="shared" si="89"/>
        <v>0.50604341812870035</v>
      </c>
      <c r="E371" s="36">
        <f t="shared" si="90"/>
        <v>4.3875842735326333E-2</v>
      </c>
      <c r="F371" s="36">
        <f t="shared" si="91"/>
        <v>5.0626998866539173E-2</v>
      </c>
      <c r="G371" s="36">
        <f t="shared" si="101"/>
        <v>1.1540576428345377E-2</v>
      </c>
      <c r="H371" s="36">
        <f t="shared" si="92"/>
        <v>9.4502841601865492E-2</v>
      </c>
      <c r="I371" s="36">
        <f t="shared" si="93"/>
        <v>1.1540576428345387E-2</v>
      </c>
      <c r="J371" s="36">
        <f t="shared" si="94"/>
        <v>9.8489504511769677E-11</v>
      </c>
      <c r="K371" s="88">
        <f t="shared" si="95"/>
        <v>-5.6414872773143568E-14</v>
      </c>
      <c r="L371" s="36">
        <f t="shared" si="96"/>
        <v>0.69432161741871867</v>
      </c>
      <c r="M371" s="89">
        <f t="shared" si="97"/>
        <v>7.5258976954339382E-7</v>
      </c>
      <c r="N371" s="10">
        <f t="shared" si="98"/>
        <v>1.0047527633015269E-2</v>
      </c>
      <c r="O371" s="10">
        <f t="shared" si="99"/>
        <v>2.2291947052367168E-6</v>
      </c>
      <c r="P371" s="90">
        <v>369</v>
      </c>
      <c r="Q371" s="86">
        <f t="shared" si="100"/>
        <v>0.69432161732028563</v>
      </c>
      <c r="R371" s="91"/>
      <c r="S371" s="213"/>
      <c r="T371" s="76"/>
      <c r="U371" s="76"/>
      <c r="V371" s="76"/>
      <c r="W371" s="76"/>
      <c r="X371" s="76"/>
      <c r="Y371" s="76"/>
      <c r="Z371" s="76"/>
      <c r="AA371" s="76"/>
      <c r="AB371" s="76"/>
      <c r="AC371" s="76"/>
      <c r="AD371" s="76"/>
      <c r="AE371" s="76"/>
      <c r="AF371" s="76"/>
      <c r="AG371" s="76"/>
    </row>
    <row r="372" spans="1:33" x14ac:dyDescent="0.25">
      <c r="A372" s="86">
        <f t="shared" si="88"/>
        <v>-0.10534412829637452</v>
      </c>
      <c r="B372" s="75">
        <v>0.10534412829637452</v>
      </c>
      <c r="C372" s="75">
        <v>0.69645596575383595</v>
      </c>
      <c r="D372" s="36">
        <f t="shared" si="89"/>
        <v>0.50534412829637454</v>
      </c>
      <c r="E372" s="36">
        <f t="shared" si="90"/>
        <v>4.3869941911445151E-2</v>
      </c>
      <c r="F372" s="36">
        <f t="shared" si="91"/>
        <v>5.0070335623041598E-2</v>
      </c>
      <c r="G372" s="36">
        <f t="shared" si="101"/>
        <v>1.1403850669664109E-2</v>
      </c>
      <c r="H372" s="36">
        <f t="shared" si="92"/>
        <v>9.3940277534486749E-2</v>
      </c>
      <c r="I372" s="36">
        <f t="shared" si="93"/>
        <v>1.1403850669664107E-2</v>
      </c>
      <c r="J372" s="36">
        <f t="shared" si="94"/>
        <v>9.2223660932027305E-11</v>
      </c>
      <c r="K372" s="88">
        <f t="shared" si="95"/>
        <v>-5.2604587352650807E-14</v>
      </c>
      <c r="L372" s="36">
        <f t="shared" si="96"/>
        <v>0.69408717806349562</v>
      </c>
      <c r="M372" s="89">
        <f t="shared" si="97"/>
        <v>5.6111551219078456E-6</v>
      </c>
      <c r="N372" s="10">
        <f t="shared" si="98"/>
        <v>9.9136820233324558E-3</v>
      </c>
      <c r="O372" s="10">
        <f t="shared" si="99"/>
        <v>2.2206025945099065E-6</v>
      </c>
      <c r="P372" s="90">
        <v>370</v>
      </c>
      <c r="Q372" s="86">
        <f t="shared" si="100"/>
        <v>0.69408717797132458</v>
      </c>
      <c r="R372" s="91"/>
      <c r="S372" s="213"/>
      <c r="T372" s="76"/>
      <c r="U372" s="76"/>
      <c r="V372" s="76"/>
      <c r="W372" s="76"/>
      <c r="X372" s="76"/>
      <c r="Y372" s="76"/>
      <c r="Z372" s="76"/>
      <c r="AA372" s="76"/>
      <c r="AB372" s="76"/>
      <c r="AC372" s="76"/>
      <c r="AD372" s="76"/>
      <c r="AE372" s="76"/>
      <c r="AF372" s="76"/>
      <c r="AG372" s="76"/>
    </row>
    <row r="373" spans="1:33" x14ac:dyDescent="0.25">
      <c r="A373" s="86">
        <f t="shared" si="88"/>
        <v>-0.10464483846404865</v>
      </c>
      <c r="B373" s="75">
        <v>0.10464483846404865</v>
      </c>
      <c r="C373" s="75">
        <v>0.69504567453061039</v>
      </c>
      <c r="D373" s="36">
        <f t="shared" si="89"/>
        <v>0.50464483846404873</v>
      </c>
      <c r="E373" s="36">
        <f t="shared" si="90"/>
        <v>4.3863721499951741E-2</v>
      </c>
      <c r="F373" s="36">
        <f t="shared" si="91"/>
        <v>4.951269069516008E-2</v>
      </c>
      <c r="G373" s="36">
        <f t="shared" si="101"/>
        <v>1.1268426182580379E-2</v>
      </c>
      <c r="H373" s="36">
        <f t="shared" si="92"/>
        <v>9.3376412195111821E-2</v>
      </c>
      <c r="I373" s="36">
        <f t="shared" si="93"/>
        <v>1.1268426182580381E-2</v>
      </c>
      <c r="J373" s="36">
        <f t="shared" si="94"/>
        <v>8.635644882779927E-11</v>
      </c>
      <c r="K373" s="88">
        <f t="shared" si="95"/>
        <v>-4.9051873673868361E-14</v>
      </c>
      <c r="L373" s="36">
        <f t="shared" si="96"/>
        <v>0.69385232527119223</v>
      </c>
      <c r="M373" s="89">
        <f t="shared" si="97"/>
        <v>1.4240824549538802E-6</v>
      </c>
      <c r="N373" s="10">
        <f t="shared" si="98"/>
        <v>9.7814400579936452E-3</v>
      </c>
      <c r="O373" s="10">
        <f t="shared" si="99"/>
        <v>2.2111277347134799E-6</v>
      </c>
      <c r="P373" s="90">
        <v>371</v>
      </c>
      <c r="Q373" s="86">
        <f t="shared" si="100"/>
        <v>0.69385232518488482</v>
      </c>
      <c r="R373" s="91"/>
      <c r="S373" s="213"/>
      <c r="T373" s="76"/>
      <c r="U373" s="76"/>
      <c r="V373" s="76"/>
      <c r="W373" s="76"/>
      <c r="X373" s="76"/>
      <c r="Y373" s="76"/>
      <c r="Z373" s="76"/>
      <c r="AA373" s="76"/>
      <c r="AB373" s="76"/>
      <c r="AC373" s="76"/>
      <c r="AD373" s="76"/>
      <c r="AE373" s="76"/>
      <c r="AF373" s="76"/>
      <c r="AG373" s="76"/>
    </row>
    <row r="374" spans="1:33" x14ac:dyDescent="0.25">
      <c r="A374" s="86">
        <f t="shared" si="88"/>
        <v>-0.10394554863172301</v>
      </c>
      <c r="B374" s="75">
        <v>0.10394554863172301</v>
      </c>
      <c r="C374" s="75">
        <v>0.69506072374813943</v>
      </c>
      <c r="D374" s="36">
        <f t="shared" si="89"/>
        <v>0.50394554863172303</v>
      </c>
      <c r="E374" s="36">
        <f t="shared" si="90"/>
        <v>4.3857163817273635E-2</v>
      </c>
      <c r="F374" s="36">
        <f t="shared" si="91"/>
        <v>4.8954095862956952E-2</v>
      </c>
      <c r="G374" s="36">
        <f t="shared" si="101"/>
        <v>1.1134288870629915E-2</v>
      </c>
      <c r="H374" s="36">
        <f t="shared" si="92"/>
        <v>9.2811259680230573E-2</v>
      </c>
      <c r="I374" s="36">
        <f t="shared" si="93"/>
        <v>1.1134288870629927E-2</v>
      </c>
      <c r="J374" s="36">
        <f t="shared" si="94"/>
        <v>8.0862505509266886E-11</v>
      </c>
      <c r="K374" s="88">
        <f t="shared" si="95"/>
        <v>-4.5738968168402598E-14</v>
      </c>
      <c r="L374" s="36">
        <f t="shared" si="96"/>
        <v>0.69361707242599213</v>
      </c>
      <c r="M374" s="89">
        <f t="shared" si="97"/>
        <v>2.0841291399376447E-6</v>
      </c>
      <c r="N374" s="10">
        <f t="shared" si="98"/>
        <v>9.6507869628834411E-3</v>
      </c>
      <c r="O374" s="10">
        <f t="shared" si="99"/>
        <v>2.2007779102874621E-6</v>
      </c>
      <c r="P374" s="90">
        <v>372</v>
      </c>
      <c r="Q374" s="86">
        <f t="shared" si="100"/>
        <v>0.69361707234517533</v>
      </c>
      <c r="R374" s="91"/>
      <c r="S374" s="213"/>
      <c r="T374" s="76"/>
      <c r="U374" s="76"/>
      <c r="V374" s="76"/>
      <c r="W374" s="76"/>
      <c r="X374" s="76"/>
      <c r="Y374" s="76"/>
      <c r="Z374" s="76"/>
      <c r="AA374" s="76"/>
      <c r="AB374" s="76"/>
      <c r="AC374" s="76"/>
      <c r="AD374" s="76"/>
      <c r="AE374" s="76"/>
      <c r="AF374" s="76"/>
      <c r="AG374" s="76"/>
    </row>
    <row r="375" spans="1:33" x14ac:dyDescent="0.25">
      <c r="A375" s="86">
        <f t="shared" si="88"/>
        <v>-0.10324625879939714</v>
      </c>
      <c r="B375" s="75">
        <v>0.10324625879939714</v>
      </c>
      <c r="C375" s="75">
        <v>0.69504567453061039</v>
      </c>
      <c r="D375" s="36">
        <f t="shared" si="89"/>
        <v>0.50324625879939711</v>
      </c>
      <c r="E375" s="36">
        <f t="shared" si="90"/>
        <v>4.3850250198785655E-2</v>
      </c>
      <c r="F375" s="36">
        <f t="shared" si="91"/>
        <v>4.8394583767552429E-2</v>
      </c>
      <c r="G375" s="36">
        <f t="shared" si="101"/>
        <v>1.100142475734097E-2</v>
      </c>
      <c r="H375" s="36">
        <f t="shared" si="92"/>
        <v>9.2244833966338077E-2</v>
      </c>
      <c r="I375" s="36">
        <f t="shared" si="93"/>
        <v>1.1001424757340981E-2</v>
      </c>
      <c r="J375" s="36">
        <f t="shared" si="94"/>
        <v>7.5718081653157123E-11</v>
      </c>
      <c r="K375" s="88">
        <f t="shared" si="95"/>
        <v>-4.2650327713909064E-14</v>
      </c>
      <c r="L375" s="36">
        <f t="shared" si="96"/>
        <v>0.6933814332747158</v>
      </c>
      <c r="M375" s="89">
        <f t="shared" si="97"/>
        <v>2.7696989578216155E-6</v>
      </c>
      <c r="N375" s="10">
        <f t="shared" si="98"/>
        <v>9.5217079935123825E-3</v>
      </c>
      <c r="O375" s="10">
        <f t="shared" si="99"/>
        <v>2.1895617011553798E-6</v>
      </c>
      <c r="P375" s="90">
        <v>373</v>
      </c>
      <c r="Q375" s="86">
        <f t="shared" si="100"/>
        <v>0.69338143319904033</v>
      </c>
      <c r="R375" s="91"/>
      <c r="S375" s="213"/>
      <c r="T375" s="76"/>
      <c r="U375" s="76"/>
      <c r="V375" s="76"/>
      <c r="W375" s="76"/>
      <c r="X375" s="76"/>
      <c r="Y375" s="76"/>
      <c r="Z375" s="76"/>
      <c r="AA375" s="76"/>
      <c r="AB375" s="76"/>
      <c r="AC375" s="76"/>
      <c r="AD375" s="76"/>
      <c r="AE375" s="76"/>
      <c r="AF375" s="76"/>
      <c r="AG375" s="76"/>
    </row>
    <row r="376" spans="1:33" x14ac:dyDescent="0.25">
      <c r="A376" s="86">
        <f t="shared" si="88"/>
        <v>-0.10262466783732964</v>
      </c>
      <c r="B376" s="75">
        <v>0.10262466783732964</v>
      </c>
      <c r="C376" s="75">
        <v>0.69471451714270804</v>
      </c>
      <c r="D376" s="36">
        <f t="shared" si="89"/>
        <v>0.50262466783732962</v>
      </c>
      <c r="E376" s="36">
        <f t="shared" si="90"/>
        <v>4.3843790049276937E-2</v>
      </c>
      <c r="F376" s="36">
        <f t="shared" si="91"/>
        <v>4.7896496739007643E-2</v>
      </c>
      <c r="G376" s="36">
        <f t="shared" si="101"/>
        <v>1.0884380977624376E-2</v>
      </c>
      <c r="H376" s="36">
        <f t="shared" si="92"/>
        <v>9.1740286788284581E-2</v>
      </c>
      <c r="I376" s="36">
        <f t="shared" si="93"/>
        <v>1.0884380977624378E-2</v>
      </c>
      <c r="J376" s="36">
        <f t="shared" si="94"/>
        <v>7.1420680004866461E-11</v>
      </c>
      <c r="K376" s="88">
        <f t="shared" si="95"/>
        <v>-4.0079051188887832E-14</v>
      </c>
      <c r="L376" s="36">
        <f t="shared" si="96"/>
        <v>0.6931716633600451</v>
      </c>
      <c r="M376" s="89">
        <f t="shared" si="97"/>
        <v>2.3803977946773582E-6</v>
      </c>
      <c r="N376" s="10">
        <f t="shared" si="98"/>
        <v>9.4082807258345363E-3</v>
      </c>
      <c r="O376" s="10">
        <f t="shared" si="99"/>
        <v>2.178871953334034E-6</v>
      </c>
      <c r="P376" s="90">
        <v>374</v>
      </c>
      <c r="Q376" s="86">
        <f t="shared" si="100"/>
        <v>0.69317166328866453</v>
      </c>
      <c r="R376" s="91"/>
      <c r="S376" s="213"/>
      <c r="T376" s="76"/>
      <c r="U376" s="76"/>
      <c r="V376" s="76"/>
      <c r="W376" s="76"/>
      <c r="X376" s="76"/>
      <c r="Y376" s="76"/>
      <c r="Z376" s="76"/>
      <c r="AA376" s="76"/>
      <c r="AB376" s="76"/>
      <c r="AC376" s="76"/>
      <c r="AD376" s="76"/>
      <c r="AE376" s="76"/>
      <c r="AF376" s="76"/>
      <c r="AG376" s="76"/>
    </row>
    <row r="377" spans="1:33" x14ac:dyDescent="0.25">
      <c r="A377" s="86">
        <f t="shared" si="88"/>
        <v>-0.10192537800500377</v>
      </c>
      <c r="B377" s="75">
        <v>0.10192537800500377</v>
      </c>
      <c r="C377" s="75">
        <v>0.69491722884538221</v>
      </c>
      <c r="D377" s="36">
        <f t="shared" si="89"/>
        <v>0.50192537800500381</v>
      </c>
      <c r="E377" s="36">
        <f t="shared" si="90"/>
        <v>4.3836149481896299E-2</v>
      </c>
      <c r="F377" s="36">
        <f t="shared" si="91"/>
        <v>4.7335344366512828E-2</v>
      </c>
      <c r="G377" s="36">
        <f t="shared" si="101"/>
        <v>1.0753884089717704E-2</v>
      </c>
      <c r="H377" s="36">
        <f t="shared" si="92"/>
        <v>9.1171493848409127E-2</v>
      </c>
      <c r="I377" s="36">
        <f t="shared" si="93"/>
        <v>1.0753884089717707E-2</v>
      </c>
      <c r="J377" s="36">
        <f t="shared" si="94"/>
        <v>6.6876938764640145E-11</v>
      </c>
      <c r="K377" s="88">
        <f t="shared" si="95"/>
        <v>-3.7372327454862184E-14</v>
      </c>
      <c r="L377" s="36">
        <f t="shared" si="96"/>
        <v>0.69293533340483404</v>
      </c>
      <c r="M377" s="89">
        <f t="shared" si="97"/>
        <v>3.9279095372656044E-6</v>
      </c>
      <c r="N377" s="10">
        <f t="shared" si="98"/>
        <v>9.2821349926504263E-3</v>
      </c>
      <c r="O377" s="10">
        <f t="shared" si="99"/>
        <v>2.1660454047183568E-6</v>
      </c>
      <c r="P377" s="90">
        <v>375</v>
      </c>
      <c r="Q377" s="86">
        <f t="shared" si="100"/>
        <v>0.69293533333799451</v>
      </c>
      <c r="R377" s="91"/>
      <c r="S377" s="213"/>
      <c r="T377" s="76"/>
      <c r="U377" s="76"/>
      <c r="V377" s="76"/>
      <c r="W377" s="76"/>
      <c r="X377" s="76"/>
      <c r="Y377" s="76"/>
      <c r="Z377" s="76"/>
      <c r="AA377" s="76"/>
      <c r="AB377" s="76"/>
      <c r="AC377" s="76"/>
      <c r="AD377" s="76"/>
      <c r="AE377" s="76"/>
      <c r="AF377" s="76"/>
      <c r="AG377" s="76"/>
    </row>
    <row r="378" spans="1:33" x14ac:dyDescent="0.25">
      <c r="A378" s="86">
        <f t="shared" si="88"/>
        <v>-0.10122608817267791</v>
      </c>
      <c r="B378" s="75">
        <v>0.10122608817267791</v>
      </c>
      <c r="C378" s="75">
        <v>0.69445757420166609</v>
      </c>
      <c r="D378" s="36">
        <f t="shared" si="89"/>
        <v>0.50122608817267789</v>
      </c>
      <c r="E378" s="36">
        <f t="shared" si="90"/>
        <v>4.3828093050545455E-2</v>
      </c>
      <c r="F378" s="36">
        <f t="shared" si="91"/>
        <v>4.6773374354256159E-2</v>
      </c>
      <c r="G378" s="36">
        <f t="shared" si="101"/>
        <v>1.0624620705254023E-2</v>
      </c>
      <c r="H378" s="36">
        <f t="shared" si="92"/>
        <v>9.0601467404801614E-2</v>
      </c>
      <c r="I378" s="36">
        <f t="shared" si="93"/>
        <v>1.0624620705254023E-2</v>
      </c>
      <c r="J378" s="36">
        <f t="shared" si="94"/>
        <v>6.2622268888091417E-11</v>
      </c>
      <c r="K378" s="88">
        <f t="shared" si="95"/>
        <v>-3.4847680296873696E-14</v>
      </c>
      <c r="L378" s="36">
        <f t="shared" si="96"/>
        <v>0.6926986591000095</v>
      </c>
      <c r="M378" s="89">
        <f t="shared" si="97"/>
        <v>3.0937823348356459E-6</v>
      </c>
      <c r="N378" s="10">
        <f t="shared" si="98"/>
        <v>9.1575209807864821E-3</v>
      </c>
      <c r="O378" s="10">
        <f t="shared" si="99"/>
        <v>2.1523816015327346E-6</v>
      </c>
      <c r="P378" s="90">
        <v>376</v>
      </c>
      <c r="Q378" s="86">
        <f t="shared" si="100"/>
        <v>0.69269865903742212</v>
      </c>
      <c r="R378" s="91"/>
      <c r="S378" s="213"/>
      <c r="T378" s="76"/>
      <c r="U378" s="76"/>
      <c r="V378" s="76"/>
      <c r="W378" s="76"/>
      <c r="X378" s="76"/>
      <c r="Y378" s="76"/>
      <c r="Z378" s="76"/>
      <c r="AA378" s="76"/>
      <c r="AB378" s="76"/>
      <c r="AC378" s="76"/>
      <c r="AD378" s="76"/>
      <c r="AE378" s="76"/>
      <c r="AF378" s="76"/>
      <c r="AG378" s="76"/>
    </row>
    <row r="379" spans="1:33" x14ac:dyDescent="0.25">
      <c r="A379" s="86">
        <f t="shared" si="88"/>
        <v>-0.10060449721061061</v>
      </c>
      <c r="B379" s="75">
        <v>0.10060449721061061</v>
      </c>
      <c r="C379" s="75">
        <v>0.69352386627172946</v>
      </c>
      <c r="D379" s="36">
        <f t="shared" si="89"/>
        <v>0.50060449721061062</v>
      </c>
      <c r="E379" s="36">
        <f t="shared" si="90"/>
        <v>4.3820564085271636E-2</v>
      </c>
      <c r="F379" s="36">
        <f t="shared" si="91"/>
        <v>4.6273188532010304E-2</v>
      </c>
      <c r="G379" s="36">
        <f t="shared" si="101"/>
        <v>1.0510744534260548E-2</v>
      </c>
      <c r="H379" s="36">
        <f t="shared" si="92"/>
        <v>9.0093752617281933E-2</v>
      </c>
      <c r="I379" s="36">
        <f t="shared" si="93"/>
        <v>1.0510744534260557E-2</v>
      </c>
      <c r="J379" s="36">
        <f t="shared" si="94"/>
        <v>5.9068123750569889E-11</v>
      </c>
      <c r="K379" s="88">
        <f t="shared" si="95"/>
        <v>-3.2747138334289998E-14</v>
      </c>
      <c r="L379" s="36">
        <f t="shared" si="96"/>
        <v>0.69248800527676191</v>
      </c>
      <c r="M379" s="89">
        <f t="shared" si="97"/>
        <v>1.0730080008951674E-6</v>
      </c>
      <c r="N379" s="10">
        <f t="shared" si="98"/>
        <v>9.0480270525204118E-3</v>
      </c>
      <c r="O379" s="10">
        <f t="shared" si="99"/>
        <v>2.1395424313882311E-6</v>
      </c>
      <c r="P379" s="90">
        <v>377</v>
      </c>
      <c r="Q379" s="86">
        <f t="shared" si="100"/>
        <v>0.69248800521772658</v>
      </c>
      <c r="R379" s="91"/>
      <c r="S379" s="213"/>
      <c r="T379" s="76"/>
      <c r="U379" s="76"/>
      <c r="V379" s="76"/>
      <c r="W379" s="76"/>
      <c r="X379" s="76"/>
      <c r="Y379" s="76"/>
      <c r="Z379" s="76"/>
      <c r="AA379" s="76"/>
      <c r="AB379" s="76"/>
      <c r="AC379" s="76"/>
      <c r="AD379" s="76"/>
      <c r="AE379" s="76"/>
      <c r="AF379" s="76"/>
      <c r="AG379" s="76"/>
    </row>
    <row r="380" spans="1:33" x14ac:dyDescent="0.25">
      <c r="A380" s="86">
        <f t="shared" si="88"/>
        <v>-9.9905207378284747E-2</v>
      </c>
      <c r="B380" s="75">
        <v>9.9905207378284747E-2</v>
      </c>
      <c r="C380" s="75">
        <v>0.69494654431658121</v>
      </c>
      <c r="D380" s="36">
        <f t="shared" si="89"/>
        <v>0.49990520737828475</v>
      </c>
      <c r="E380" s="36">
        <f t="shared" si="90"/>
        <v>4.3811658333341177E-2</v>
      </c>
      <c r="F380" s="36">
        <f t="shared" si="91"/>
        <v>4.5709774630074043E-2</v>
      </c>
      <c r="G380" s="36">
        <f t="shared" si="101"/>
        <v>1.0383774359559284E-2</v>
      </c>
      <c r="H380" s="36">
        <f t="shared" si="92"/>
        <v>8.9521432963415221E-2</v>
      </c>
      <c r="I380" s="36">
        <f t="shared" si="93"/>
        <v>1.038377435955928E-2</v>
      </c>
      <c r="J380" s="36">
        <f t="shared" si="94"/>
        <v>5.5310245601373495E-11</v>
      </c>
      <c r="K380" s="88">
        <f t="shared" si="95"/>
        <v>-3.0535574069243683E-14</v>
      </c>
      <c r="L380" s="36">
        <f t="shared" si="96"/>
        <v>0.69225072287667699</v>
      </c>
      <c r="M380" s="89">
        <f t="shared" si="97"/>
        <v>7.2674532358472152E-6</v>
      </c>
      <c r="N380" s="10">
        <f t="shared" si="98"/>
        <v>8.9262664798702637E-3</v>
      </c>
      <c r="O380" s="10">
        <f t="shared" si="99"/>
        <v>2.1243292193555721E-6</v>
      </c>
      <c r="P380" s="90">
        <v>378</v>
      </c>
      <c r="Q380" s="86">
        <f t="shared" si="100"/>
        <v>0.69225072282139732</v>
      </c>
      <c r="R380" s="91"/>
      <c r="S380" s="213"/>
      <c r="T380" s="76"/>
      <c r="U380" s="76"/>
      <c r="V380" s="76"/>
      <c r="W380" s="76"/>
      <c r="X380" s="76"/>
      <c r="Y380" s="76"/>
      <c r="Z380" s="76"/>
      <c r="AA380" s="76"/>
      <c r="AB380" s="76"/>
      <c r="AC380" s="76"/>
      <c r="AD380" s="76"/>
      <c r="AE380" s="76"/>
      <c r="AF380" s="76"/>
      <c r="AG380" s="76"/>
    </row>
    <row r="381" spans="1:33" x14ac:dyDescent="0.25">
      <c r="A381" s="86">
        <f t="shared" si="88"/>
        <v>-9.9205917545958894E-2</v>
      </c>
      <c r="B381" s="75">
        <v>9.9205917545958894E-2</v>
      </c>
      <c r="C381" s="75">
        <v>0.69322277502071661</v>
      </c>
      <c r="D381" s="36">
        <f t="shared" si="89"/>
        <v>0.49920591754595889</v>
      </c>
      <c r="E381" s="36">
        <f t="shared" si="90"/>
        <v>4.3802266737727517E-2</v>
      </c>
      <c r="F381" s="36">
        <f t="shared" si="91"/>
        <v>4.5145651739464367E-2</v>
      </c>
      <c r="G381" s="36">
        <f t="shared" si="101"/>
        <v>1.0257999016975564E-2</v>
      </c>
      <c r="H381" s="36">
        <f t="shared" si="92"/>
        <v>8.8947918477191884E-2</v>
      </c>
      <c r="I381" s="36">
        <f t="shared" si="93"/>
        <v>1.0257999016975567E-2</v>
      </c>
      <c r="J381" s="36">
        <f t="shared" si="94"/>
        <v>5.1791443348246543E-11</v>
      </c>
      <c r="K381" s="88">
        <f t="shared" si="95"/>
        <v>-2.8472779689496228E-14</v>
      </c>
      <c r="L381" s="36">
        <f t="shared" si="96"/>
        <v>0.69201314188545637</v>
      </c>
      <c r="M381" s="89">
        <f t="shared" si="97"/>
        <v>1.4632123219195065E-6</v>
      </c>
      <c r="N381" s="10">
        <f t="shared" si="98"/>
        <v>8.8059955554701547E-3</v>
      </c>
      <c r="O381" s="10">
        <f t="shared" si="99"/>
        <v>2.1083140522236992E-6</v>
      </c>
      <c r="P381" s="90">
        <v>379</v>
      </c>
      <c r="Q381" s="86">
        <f t="shared" si="100"/>
        <v>0.69201314183369345</v>
      </c>
      <c r="R381" s="91"/>
      <c r="S381" s="213"/>
      <c r="T381" s="76"/>
      <c r="U381" s="76"/>
      <c r="V381" s="76"/>
      <c r="W381" s="76"/>
      <c r="X381" s="76"/>
      <c r="Y381" s="76"/>
      <c r="Z381" s="76"/>
      <c r="AA381" s="76"/>
      <c r="AB381" s="76"/>
      <c r="AC381" s="76"/>
      <c r="AD381" s="76"/>
      <c r="AE381" s="76"/>
      <c r="AF381" s="76"/>
      <c r="AG381" s="76"/>
    </row>
    <row r="382" spans="1:33" x14ac:dyDescent="0.25">
      <c r="A382" s="86">
        <f t="shared" si="88"/>
        <v>-9.858432658389138E-2</v>
      </c>
      <c r="B382" s="75">
        <v>9.858432658389138E-2</v>
      </c>
      <c r="C382" s="75">
        <v>0.69368202939326451</v>
      </c>
      <c r="D382" s="36">
        <f t="shared" si="89"/>
        <v>0.4985843265838914</v>
      </c>
      <c r="E382" s="36">
        <f t="shared" si="90"/>
        <v>4.3793489108413963E-2</v>
      </c>
      <c r="F382" s="36">
        <f t="shared" si="91"/>
        <v>4.4643646275118298E-2</v>
      </c>
      <c r="G382" s="36">
        <f t="shared" si="101"/>
        <v>1.0147191151507112E-2</v>
      </c>
      <c r="H382" s="36">
        <f t="shared" si="92"/>
        <v>8.8437135383532262E-2</v>
      </c>
      <c r="I382" s="36">
        <f t="shared" si="93"/>
        <v>1.0147191151507116E-2</v>
      </c>
      <c r="J382" s="36">
        <f t="shared" si="94"/>
        <v>4.8852002709093359E-11</v>
      </c>
      <c r="K382" s="88">
        <f t="shared" si="95"/>
        <v>-2.6758595339479722E-14</v>
      </c>
      <c r="L382" s="36">
        <f t="shared" si="96"/>
        <v>0.69180172171851306</v>
      </c>
      <c r="M382" s="89">
        <f t="shared" si="97"/>
        <v>3.5355569517291932E-6</v>
      </c>
      <c r="N382" s="10">
        <f t="shared" si="98"/>
        <v>8.7003269324053036E-3</v>
      </c>
      <c r="O382" s="10">
        <f t="shared" si="99"/>
        <v>2.0934160685170967E-6</v>
      </c>
      <c r="P382" s="90">
        <v>380</v>
      </c>
      <c r="Q382" s="86">
        <f t="shared" si="100"/>
        <v>0.69180172166968779</v>
      </c>
      <c r="R382" s="91"/>
      <c r="S382" s="213"/>
      <c r="T382" s="76"/>
      <c r="U382" s="76"/>
      <c r="V382" s="76"/>
      <c r="W382" s="76"/>
      <c r="X382" s="76"/>
      <c r="Y382" s="76"/>
      <c r="Z382" s="76"/>
      <c r="AA382" s="76"/>
      <c r="AB382" s="76"/>
      <c r="AC382" s="76"/>
      <c r="AD382" s="76"/>
      <c r="AE382" s="76"/>
      <c r="AF382" s="76"/>
      <c r="AG382" s="76"/>
    </row>
    <row r="383" spans="1:33" x14ac:dyDescent="0.25">
      <c r="A383" s="86">
        <f t="shared" si="88"/>
        <v>-9.7885036751565735E-2</v>
      </c>
      <c r="B383" s="75">
        <v>9.7885036751565735E-2</v>
      </c>
      <c r="C383" s="75">
        <v>0.69414134426176577</v>
      </c>
      <c r="D383" s="36">
        <f t="shared" si="89"/>
        <v>0.49788503675156576</v>
      </c>
      <c r="E383" s="36">
        <f t="shared" si="90"/>
        <v>4.3783105357666621E-2</v>
      </c>
      <c r="F383" s="36">
        <f t="shared" si="91"/>
        <v>4.4078294400131064E-2</v>
      </c>
      <c r="G383" s="36">
        <f t="shared" si="101"/>
        <v>1.0023636948023981E-2</v>
      </c>
      <c r="H383" s="36">
        <f t="shared" si="92"/>
        <v>8.7861399757797692E-2</v>
      </c>
      <c r="I383" s="36">
        <f t="shared" si="93"/>
        <v>1.0023636948023974E-2</v>
      </c>
      <c r="J383" s="36">
        <f t="shared" si="94"/>
        <v>4.5744068009542101E-11</v>
      </c>
      <c r="K383" s="88">
        <f t="shared" si="95"/>
        <v>-2.4951152255394641E-14</v>
      </c>
      <c r="L383" s="36">
        <f t="shared" si="96"/>
        <v>0.69156362313955488</v>
      </c>
      <c r="M383" s="89">
        <f t="shared" si="97"/>
        <v>6.6446461838921461E-6</v>
      </c>
      <c r="N383" s="10">
        <f t="shared" si="98"/>
        <v>8.5828303315222572E-3</v>
      </c>
      <c r="O383" s="10">
        <f t="shared" si="99"/>
        <v>2.0759237061551262E-6</v>
      </c>
      <c r="P383" s="90">
        <v>381</v>
      </c>
      <c r="Q383" s="86">
        <f t="shared" si="100"/>
        <v>0.69156362309383579</v>
      </c>
      <c r="R383" s="91"/>
      <c r="S383" s="213"/>
      <c r="T383" s="76"/>
      <c r="U383" s="76"/>
      <c r="V383" s="76"/>
      <c r="W383" s="76"/>
      <c r="X383" s="76"/>
      <c r="Y383" s="76"/>
      <c r="Z383" s="76"/>
      <c r="AA383" s="76"/>
      <c r="AB383" s="76"/>
      <c r="AC383" s="76"/>
      <c r="AD383" s="76"/>
      <c r="AE383" s="76"/>
      <c r="AF383" s="76"/>
      <c r="AG383" s="76"/>
    </row>
    <row r="384" spans="1:33" x14ac:dyDescent="0.25">
      <c r="A384" s="86">
        <f t="shared" si="88"/>
        <v>-9.7185746919239868E-2</v>
      </c>
      <c r="B384" s="75">
        <v>9.7185746919239868E-2</v>
      </c>
      <c r="C384" s="75">
        <v>0.69317824429608488</v>
      </c>
      <c r="D384" s="36">
        <f t="shared" si="89"/>
        <v>0.49718574691923989</v>
      </c>
      <c r="E384" s="36">
        <f t="shared" si="90"/>
        <v>4.3772154120626149E-2</v>
      </c>
      <c r="F384" s="36">
        <f t="shared" si="91"/>
        <v>4.3512352816168241E-2</v>
      </c>
      <c r="G384" s="36">
        <f t="shared" si="101"/>
        <v>9.9012399396116169E-3</v>
      </c>
      <c r="H384" s="36">
        <f t="shared" si="92"/>
        <v>8.728450693679439E-2</v>
      </c>
      <c r="I384" s="36">
        <f t="shared" si="93"/>
        <v>9.9012399396116186E-3</v>
      </c>
      <c r="J384" s="36">
        <f t="shared" si="94"/>
        <v>4.2833859304621035E-11</v>
      </c>
      <c r="K384" s="88">
        <f t="shared" si="95"/>
        <v>-2.3265833704017716E-14</v>
      </c>
      <c r="L384" s="36">
        <f t="shared" si="96"/>
        <v>0.69132527620419837</v>
      </c>
      <c r="M384" s="89">
        <f t="shared" si="97"/>
        <v>3.4334907495495292E-6</v>
      </c>
      <c r="N384" s="10">
        <f t="shared" si="98"/>
        <v>8.466781694864374E-3</v>
      </c>
      <c r="O384" s="10">
        <f t="shared" si="99"/>
        <v>2.0576704559233458E-6</v>
      </c>
      <c r="P384" s="90">
        <v>382</v>
      </c>
      <c r="Q384" s="86">
        <f t="shared" si="100"/>
        <v>0.69132527616138773</v>
      </c>
      <c r="R384" s="91"/>
      <c r="S384" s="213"/>
      <c r="T384" s="76"/>
      <c r="U384" s="76"/>
      <c r="V384" s="76"/>
      <c r="W384" s="76"/>
      <c r="X384" s="76"/>
      <c r="Y384" s="76"/>
      <c r="Z384" s="76"/>
      <c r="AA384" s="76"/>
      <c r="AB384" s="76"/>
      <c r="AC384" s="76"/>
      <c r="AD384" s="76"/>
      <c r="AE384" s="76"/>
      <c r="AF384" s="76"/>
      <c r="AG384" s="76"/>
    </row>
    <row r="385" spans="1:33" x14ac:dyDescent="0.25">
      <c r="A385" s="86">
        <f t="shared" si="88"/>
        <v>-9.6564155957172368E-2</v>
      </c>
      <c r="B385" s="75">
        <v>9.6564155957172368E-2</v>
      </c>
      <c r="C385" s="75">
        <v>0.69333611306170329</v>
      </c>
      <c r="D385" s="36">
        <f t="shared" si="89"/>
        <v>0.4965641559571724</v>
      </c>
      <c r="E385" s="36">
        <f t="shared" si="90"/>
        <v>4.3761918009462705E-2</v>
      </c>
      <c r="F385" s="36">
        <f t="shared" si="91"/>
        <v>4.3008834175373524E-2</v>
      </c>
      <c r="G385" s="36">
        <f t="shared" si="101"/>
        <v>9.7934037319333256E-3</v>
      </c>
      <c r="H385" s="36">
        <f t="shared" si="92"/>
        <v>8.6770752184836236E-2</v>
      </c>
      <c r="I385" s="36">
        <f t="shared" si="93"/>
        <v>9.7934037319333204E-3</v>
      </c>
      <c r="J385" s="36">
        <f t="shared" si="94"/>
        <v>4.0402811043639831E-11</v>
      </c>
      <c r="K385" s="88">
        <f t="shared" si="95"/>
        <v>-2.1862511800894685E-14</v>
      </c>
      <c r="L385" s="36">
        <f t="shared" si="96"/>
        <v>0.69111321876180554</v>
      </c>
      <c r="M385" s="89">
        <f t="shared" si="97"/>
        <v>4.941259068517902E-6</v>
      </c>
      <c r="N385" s="10">
        <f t="shared" si="98"/>
        <v>8.3648313414309127E-3</v>
      </c>
      <c r="O385" s="10">
        <f t="shared" si="99"/>
        <v>2.0408190749057636E-6</v>
      </c>
      <c r="P385" s="90">
        <v>383</v>
      </c>
      <c r="Q385" s="86">
        <f t="shared" si="100"/>
        <v>0.69111321872142462</v>
      </c>
      <c r="R385" s="91"/>
      <c r="S385" s="213"/>
      <c r="T385" s="76"/>
      <c r="U385" s="76"/>
      <c r="V385" s="76"/>
      <c r="W385" s="76"/>
      <c r="X385" s="76"/>
      <c r="Y385" s="76"/>
      <c r="Z385" s="76"/>
      <c r="AA385" s="76"/>
      <c r="AB385" s="76"/>
      <c r="AC385" s="76"/>
      <c r="AD385" s="76"/>
      <c r="AE385" s="76"/>
      <c r="AF385" s="76"/>
      <c r="AG385" s="76"/>
    </row>
    <row r="386" spans="1:33" x14ac:dyDescent="0.25">
      <c r="A386" s="86">
        <f t="shared" ref="A386:A449" si="102">-B386</f>
        <v>-9.5864866124846501E-2</v>
      </c>
      <c r="B386" s="75">
        <v>9.5864866124846501E-2</v>
      </c>
      <c r="C386" s="75">
        <v>0.69192975113119848</v>
      </c>
      <c r="D386" s="36">
        <f t="shared" ref="D386:D449" si="103">IF(B386=0,"",B386+1/$T$8)</f>
        <v>0.49586486612484654</v>
      </c>
      <c r="E386" s="36">
        <f t="shared" ref="E386:E449" si="104">IF(B386=0,"",$T$20-(LN(1+EXP(-$S$37*(H386-T$20))))/$S$37)</f>
        <v>4.374980806988344E-2</v>
      </c>
      <c r="F386" s="36">
        <f t="shared" ref="F386:F449" si="105">IF(B386=0,"",B386-E386-G386-V$4*J386)</f>
        <v>4.2441900265486034E-2</v>
      </c>
      <c r="G386" s="36">
        <f t="shared" si="101"/>
        <v>9.6731577516446163E-3</v>
      </c>
      <c r="H386" s="36">
        <f t="shared" ref="H386:H449" si="106">IF(B386=0,"",B386-G386-V$4*J386)</f>
        <v>8.6191708335369488E-2</v>
      </c>
      <c r="I386" s="36">
        <f t="shared" ref="I386:I449" si="107">IF(B386=0,"",B386-H386-V$4*J386)</f>
        <v>9.6731577516446041E-3</v>
      </c>
      <c r="J386" s="36">
        <f t="shared" ref="J386:J449" si="108">IF(B386=0,"",LN(1+EXP($U$37*(B386-$U$39)))/$U$37)</f>
        <v>3.7832408533419297E-11</v>
      </c>
      <c r="K386" s="88">
        <f t="shared" ref="K386:K449" si="109">IF(B386=0,"",-LN(1+EXP($V$41*(B386-$V$39)))/$V$41)</f>
        <v>-2.0385915178146343E-14</v>
      </c>
      <c r="L386" s="36">
        <f t="shared" ref="L386:L449" si="110">IF(B386=0,"",$S$41*E386+$S$8+$T$41*F386+$U$41*I386+S$43*(J386+K386))</f>
        <v>0.69087445390761304</v>
      </c>
      <c r="M386" s="89">
        <f t="shared" ref="M386:M449" si="111">IF(B386=0,"",(L386-C386)*(L386-C386))</f>
        <v>1.113652230107135E-6</v>
      </c>
      <c r="N386" s="10">
        <f t="shared" ref="N386:N449" si="112">IF(B386=0,"",1/V$16*LN(1+EXP(V$16*(B386-V$4*J386-T$39))))</f>
        <v>8.2514786988285831E-3</v>
      </c>
      <c r="O386" s="10">
        <f t="shared" ref="O386:O449" si="113">IF(B386=0,"",(N386-I386)^2)</f>
        <v>2.0211713292158586E-6</v>
      </c>
      <c r="P386" s="90">
        <v>384</v>
      </c>
      <c r="Q386" s="86">
        <f t="shared" ref="Q386:Q449" si="114">IF(B386=0,"",S$8+T$41*F386)</f>
        <v>0.69087445386980106</v>
      </c>
      <c r="R386" s="91"/>
      <c r="S386" s="213"/>
      <c r="T386" s="76"/>
      <c r="U386" s="76"/>
      <c r="V386" s="76"/>
      <c r="W386" s="76"/>
      <c r="X386" s="76"/>
      <c r="Y386" s="76"/>
      <c r="Z386" s="76"/>
      <c r="AA386" s="76"/>
      <c r="AB386" s="76"/>
      <c r="AC386" s="76"/>
      <c r="AD386" s="76"/>
      <c r="AE386" s="76"/>
      <c r="AF386" s="76"/>
      <c r="AG386" s="76"/>
    </row>
    <row r="387" spans="1:33" x14ac:dyDescent="0.25">
      <c r="A387" s="86">
        <f t="shared" si="102"/>
        <v>-9.5243275162779209E-2</v>
      </c>
      <c r="B387" s="75">
        <v>9.5243275162779209E-2</v>
      </c>
      <c r="C387" s="75">
        <v>0.69323747567513871</v>
      </c>
      <c r="D387" s="36">
        <f t="shared" si="103"/>
        <v>0.49524327516277922</v>
      </c>
      <c r="E387" s="36">
        <f t="shared" si="104"/>
        <v>4.3738488517598373E-2</v>
      </c>
      <c r="F387" s="36">
        <f t="shared" si="105"/>
        <v>4.1937573037602531E-2</v>
      </c>
      <c r="G387" s="36">
        <f t="shared" ref="G387:G450" si="115">IF(B387=0,"",1/2*(B387-V$4*J387+T$37)+1/2*POWER((B387-V$4*J387+T$37)^2-4*V$37*(B387-V$4*J387),0.5))</f>
        <v>9.5672135718930865E-3</v>
      </c>
      <c r="H387" s="36">
        <f t="shared" si="106"/>
        <v>8.5676061555200897E-2</v>
      </c>
      <c r="I387" s="36">
        <f t="shared" si="107"/>
        <v>9.5672135718930934E-3</v>
      </c>
      <c r="J387" s="36">
        <f t="shared" si="108"/>
        <v>3.5685218313800304E-11</v>
      </c>
      <c r="K387" s="88">
        <f t="shared" si="109"/>
        <v>-1.9158008512913349E-14</v>
      </c>
      <c r="L387" s="36">
        <f t="shared" si="110"/>
        <v>0.69066205592814511</v>
      </c>
      <c r="M387" s="89">
        <f t="shared" si="111"/>
        <v>6.6327868732045851E-6</v>
      </c>
      <c r="N387" s="10">
        <f t="shared" si="112"/>
        <v>8.1519021875832778E-3</v>
      </c>
      <c r="O387" s="10">
        <f t="shared" si="113"/>
        <v>2.0031063145569663E-6</v>
      </c>
      <c r="P387" s="90">
        <v>385</v>
      </c>
      <c r="Q387" s="86">
        <f t="shared" si="114"/>
        <v>0.69066205589247909</v>
      </c>
      <c r="R387" s="91"/>
      <c r="S387" s="213"/>
      <c r="T387" s="76"/>
      <c r="U387" s="76"/>
      <c r="V387" s="76"/>
      <c r="W387" s="76"/>
      <c r="X387" s="76"/>
      <c r="Y387" s="76"/>
      <c r="Z387" s="76"/>
      <c r="AA387" s="76"/>
      <c r="AB387" s="76"/>
      <c r="AC387" s="76"/>
      <c r="AD387" s="76"/>
      <c r="AE387" s="76"/>
      <c r="AF387" s="76"/>
      <c r="AG387" s="76"/>
    </row>
    <row r="388" spans="1:33" x14ac:dyDescent="0.25">
      <c r="A388" s="86">
        <f t="shared" si="102"/>
        <v>-9.4621684200711709E-2</v>
      </c>
      <c r="B388" s="75">
        <v>9.4621684200711709E-2</v>
      </c>
      <c r="C388" s="75">
        <v>0.69274912056558224</v>
      </c>
      <c r="D388" s="36">
        <f t="shared" si="103"/>
        <v>0.49462168420071173</v>
      </c>
      <c r="E388" s="36">
        <f t="shared" si="104"/>
        <v>4.372661991284707E-2</v>
      </c>
      <c r="F388" s="36">
        <f t="shared" si="105"/>
        <v>4.1432918185252222E-2</v>
      </c>
      <c r="G388" s="36">
        <f t="shared" si="115"/>
        <v>9.4621460689525219E-3</v>
      </c>
      <c r="H388" s="36">
        <f t="shared" si="106"/>
        <v>8.5159538098099299E-2</v>
      </c>
      <c r="I388" s="36">
        <f t="shared" si="107"/>
        <v>9.4621460689525167E-3</v>
      </c>
      <c r="J388" s="36">
        <f t="shared" si="108"/>
        <v>3.3659892786640522E-11</v>
      </c>
      <c r="K388" s="88">
        <f t="shared" si="109"/>
        <v>-1.8003376567305332E-14</v>
      </c>
      <c r="L388" s="36">
        <f t="shared" si="110"/>
        <v>0.69044951996938764</v>
      </c>
      <c r="M388" s="89">
        <f t="shared" si="111"/>
        <v>5.2881629020185898E-6</v>
      </c>
      <c r="N388" s="10">
        <f t="shared" si="112"/>
        <v>8.0534272101071315E-3</v>
      </c>
      <c r="O388" s="10">
        <f t="shared" si="113"/>
        <v>1.9844888232666443E-6</v>
      </c>
      <c r="P388" s="90">
        <v>386</v>
      </c>
      <c r="Q388" s="86">
        <f t="shared" si="114"/>
        <v>0.69044951993574577</v>
      </c>
      <c r="R388" s="91"/>
      <c r="S388" s="213"/>
      <c r="T388" s="76"/>
      <c r="U388" s="76"/>
      <c r="V388" s="76"/>
      <c r="W388" s="76"/>
      <c r="X388" s="76"/>
      <c r="Y388" s="76"/>
      <c r="Z388" s="76"/>
      <c r="AA388" s="76"/>
      <c r="AB388" s="76"/>
      <c r="AC388" s="76"/>
      <c r="AD388" s="76"/>
      <c r="AE388" s="76"/>
      <c r="AF388" s="76"/>
      <c r="AG388" s="76"/>
    </row>
    <row r="389" spans="1:33" x14ac:dyDescent="0.25">
      <c r="A389" s="86">
        <f t="shared" si="102"/>
        <v>-9.3922394368385842E-2</v>
      </c>
      <c r="B389" s="75">
        <v>9.3922394368385842E-2</v>
      </c>
      <c r="C389" s="75">
        <v>0.69241837864088662</v>
      </c>
      <c r="D389" s="36">
        <f t="shared" si="103"/>
        <v>0.49392239436838586</v>
      </c>
      <c r="E389" s="36">
        <f t="shared" si="104"/>
        <v>4.3712578103870754E-2</v>
      </c>
      <c r="F389" s="36">
        <f t="shared" si="105"/>
        <v>4.0864833974487744E-2</v>
      </c>
      <c r="G389" s="36">
        <f t="shared" si="115"/>
        <v>9.3449822585088757E-3</v>
      </c>
      <c r="H389" s="36">
        <f t="shared" si="106"/>
        <v>8.4577412078358491E-2</v>
      </c>
      <c r="I389" s="36">
        <f t="shared" si="107"/>
        <v>9.3449822585088792E-3</v>
      </c>
      <c r="J389" s="36">
        <f t="shared" si="108"/>
        <v>3.1518471001537032E-11</v>
      </c>
      <c r="K389" s="88">
        <f t="shared" si="109"/>
        <v>-1.6786572132318277E-14</v>
      </c>
      <c r="L389" s="36">
        <f t="shared" si="110"/>
        <v>0.6902102706651202</v>
      </c>
      <c r="M389" s="89">
        <f t="shared" si="111"/>
        <v>4.8757408326433068E-6</v>
      </c>
      <c r="N389" s="10">
        <f t="shared" si="112"/>
        <v>7.9439471972708748E-3</v>
      </c>
      <c r="O389" s="10">
        <f t="shared" si="113"/>
        <v>1.9628992428181786E-6</v>
      </c>
      <c r="P389" s="90">
        <v>387</v>
      </c>
      <c r="Q389" s="86">
        <f t="shared" si="114"/>
        <v>0.69021027063361851</v>
      </c>
      <c r="R389" s="91"/>
      <c r="S389" s="213"/>
      <c r="T389" s="76"/>
      <c r="U389" s="76"/>
      <c r="V389" s="76"/>
      <c r="W389" s="76"/>
      <c r="X389" s="76"/>
      <c r="Y389" s="76"/>
      <c r="Z389" s="76"/>
      <c r="AA389" s="76"/>
      <c r="AB389" s="76"/>
      <c r="AC389" s="76"/>
      <c r="AD389" s="76"/>
      <c r="AE389" s="76"/>
      <c r="AF389" s="76"/>
      <c r="AG389" s="76"/>
    </row>
    <row r="390" spans="1:33" x14ac:dyDescent="0.25">
      <c r="A390" s="86">
        <f t="shared" si="102"/>
        <v>-9.330080340631855E-2</v>
      </c>
      <c r="B390" s="75">
        <v>9.330080340631855E-2</v>
      </c>
      <c r="C390" s="75">
        <v>0.69274912056558224</v>
      </c>
      <c r="D390" s="36">
        <f t="shared" si="103"/>
        <v>0.49330080340631854</v>
      </c>
      <c r="E390" s="36">
        <f t="shared" si="104"/>
        <v>4.3699452407628459E-2</v>
      </c>
      <c r="F390" s="36">
        <f t="shared" si="105"/>
        <v>4.0359601912815644E-2</v>
      </c>
      <c r="G390" s="36">
        <f t="shared" si="115"/>
        <v>9.2417490561448185E-3</v>
      </c>
      <c r="H390" s="36">
        <f t="shared" si="106"/>
        <v>8.4059054320444096E-2</v>
      </c>
      <c r="I390" s="36">
        <f t="shared" si="107"/>
        <v>9.2417490561448237E-3</v>
      </c>
      <c r="J390" s="36">
        <f t="shared" si="108"/>
        <v>2.972963006370084E-11</v>
      </c>
      <c r="K390" s="88">
        <f t="shared" si="109"/>
        <v>-1.5776269179911032E-14</v>
      </c>
      <c r="L390" s="36">
        <f t="shared" si="110"/>
        <v>0.68999749161424617</v>
      </c>
      <c r="M390" s="89">
        <f t="shared" si="111"/>
        <v>7.5714618858308478E-6</v>
      </c>
      <c r="N390" s="10">
        <f t="shared" si="112"/>
        <v>7.8477801161748618E-3</v>
      </c>
      <c r="O390" s="10">
        <f t="shared" si="113"/>
        <v>1.9431494056009792E-6</v>
      </c>
      <c r="P390" s="90">
        <v>388</v>
      </c>
      <c r="Q390" s="86">
        <f t="shared" si="114"/>
        <v>0.68999749158453227</v>
      </c>
      <c r="R390" s="91"/>
      <c r="S390" s="213"/>
      <c r="T390" s="76"/>
      <c r="U390" s="76"/>
      <c r="V390" s="76"/>
      <c r="W390" s="76"/>
      <c r="X390" s="76"/>
      <c r="Y390" s="76"/>
      <c r="Z390" s="76"/>
      <c r="AA390" s="76"/>
      <c r="AB390" s="76"/>
      <c r="AC390" s="76"/>
      <c r="AD390" s="76"/>
      <c r="AE390" s="76"/>
      <c r="AF390" s="76"/>
      <c r="AG390" s="76"/>
    </row>
    <row r="391" spans="1:33" x14ac:dyDescent="0.25">
      <c r="A391" s="86">
        <f t="shared" si="102"/>
        <v>-9.2601513573992683E-2</v>
      </c>
      <c r="B391" s="75">
        <v>9.2601513573992683E-2</v>
      </c>
      <c r="C391" s="75">
        <v>0.69227534071705032</v>
      </c>
      <c r="D391" s="36">
        <f t="shared" si="103"/>
        <v>0.49260151357399273</v>
      </c>
      <c r="E391" s="36">
        <f t="shared" si="104"/>
        <v>4.3683923202971132E-2</v>
      </c>
      <c r="F391" s="36">
        <f t="shared" si="105"/>
        <v>3.9790963174600062E-2</v>
      </c>
      <c r="G391" s="36">
        <f t="shared" si="115"/>
        <v>9.1266271685832359E-3</v>
      </c>
      <c r="H391" s="36">
        <f t="shared" si="106"/>
        <v>8.3474886377571209E-2</v>
      </c>
      <c r="I391" s="36">
        <f t="shared" si="107"/>
        <v>9.1266271685832255E-3</v>
      </c>
      <c r="J391" s="36">
        <f t="shared" si="108"/>
        <v>2.7838249399713613E-11</v>
      </c>
      <c r="K391" s="88">
        <f t="shared" si="109"/>
        <v>-1.4710455076272504E-14</v>
      </c>
      <c r="L391" s="36">
        <f t="shared" si="110"/>
        <v>0.68975800877037097</v>
      </c>
      <c r="M391" s="89">
        <f t="shared" si="111"/>
        <v>6.336960129772484E-6</v>
      </c>
      <c r="N391" s="10">
        <f t="shared" si="112"/>
        <v>7.7408714697900513E-3</v>
      </c>
      <c r="O391" s="10">
        <f t="shared" si="113"/>
        <v>1.9203188567377584E-6</v>
      </c>
      <c r="P391" s="90">
        <v>389</v>
      </c>
      <c r="Q391" s="86">
        <f t="shared" si="114"/>
        <v>0.68975800874254745</v>
      </c>
      <c r="R391" s="91"/>
      <c r="S391" s="213"/>
      <c r="T391" s="76"/>
      <c r="U391" s="76"/>
      <c r="V391" s="76"/>
      <c r="W391" s="76"/>
      <c r="X391" s="76"/>
      <c r="Y391" s="76"/>
      <c r="Z391" s="76"/>
      <c r="AA391" s="76"/>
      <c r="AB391" s="76"/>
      <c r="AC391" s="76"/>
      <c r="AD391" s="76"/>
      <c r="AE391" s="76"/>
      <c r="AF391" s="76"/>
      <c r="AG391" s="76"/>
    </row>
    <row r="392" spans="1:33" x14ac:dyDescent="0.25">
      <c r="A392" s="86">
        <f t="shared" si="102"/>
        <v>-9.1979922611925183E-2</v>
      </c>
      <c r="B392" s="75">
        <v>9.1979922611925183E-2</v>
      </c>
      <c r="C392" s="75">
        <v>0.69233464361455155</v>
      </c>
      <c r="D392" s="36">
        <f t="shared" si="103"/>
        <v>0.49197992261192519</v>
      </c>
      <c r="E392" s="36">
        <f t="shared" si="104"/>
        <v>4.3669407144785857E-2</v>
      </c>
      <c r="F392" s="36">
        <f t="shared" si="105"/>
        <v>3.9285325507711889E-2</v>
      </c>
      <c r="G392" s="36">
        <f t="shared" si="115"/>
        <v>9.025189933169156E-3</v>
      </c>
      <c r="H392" s="36">
        <f t="shared" si="106"/>
        <v>8.295473265249774E-2</v>
      </c>
      <c r="I392" s="36">
        <f t="shared" si="107"/>
        <v>9.0251899331691612E-3</v>
      </c>
      <c r="J392" s="36">
        <f t="shared" si="108"/>
        <v>2.625828156868009E-11</v>
      </c>
      <c r="K392" s="88">
        <f t="shared" si="109"/>
        <v>-1.3824497102622893E-14</v>
      </c>
      <c r="L392" s="36">
        <f t="shared" si="110"/>
        <v>0.68954505889861428</v>
      </c>
      <c r="M392" s="89">
        <f t="shared" si="111"/>
        <v>7.7817828873907939E-6</v>
      </c>
      <c r="N392" s="10">
        <f t="shared" si="112"/>
        <v>7.6469679058048107E-3</v>
      </c>
      <c r="O392" s="10">
        <f t="shared" si="113"/>
        <v>1.8994959567123004E-6</v>
      </c>
      <c r="P392" s="90">
        <v>390</v>
      </c>
      <c r="Q392" s="86">
        <f t="shared" si="114"/>
        <v>0.68954505887236983</v>
      </c>
      <c r="R392" s="91"/>
      <c r="S392" s="213"/>
      <c r="T392" s="76"/>
      <c r="U392" s="76"/>
      <c r="V392" s="76"/>
      <c r="W392" s="76"/>
      <c r="X392" s="76"/>
      <c r="Y392" s="76"/>
      <c r="Z392" s="76"/>
      <c r="AA392" s="76"/>
      <c r="AB392" s="76"/>
      <c r="AC392" s="76"/>
      <c r="AD392" s="76"/>
      <c r="AE392" s="76"/>
      <c r="AF392" s="76"/>
      <c r="AG392" s="76"/>
    </row>
    <row r="393" spans="1:33" x14ac:dyDescent="0.25">
      <c r="A393" s="86">
        <f t="shared" si="102"/>
        <v>-9.1358331649857891E-2</v>
      </c>
      <c r="B393" s="75">
        <v>9.1358331649857891E-2</v>
      </c>
      <c r="C393" s="75">
        <v>0.69236394074881358</v>
      </c>
      <c r="D393" s="36">
        <f t="shared" si="103"/>
        <v>0.49135833164985793</v>
      </c>
      <c r="E393" s="36">
        <f t="shared" si="104"/>
        <v>4.3654186846534687E-2</v>
      </c>
      <c r="F393" s="36">
        <f t="shared" si="105"/>
        <v>3.8779559972346618E-2</v>
      </c>
      <c r="G393" s="36">
        <f t="shared" si="115"/>
        <v>8.9245848062085992E-3</v>
      </c>
      <c r="H393" s="36">
        <f t="shared" si="106"/>
        <v>8.2433746818881312E-2</v>
      </c>
      <c r="I393" s="36">
        <f t="shared" si="107"/>
        <v>8.924584806208594E-3</v>
      </c>
      <c r="J393" s="36">
        <f t="shared" si="108"/>
        <v>2.4767984324943507E-11</v>
      </c>
      <c r="K393" s="88">
        <f t="shared" si="109"/>
        <v>-1.2989609388105894E-14</v>
      </c>
      <c r="L393" s="36">
        <f t="shared" si="110"/>
        <v>0.68933205517499474</v>
      </c>
      <c r="M393" s="89">
        <f t="shared" si="111"/>
        <v>9.1923301327307833E-6</v>
      </c>
      <c r="N393" s="10">
        <f t="shared" si="112"/>
        <v>7.5541142831155655E-3</v>
      </c>
      <c r="O393" s="10">
        <f t="shared" si="113"/>
        <v>1.8781894546668791E-6</v>
      </c>
      <c r="P393" s="90">
        <v>391</v>
      </c>
      <c r="Q393" s="86">
        <f t="shared" si="114"/>
        <v>0.68933205515023976</v>
      </c>
      <c r="R393" s="91"/>
      <c r="S393" s="213"/>
      <c r="T393" s="76"/>
      <c r="U393" s="76"/>
      <c r="V393" s="76"/>
      <c r="W393" s="76"/>
      <c r="X393" s="76"/>
      <c r="Y393" s="76"/>
      <c r="Z393" s="76"/>
      <c r="AA393" s="76"/>
      <c r="AB393" s="76"/>
      <c r="AC393" s="76"/>
      <c r="AD393" s="76"/>
      <c r="AE393" s="76"/>
      <c r="AF393" s="76"/>
      <c r="AG393" s="76"/>
    </row>
    <row r="394" spans="1:33" x14ac:dyDescent="0.25">
      <c r="A394" s="86">
        <f t="shared" si="102"/>
        <v>-9.0659041817532024E-2</v>
      </c>
      <c r="B394" s="75">
        <v>9.0659041817532024E-2</v>
      </c>
      <c r="C394" s="75">
        <v>0.6903296526920204</v>
      </c>
      <c r="D394" s="36">
        <f t="shared" si="103"/>
        <v>0.49065904181753206</v>
      </c>
      <c r="E394" s="36">
        <f t="shared" si="104"/>
        <v>4.3636179795457267E-2</v>
      </c>
      <c r="F394" s="36">
        <f t="shared" si="105"/>
        <v>3.8210473596899018E-2</v>
      </c>
      <c r="G394" s="36">
        <f t="shared" si="115"/>
        <v>8.8123884019834786E-3</v>
      </c>
      <c r="H394" s="36">
        <f t="shared" si="106"/>
        <v>8.1846653392356278E-2</v>
      </c>
      <c r="I394" s="36">
        <f t="shared" si="107"/>
        <v>8.8123884019834856E-3</v>
      </c>
      <c r="J394" s="36">
        <f t="shared" si="108"/>
        <v>2.3192261324881447E-11</v>
      </c>
      <c r="K394" s="88">
        <f t="shared" si="109"/>
        <v>-1.2112533198653122E-14</v>
      </c>
      <c r="L394" s="36">
        <f t="shared" si="110"/>
        <v>0.68909238380851301</v>
      </c>
      <c r="M394" s="89">
        <f t="shared" si="111"/>
        <v>1.5308342900956282E-6</v>
      </c>
      <c r="N394" s="10">
        <f t="shared" si="112"/>
        <v>7.4508968935140417E-3</v>
      </c>
      <c r="O394" s="10">
        <f t="shared" si="113"/>
        <v>1.8536591276344018E-6</v>
      </c>
      <c r="P394" s="90">
        <v>392</v>
      </c>
      <c r="Q394" s="86">
        <f t="shared" si="114"/>
        <v>0.68909238378533288</v>
      </c>
      <c r="R394" s="91"/>
      <c r="S394" s="213"/>
      <c r="T394" s="76"/>
      <c r="U394" s="76"/>
      <c r="V394" s="76"/>
      <c r="W394" s="76"/>
      <c r="X394" s="76"/>
      <c r="Y394" s="76"/>
      <c r="Z394" s="76"/>
      <c r="AA394" s="76"/>
      <c r="AB394" s="76"/>
      <c r="AC394" s="76"/>
      <c r="AD394" s="76"/>
      <c r="AE394" s="76"/>
      <c r="AF394" s="76"/>
      <c r="AG394" s="76"/>
    </row>
    <row r="395" spans="1:33" x14ac:dyDescent="0.25">
      <c r="A395" s="86">
        <f t="shared" si="102"/>
        <v>-9.003745085546451E-2</v>
      </c>
      <c r="B395" s="75">
        <v>9.003745085546451E-2</v>
      </c>
      <c r="C395" s="75">
        <v>0.69154604543268428</v>
      </c>
      <c r="D395" s="36">
        <f t="shared" si="103"/>
        <v>0.49003745085546452</v>
      </c>
      <c r="E395" s="36">
        <f t="shared" si="104"/>
        <v>4.361934804170807E-2</v>
      </c>
      <c r="F395" s="36">
        <f t="shared" si="105"/>
        <v>3.7704578574668017E-2</v>
      </c>
      <c r="G395" s="36">
        <f t="shared" si="115"/>
        <v>8.7135242172124497E-3</v>
      </c>
      <c r="H395" s="36">
        <f t="shared" si="106"/>
        <v>8.132392661637608E-2</v>
      </c>
      <c r="I395" s="36">
        <f t="shared" si="107"/>
        <v>8.7135242172124532E-3</v>
      </c>
      <c r="J395" s="36">
        <f t="shared" si="108"/>
        <v>2.187597618532073E-11</v>
      </c>
      <c r="K395" s="88">
        <f t="shared" si="109"/>
        <v>-1.1384226894499875E-14</v>
      </c>
      <c r="L395" s="36">
        <f t="shared" si="110"/>
        <v>0.68887932555152875</v>
      </c>
      <c r="M395" s="89">
        <f t="shared" si="111"/>
        <v>7.1113949245501191E-6</v>
      </c>
      <c r="N395" s="10">
        <f t="shared" si="112"/>
        <v>7.3602422541648779E-3</v>
      </c>
      <c r="O395" s="10">
        <f t="shared" si="113"/>
        <v>1.831372071509899E-6</v>
      </c>
      <c r="P395" s="90">
        <v>393</v>
      </c>
      <c r="Q395" s="86">
        <f t="shared" si="114"/>
        <v>0.68887932552966413</v>
      </c>
      <c r="R395" s="91"/>
      <c r="S395" s="213"/>
      <c r="T395" s="76"/>
      <c r="U395" s="76"/>
      <c r="V395" s="76"/>
      <c r="W395" s="76"/>
      <c r="X395" s="76"/>
      <c r="Y395" s="76"/>
      <c r="Z395" s="76"/>
      <c r="AA395" s="76"/>
      <c r="AB395" s="76"/>
      <c r="AC395" s="76"/>
      <c r="AD395" s="76"/>
      <c r="AE395" s="76"/>
      <c r="AF395" s="76"/>
      <c r="AG395" s="76"/>
    </row>
    <row r="396" spans="1:33" x14ac:dyDescent="0.25">
      <c r="A396" s="86">
        <f t="shared" si="102"/>
        <v>-8.9338161023138657E-2</v>
      </c>
      <c r="B396" s="75">
        <v>8.9338161023138657E-2</v>
      </c>
      <c r="C396" s="75">
        <v>0.69095957283780052</v>
      </c>
      <c r="D396" s="36">
        <f t="shared" si="103"/>
        <v>0.48933816102313865</v>
      </c>
      <c r="E396" s="36">
        <f t="shared" si="104"/>
        <v>4.3599435146696203E-2</v>
      </c>
      <c r="F396" s="36">
        <f t="shared" si="105"/>
        <v>3.7135460118668896E-2</v>
      </c>
      <c r="G396" s="36">
        <f t="shared" si="115"/>
        <v>8.6032657372893187E-3</v>
      </c>
      <c r="H396" s="36">
        <f t="shared" si="106"/>
        <v>8.0734895265365106E-2</v>
      </c>
      <c r="I396" s="36">
        <f t="shared" si="107"/>
        <v>8.60326573728931E-3</v>
      </c>
      <c r="J396" s="36">
        <f t="shared" si="108"/>
        <v>2.0484240761424502E-11</v>
      </c>
      <c r="K396" s="88">
        <f t="shared" si="109"/>
        <v>-1.0613732115410863E-14</v>
      </c>
      <c r="L396" s="36">
        <f t="shared" si="110"/>
        <v>0.6886396406744707</v>
      </c>
      <c r="M396" s="89">
        <f t="shared" si="111"/>
        <v>5.3820852424521726E-6</v>
      </c>
      <c r="N396" s="10">
        <f t="shared" si="112"/>
        <v>7.2594742707382106E-3</v>
      </c>
      <c r="O396" s="10">
        <f t="shared" si="113"/>
        <v>1.8057755055755546E-6</v>
      </c>
      <c r="P396" s="90">
        <v>394</v>
      </c>
      <c r="Q396" s="86">
        <f t="shared" si="114"/>
        <v>0.68863964065399708</v>
      </c>
      <c r="R396" s="91"/>
      <c r="S396" s="213"/>
      <c r="T396" s="76"/>
      <c r="U396" s="76"/>
      <c r="V396" s="76"/>
      <c r="W396" s="76"/>
      <c r="X396" s="76"/>
      <c r="Y396" s="76"/>
      <c r="Z396" s="76"/>
      <c r="AA396" s="76"/>
      <c r="AB396" s="76"/>
      <c r="AC396" s="76"/>
      <c r="AD396" s="76"/>
      <c r="AE396" s="76"/>
      <c r="AF396" s="76"/>
      <c r="AG396" s="76"/>
    </row>
    <row r="397" spans="1:33" x14ac:dyDescent="0.25">
      <c r="A397" s="86">
        <f t="shared" si="102"/>
        <v>-8.8638871190813012E-2</v>
      </c>
      <c r="B397" s="75">
        <v>8.8638871190813012E-2</v>
      </c>
      <c r="C397" s="75">
        <v>0.69024019711847573</v>
      </c>
      <c r="D397" s="36">
        <f t="shared" si="103"/>
        <v>0.48863887119081306</v>
      </c>
      <c r="E397" s="36">
        <f t="shared" si="104"/>
        <v>4.3578433670181334E-2</v>
      </c>
      <c r="F397" s="36">
        <f t="shared" si="105"/>
        <v>3.6566420795840986E-2</v>
      </c>
      <c r="G397" s="36">
        <f t="shared" si="115"/>
        <v>8.4940167056096472E-3</v>
      </c>
      <c r="H397" s="36">
        <f t="shared" si="106"/>
        <v>8.0144854466022319E-2</v>
      </c>
      <c r="I397" s="36">
        <f t="shared" si="107"/>
        <v>8.4940167056096489E-3</v>
      </c>
      <c r="J397" s="36">
        <f t="shared" si="108"/>
        <v>1.9181044442312463E-11</v>
      </c>
      <c r="K397" s="88">
        <f t="shared" si="109"/>
        <v>-9.8965280415037482E-15</v>
      </c>
      <c r="L397" s="36">
        <f t="shared" si="110"/>
        <v>0.68839998912452482</v>
      </c>
      <c r="M397" s="89">
        <f t="shared" si="111"/>
        <v>3.3863654610008109E-6</v>
      </c>
      <c r="N397" s="10">
        <f t="shared" si="112"/>
        <v>7.1599833514714951E-3</v>
      </c>
      <c r="O397" s="10">
        <f t="shared" si="113"/>
        <v>1.7796449899530928E-6</v>
      </c>
      <c r="P397" s="90">
        <v>395</v>
      </c>
      <c r="Q397" s="86">
        <f t="shared" si="114"/>
        <v>0.68839998910535372</v>
      </c>
      <c r="R397" s="91"/>
      <c r="S397" s="213"/>
      <c r="T397" s="76"/>
      <c r="U397" s="76"/>
      <c r="V397" s="76"/>
      <c r="W397" s="76"/>
      <c r="X397" s="76"/>
      <c r="Y397" s="76"/>
      <c r="Z397" s="76"/>
      <c r="AA397" s="76"/>
      <c r="AB397" s="76"/>
      <c r="AC397" s="76"/>
      <c r="AD397" s="76"/>
      <c r="AE397" s="76"/>
      <c r="AF397" s="76"/>
      <c r="AG397" s="76"/>
    </row>
    <row r="398" spans="1:33" x14ac:dyDescent="0.25">
      <c r="A398" s="86">
        <f t="shared" si="102"/>
        <v>-8.8017280228745498E-2</v>
      </c>
      <c r="B398" s="75">
        <v>8.8017280228745498E-2</v>
      </c>
      <c r="C398" s="75">
        <v>0.69071294442017039</v>
      </c>
      <c r="D398" s="36">
        <f t="shared" si="103"/>
        <v>0.48801728022874552</v>
      </c>
      <c r="E398" s="36">
        <f t="shared" si="104"/>
        <v>4.3558804357378023E-2</v>
      </c>
      <c r="F398" s="36">
        <f t="shared" si="105"/>
        <v>3.6060731075918229E-2</v>
      </c>
      <c r="G398" s="36">
        <f t="shared" si="115"/>
        <v>8.3977447773568303E-3</v>
      </c>
      <c r="H398" s="36">
        <f t="shared" si="106"/>
        <v>7.9619535433296251E-2</v>
      </c>
      <c r="I398" s="36">
        <f t="shared" si="107"/>
        <v>8.3977447773568286E-3</v>
      </c>
      <c r="J398" s="36">
        <f t="shared" si="108"/>
        <v>1.8092418800688349E-11</v>
      </c>
      <c r="K398" s="88">
        <f t="shared" si="109"/>
        <v>-9.3014485003052355E-15</v>
      </c>
      <c r="L398" s="36">
        <f t="shared" si="110"/>
        <v>0.68818701733106535</v>
      </c>
      <c r="M398" s="89">
        <f t="shared" si="111"/>
        <v>6.3803076594746608E-6</v>
      </c>
      <c r="N398" s="10">
        <f t="shared" si="112"/>
        <v>7.0726081437666524E-3</v>
      </c>
      <c r="O398" s="10">
        <f t="shared" si="113"/>
        <v>1.7559870976827048E-6</v>
      </c>
      <c r="P398" s="90">
        <v>396</v>
      </c>
      <c r="Q398" s="86">
        <f t="shared" si="114"/>
        <v>0.68818701731298226</v>
      </c>
      <c r="R398" s="91"/>
      <c r="S398" s="213"/>
      <c r="T398" s="76"/>
      <c r="U398" s="76"/>
      <c r="V398" s="76"/>
      <c r="W398" s="76"/>
      <c r="X398" s="76"/>
      <c r="Y398" s="76"/>
      <c r="Z398" s="76"/>
      <c r="AA398" s="76"/>
      <c r="AB398" s="76"/>
      <c r="AC398" s="76"/>
      <c r="AD398" s="76"/>
      <c r="AE398" s="76"/>
      <c r="AF398" s="76"/>
      <c r="AG398" s="76"/>
    </row>
    <row r="399" spans="1:33" x14ac:dyDescent="0.25">
      <c r="A399" s="86">
        <f t="shared" si="102"/>
        <v>-8.7395689266677984E-2</v>
      </c>
      <c r="B399" s="75">
        <v>8.7395689266677984E-2</v>
      </c>
      <c r="C399" s="75">
        <v>0.69022493238852045</v>
      </c>
      <c r="D399" s="36">
        <f t="shared" si="103"/>
        <v>0.48739568926667798</v>
      </c>
      <c r="E399" s="36">
        <f t="shared" si="104"/>
        <v>4.3538225245738124E-2</v>
      </c>
      <c r="F399" s="36">
        <f t="shared" si="105"/>
        <v>3.555521031144647E-2</v>
      </c>
      <c r="G399" s="36">
        <f t="shared" si="115"/>
        <v>8.302253692427812E-3</v>
      </c>
      <c r="H399" s="36">
        <f t="shared" si="106"/>
        <v>7.909343555718458E-2</v>
      </c>
      <c r="I399" s="36">
        <f t="shared" si="107"/>
        <v>8.3022536924278259E-3</v>
      </c>
      <c r="J399" s="36">
        <f t="shared" si="108"/>
        <v>1.7065578251262618E-11</v>
      </c>
      <c r="K399" s="88">
        <f t="shared" si="109"/>
        <v>-8.7396756498454141E-15</v>
      </c>
      <c r="L399" s="36">
        <f t="shared" si="110"/>
        <v>0.6879741166934451</v>
      </c>
      <c r="M399" s="89">
        <f t="shared" si="111"/>
        <v>5.0661712931975211E-6</v>
      </c>
      <c r="N399" s="10">
        <f t="shared" si="112"/>
        <v>6.9862218331768131E-3</v>
      </c>
      <c r="O399" s="10">
        <f t="shared" si="113"/>
        <v>1.7319398545636776E-6</v>
      </c>
      <c r="P399" s="90">
        <v>397</v>
      </c>
      <c r="Q399" s="86">
        <f t="shared" si="114"/>
        <v>0.6879741166763883</v>
      </c>
      <c r="R399" s="91"/>
      <c r="S399" s="213"/>
      <c r="T399" s="76"/>
      <c r="U399" s="76"/>
      <c r="V399" s="76"/>
      <c r="W399" s="76"/>
      <c r="X399" s="76"/>
      <c r="Y399" s="76"/>
      <c r="Z399" s="76"/>
      <c r="AA399" s="76"/>
      <c r="AB399" s="76"/>
      <c r="AC399" s="76"/>
      <c r="AD399" s="76"/>
      <c r="AE399" s="76"/>
      <c r="AF399" s="76"/>
      <c r="AG399" s="76"/>
    </row>
    <row r="400" spans="1:33" x14ac:dyDescent="0.25">
      <c r="A400" s="86">
        <f t="shared" si="102"/>
        <v>-8.6618700564093765E-2</v>
      </c>
      <c r="B400" s="75">
        <v>8.6618700564093765E-2</v>
      </c>
      <c r="C400" s="75">
        <v>0.69025512795233057</v>
      </c>
      <c r="D400" s="36">
        <f t="shared" si="103"/>
        <v>0.48661870056409379</v>
      </c>
      <c r="E400" s="36">
        <f t="shared" si="104"/>
        <v>4.3511096635724222E-2</v>
      </c>
      <c r="F400" s="36">
        <f t="shared" si="105"/>
        <v>3.4923627831884269E-2</v>
      </c>
      <c r="G400" s="36">
        <f t="shared" si="115"/>
        <v>8.1839760806216855E-3</v>
      </c>
      <c r="H400" s="36">
        <f t="shared" si="106"/>
        <v>7.8434724467608491E-2</v>
      </c>
      <c r="I400" s="36">
        <f t="shared" si="107"/>
        <v>8.1839760806216837E-3</v>
      </c>
      <c r="J400" s="36">
        <f t="shared" si="108"/>
        <v>1.5863589390070855E-11</v>
      </c>
      <c r="K400" s="88">
        <f t="shared" si="109"/>
        <v>-8.08686451136637E-15</v>
      </c>
      <c r="L400" s="36">
        <f t="shared" si="110"/>
        <v>0.68770812502303746</v>
      </c>
      <c r="M400" s="89">
        <f t="shared" si="111"/>
        <v>6.48722392182767E-6</v>
      </c>
      <c r="N400" s="10">
        <f t="shared" si="112"/>
        <v>6.8796152615527625E-3</v>
      </c>
      <c r="O400" s="10">
        <f t="shared" si="113"/>
        <v>1.7013571463221471E-6</v>
      </c>
      <c r="P400" s="90">
        <v>398</v>
      </c>
      <c r="Q400" s="86">
        <f t="shared" si="114"/>
        <v>0.68770812500718193</v>
      </c>
      <c r="R400" s="91"/>
      <c r="S400" s="213"/>
      <c r="T400" s="76"/>
      <c r="U400" s="76"/>
      <c r="V400" s="76"/>
      <c r="W400" s="76"/>
      <c r="X400" s="76"/>
      <c r="Y400" s="76"/>
      <c r="Z400" s="76"/>
      <c r="AA400" s="76"/>
      <c r="AB400" s="76"/>
      <c r="AC400" s="76"/>
      <c r="AD400" s="76"/>
      <c r="AE400" s="76"/>
      <c r="AF400" s="76"/>
      <c r="AG400" s="76"/>
    </row>
    <row r="401" spans="1:33" x14ac:dyDescent="0.25">
      <c r="A401" s="86">
        <f t="shared" si="102"/>
        <v>-8.5997109602026486E-2</v>
      </c>
      <c r="B401" s="75">
        <v>8.5997109602026486E-2</v>
      </c>
      <c r="C401" s="75">
        <v>0.68993998653592126</v>
      </c>
      <c r="D401" s="36">
        <f t="shared" si="103"/>
        <v>0.48599710960202652</v>
      </c>
      <c r="E401" s="36">
        <f t="shared" si="104"/>
        <v>4.348821210677601E-2</v>
      </c>
      <c r="F401" s="36">
        <f t="shared" si="105"/>
        <v>3.4418683849547854E-2</v>
      </c>
      <c r="G401" s="36">
        <f t="shared" si="115"/>
        <v>8.0902136307393763E-3</v>
      </c>
      <c r="H401" s="36">
        <f t="shared" si="106"/>
        <v>7.7906895956323871E-2</v>
      </c>
      <c r="I401" s="36">
        <f t="shared" si="107"/>
        <v>8.0902136307393693E-3</v>
      </c>
      <c r="J401" s="36">
        <f t="shared" si="108"/>
        <v>1.4963245761937289E-11</v>
      </c>
      <c r="K401" s="88">
        <f t="shared" si="109"/>
        <v>-7.6005868265809322E-15</v>
      </c>
      <c r="L401" s="36">
        <f t="shared" si="110"/>
        <v>0.68749546729798638</v>
      </c>
      <c r="M401" s="89">
        <f t="shared" si="111"/>
        <v>5.9756743046336893E-6</v>
      </c>
      <c r="N401" s="10">
        <f t="shared" si="112"/>
        <v>6.7954196650549751E-3</v>
      </c>
      <c r="O401" s="10">
        <f t="shared" si="113"/>
        <v>1.6764914135727203E-6</v>
      </c>
      <c r="P401" s="90">
        <v>399</v>
      </c>
      <c r="Q401" s="86">
        <f t="shared" si="114"/>
        <v>0.68749546728303079</v>
      </c>
      <c r="R401" s="91"/>
      <c r="S401" s="213"/>
      <c r="T401" s="76"/>
      <c r="U401" s="76"/>
      <c r="V401" s="76"/>
      <c r="W401" s="76"/>
      <c r="X401" s="76"/>
      <c r="Y401" s="76"/>
      <c r="Z401" s="76"/>
      <c r="AA401" s="76"/>
      <c r="AB401" s="76"/>
      <c r="AC401" s="76"/>
      <c r="AD401" s="76"/>
      <c r="AE401" s="76"/>
      <c r="AF401" s="76"/>
      <c r="AG401" s="76"/>
    </row>
    <row r="402" spans="1:33" x14ac:dyDescent="0.25">
      <c r="A402" s="86">
        <f t="shared" si="102"/>
        <v>-8.5220120899442045E-2</v>
      </c>
      <c r="B402" s="75">
        <v>8.5220120899442045E-2</v>
      </c>
      <c r="C402" s="75">
        <v>0.6888226397209628</v>
      </c>
      <c r="D402" s="36">
        <f t="shared" si="103"/>
        <v>0.48522012089944205</v>
      </c>
      <c r="E402" s="36">
        <f t="shared" si="104"/>
        <v>4.3458047629463668E-2</v>
      </c>
      <c r="F402" s="36">
        <f t="shared" si="105"/>
        <v>3.3788000594697228E-2</v>
      </c>
      <c r="G402" s="36">
        <f t="shared" si="115"/>
        <v>7.9740726613718171E-3</v>
      </c>
      <c r="H402" s="36">
        <f t="shared" si="106"/>
        <v>7.7246048224160896E-2</v>
      </c>
      <c r="I402" s="36">
        <f t="shared" si="107"/>
        <v>7.9740726613718171E-3</v>
      </c>
      <c r="J402" s="36">
        <f t="shared" si="108"/>
        <v>1.3909332305680633E-11</v>
      </c>
      <c r="K402" s="88">
        <f t="shared" si="109"/>
        <v>-7.0321526379732688E-15</v>
      </c>
      <c r="L402" s="36">
        <f t="shared" si="110"/>
        <v>0.68722985433722195</v>
      </c>
      <c r="M402" s="89">
        <f t="shared" si="111"/>
        <v>2.5369652786585119E-6</v>
      </c>
      <c r="N402" s="10">
        <f t="shared" si="112"/>
        <v>6.6915220012597034E-3</v>
      </c>
      <c r="O402" s="10">
        <f t="shared" si="113"/>
        <v>1.6449361957540188E-6</v>
      </c>
      <c r="P402" s="90">
        <v>400</v>
      </c>
      <c r="Q402" s="86">
        <f t="shared" si="114"/>
        <v>0.68722985432331962</v>
      </c>
      <c r="R402" s="91"/>
      <c r="S402" s="213"/>
      <c r="T402" s="76"/>
      <c r="U402" s="76"/>
      <c r="V402" s="76"/>
      <c r="W402" s="76"/>
      <c r="X402" s="76"/>
      <c r="Y402" s="76"/>
      <c r="Z402" s="76"/>
      <c r="AA402" s="76"/>
      <c r="AB402" s="76"/>
      <c r="AC402" s="76"/>
      <c r="AD402" s="76"/>
      <c r="AE402" s="76"/>
      <c r="AF402" s="76"/>
      <c r="AG402" s="76"/>
    </row>
    <row r="403" spans="1:33" x14ac:dyDescent="0.25">
      <c r="A403" s="86">
        <f t="shared" si="102"/>
        <v>-8.45208310671164E-2</v>
      </c>
      <c r="B403" s="75">
        <v>8.45208310671164E-2</v>
      </c>
      <c r="C403" s="75">
        <v>0.6896249170760872</v>
      </c>
      <c r="D403" s="36">
        <f t="shared" si="103"/>
        <v>0.48452083106711641</v>
      </c>
      <c r="E403" s="36">
        <f t="shared" si="104"/>
        <v>4.3429340034408688E-2</v>
      </c>
      <c r="F403" s="36">
        <f t="shared" si="105"/>
        <v>3.3220947524150148E-2</v>
      </c>
      <c r="G403" s="36">
        <f t="shared" si="115"/>
        <v>7.870543495533136E-3</v>
      </c>
      <c r="H403" s="36">
        <f t="shared" si="106"/>
        <v>7.6650287558558836E-2</v>
      </c>
      <c r="I403" s="36">
        <f t="shared" si="107"/>
        <v>7.8705434955331343E-3</v>
      </c>
      <c r="J403" s="36">
        <f t="shared" si="108"/>
        <v>1.3024430226111661E-11</v>
      </c>
      <c r="K403" s="88">
        <f t="shared" si="109"/>
        <v>-6.5569771834340251E-15</v>
      </c>
      <c r="L403" s="36">
        <f t="shared" si="110"/>
        <v>0.68699103930006866</v>
      </c>
      <c r="M403" s="89">
        <f t="shared" si="111"/>
        <v>6.9373121390043382E-6</v>
      </c>
      <c r="N403" s="10">
        <f t="shared" si="112"/>
        <v>6.5992797171103065E-3</v>
      </c>
      <c r="O403" s="10">
        <f t="shared" si="113"/>
        <v>1.6161115943298848E-6</v>
      </c>
      <c r="P403" s="90">
        <v>401</v>
      </c>
      <c r="Q403" s="86">
        <f t="shared" si="114"/>
        <v>0.68699103928705074</v>
      </c>
      <c r="R403" s="91"/>
      <c r="S403" s="213"/>
      <c r="T403" s="76"/>
      <c r="U403" s="76"/>
      <c r="V403" s="76"/>
      <c r="W403" s="76"/>
      <c r="X403" s="76"/>
      <c r="Y403" s="76"/>
      <c r="Z403" s="76"/>
      <c r="AA403" s="76"/>
      <c r="AB403" s="76"/>
      <c r="AC403" s="76"/>
      <c r="AD403" s="76"/>
      <c r="AE403" s="76"/>
      <c r="AF403" s="76"/>
      <c r="AG403" s="76"/>
    </row>
    <row r="404" spans="1:33" x14ac:dyDescent="0.25">
      <c r="A404" s="86">
        <f t="shared" si="102"/>
        <v>-8.3821541234790534E-2</v>
      </c>
      <c r="B404" s="75">
        <v>8.3821541234790534E-2</v>
      </c>
      <c r="C404" s="75">
        <v>0.68916772207252042</v>
      </c>
      <c r="D404" s="36">
        <f t="shared" si="103"/>
        <v>0.48382154123479054</v>
      </c>
      <c r="E404" s="36">
        <f t="shared" si="104"/>
        <v>4.3399073884717795E-2</v>
      </c>
      <c r="F404" s="36">
        <f t="shared" si="105"/>
        <v>3.2654518773426081E-2</v>
      </c>
      <c r="G404" s="36">
        <f t="shared" si="115"/>
        <v>7.767948564450837E-3</v>
      </c>
      <c r="H404" s="36">
        <f t="shared" si="106"/>
        <v>7.6053592658143876E-2</v>
      </c>
      <c r="I404" s="36">
        <f t="shared" si="107"/>
        <v>7.7679485644508344E-3</v>
      </c>
      <c r="J404" s="36">
        <f t="shared" si="108"/>
        <v>1.2195823540283135E-11</v>
      </c>
      <c r="K404" s="88">
        <f t="shared" si="109"/>
        <v>-6.1128879735842441E-15</v>
      </c>
      <c r="L404" s="36">
        <f t="shared" si="110"/>
        <v>0.68675248719596482</v>
      </c>
      <c r="M404" s="89">
        <f t="shared" si="111"/>
        <v>5.8333595089305165E-6</v>
      </c>
      <c r="N404" s="10">
        <f t="shared" si="112"/>
        <v>6.5082228866053908E-3</v>
      </c>
      <c r="O404" s="10">
        <f t="shared" si="113"/>
        <v>1.5869087834231622E-6</v>
      </c>
      <c r="P404" s="90">
        <v>402</v>
      </c>
      <c r="Q404" s="86">
        <f t="shared" si="114"/>
        <v>0.68675248718377513</v>
      </c>
      <c r="R404" s="91"/>
      <c r="S404" s="213"/>
      <c r="T404" s="76"/>
      <c r="U404" s="76"/>
      <c r="V404" s="76"/>
      <c r="W404" s="76"/>
      <c r="X404" s="76"/>
      <c r="Y404" s="76"/>
      <c r="Z404" s="76"/>
      <c r="AA404" s="76"/>
      <c r="AB404" s="76"/>
      <c r="AC404" s="76"/>
      <c r="AD404" s="76"/>
      <c r="AE404" s="76"/>
      <c r="AF404" s="76"/>
      <c r="AG404" s="76"/>
    </row>
    <row r="405" spans="1:33" x14ac:dyDescent="0.25">
      <c r="A405" s="86">
        <f t="shared" si="102"/>
        <v>-8.3122251402464667E-2</v>
      </c>
      <c r="B405" s="75">
        <v>8.3122251402464667E-2</v>
      </c>
      <c r="C405" s="75">
        <v>0.68775155941203814</v>
      </c>
      <c r="D405" s="36">
        <f t="shared" si="103"/>
        <v>0.48312225140246468</v>
      </c>
      <c r="E405" s="36">
        <f t="shared" si="104"/>
        <v>4.3367167138502125E-2</v>
      </c>
      <c r="F405" s="36">
        <f t="shared" si="105"/>
        <v>3.2088806832878194E-2</v>
      </c>
      <c r="G405" s="36">
        <f t="shared" si="115"/>
        <v>7.6662774196644135E-3</v>
      </c>
      <c r="H405" s="36">
        <f t="shared" si="106"/>
        <v>7.5455973971380319E-2</v>
      </c>
      <c r="I405" s="36">
        <f t="shared" si="107"/>
        <v>7.6662774196644143E-3</v>
      </c>
      <c r="J405" s="36">
        <f t="shared" si="108"/>
        <v>1.141993355059012E-11</v>
      </c>
      <c r="K405" s="88">
        <f t="shared" si="109"/>
        <v>-5.699885008423929E-15</v>
      </c>
      <c r="L405" s="36">
        <f t="shared" si="110"/>
        <v>0.68651423697732283</v>
      </c>
      <c r="M405" s="89">
        <f t="shared" si="111"/>
        <v>1.5309668074498088E-6</v>
      </c>
      <c r="N405" s="10">
        <f t="shared" si="112"/>
        <v>6.4183385306896623E-3</v>
      </c>
      <c r="O405" s="10">
        <f t="shared" si="113"/>
        <v>1.5573514706155383E-6</v>
      </c>
      <c r="P405" s="90">
        <v>403</v>
      </c>
      <c r="Q405" s="86">
        <f t="shared" si="114"/>
        <v>0.68651423696590863</v>
      </c>
      <c r="R405" s="91"/>
      <c r="S405" s="213"/>
      <c r="T405" s="76"/>
      <c r="U405" s="76"/>
      <c r="V405" s="76"/>
      <c r="W405" s="76"/>
      <c r="X405" s="76"/>
      <c r="Y405" s="76"/>
      <c r="Z405" s="76"/>
      <c r="AA405" s="76"/>
      <c r="AB405" s="76"/>
      <c r="AC405" s="76"/>
      <c r="AD405" s="76"/>
      <c r="AE405" s="76"/>
      <c r="AF405" s="76"/>
      <c r="AG405" s="76"/>
    </row>
    <row r="406" spans="1:33" x14ac:dyDescent="0.25">
      <c r="A406" s="86">
        <f t="shared" si="102"/>
        <v>-8.24229615701388E-2</v>
      </c>
      <c r="B406" s="75">
        <v>8.24229615701388E-2</v>
      </c>
      <c r="C406" s="75">
        <v>0.68916772207252042</v>
      </c>
      <c r="D406" s="36">
        <f t="shared" si="103"/>
        <v>0.48242296157013881</v>
      </c>
      <c r="E406" s="36">
        <f t="shared" si="104"/>
        <v>4.3333533856291039E-2</v>
      </c>
      <c r="F406" s="36">
        <f t="shared" si="105"/>
        <v>3.1523907973416428E-2</v>
      </c>
      <c r="G406" s="36">
        <f t="shared" si="115"/>
        <v>7.5655197297379295E-3</v>
      </c>
      <c r="H406" s="36">
        <f t="shared" si="106"/>
        <v>7.4857441829707466E-2</v>
      </c>
      <c r="I406" s="36">
        <f t="shared" si="107"/>
        <v>7.5655197297379304E-3</v>
      </c>
      <c r="J406" s="36">
        <f t="shared" si="108"/>
        <v>1.0693403604030519E-11</v>
      </c>
      <c r="K406" s="88">
        <f t="shared" si="109"/>
        <v>-5.3157478419038369E-15</v>
      </c>
      <c r="L406" s="36">
        <f t="shared" si="110"/>
        <v>0.68627632918874104</v>
      </c>
      <c r="M406" s="89">
        <f t="shared" si="111"/>
        <v>8.3601528083700136E-6</v>
      </c>
      <c r="N406" s="10">
        <f t="shared" si="112"/>
        <v>6.3296137545251268E-3</v>
      </c>
      <c r="O406" s="10">
        <f t="shared" si="113"/>
        <v>1.5274635795667109E-6</v>
      </c>
      <c r="P406" s="90">
        <v>404</v>
      </c>
      <c r="Q406" s="86">
        <f t="shared" si="114"/>
        <v>0.68627632917805292</v>
      </c>
      <c r="R406" s="91"/>
      <c r="S406" s="213"/>
      <c r="T406" s="76"/>
      <c r="U406" s="76"/>
      <c r="V406" s="76"/>
      <c r="W406" s="76"/>
      <c r="X406" s="76"/>
      <c r="Y406" s="76"/>
      <c r="Z406" s="76"/>
      <c r="AA406" s="76"/>
      <c r="AB406" s="76"/>
      <c r="AC406" s="76"/>
      <c r="AD406" s="76"/>
      <c r="AE406" s="76"/>
      <c r="AF406" s="76"/>
      <c r="AG406" s="76"/>
    </row>
    <row r="407" spans="1:33" x14ac:dyDescent="0.25">
      <c r="A407" s="86">
        <f t="shared" si="102"/>
        <v>-8.1723671737812933E-2</v>
      </c>
      <c r="B407" s="75">
        <v>8.1723671737812933E-2</v>
      </c>
      <c r="C407" s="75">
        <v>0.68792376656446319</v>
      </c>
      <c r="D407" s="36">
        <f t="shared" si="103"/>
        <v>0.48172367173781294</v>
      </c>
      <c r="E407" s="36">
        <f t="shared" si="104"/>
        <v>4.3298084068814163E-2</v>
      </c>
      <c r="F407" s="36">
        <f t="shared" si="105"/>
        <v>3.0959922379477225E-2</v>
      </c>
      <c r="G407" s="36">
        <f t="shared" si="115"/>
        <v>7.4656652795084474E-3</v>
      </c>
      <c r="H407" s="36">
        <f t="shared" si="106"/>
        <v>7.4258006448291392E-2</v>
      </c>
      <c r="I407" s="36">
        <f t="shared" si="107"/>
        <v>7.4656652795084448E-3</v>
      </c>
      <c r="J407" s="36">
        <f t="shared" si="108"/>
        <v>1.0013096730028673E-11</v>
      </c>
      <c r="K407" s="88">
        <f t="shared" si="109"/>
        <v>-4.9560355819254706E-15</v>
      </c>
      <c r="L407" s="36">
        <f t="shared" si="110"/>
        <v>0.68603880602300393</v>
      </c>
      <c r="M407" s="89">
        <f t="shared" si="111"/>
        <v>3.5530762428583768E-6</v>
      </c>
      <c r="N407" s="10">
        <f t="shared" si="112"/>
        <v>6.2420357484747162E-3</v>
      </c>
      <c r="O407" s="10">
        <f t="shared" si="113"/>
        <v>1.4972692292178227E-6</v>
      </c>
      <c r="P407" s="90">
        <v>405</v>
      </c>
      <c r="Q407" s="86">
        <f t="shared" si="114"/>
        <v>0.68603880601299583</v>
      </c>
      <c r="R407" s="91"/>
      <c r="S407" s="213"/>
      <c r="T407" s="76"/>
      <c r="U407" s="76"/>
      <c r="V407" s="76"/>
      <c r="W407" s="76"/>
      <c r="X407" s="76"/>
      <c r="Y407" s="76"/>
      <c r="Z407" s="76"/>
      <c r="AA407" s="76"/>
      <c r="AB407" s="76"/>
      <c r="AC407" s="76"/>
      <c r="AD407" s="76"/>
      <c r="AE407" s="76"/>
      <c r="AF407" s="76"/>
      <c r="AG407" s="76"/>
    </row>
    <row r="408" spans="1:33" x14ac:dyDescent="0.25">
      <c r="A408" s="86">
        <f t="shared" si="102"/>
        <v>-8.1024381905487081E-2</v>
      </c>
      <c r="B408" s="75">
        <v>8.1024381905487081E-2</v>
      </c>
      <c r="C408" s="75">
        <v>0.68762440503334976</v>
      </c>
      <c r="D408" s="36">
        <f t="shared" si="103"/>
        <v>0.48102438190548713</v>
      </c>
      <c r="E408" s="36">
        <f t="shared" si="104"/>
        <v>4.3260723646783912E-2</v>
      </c>
      <c r="F408" s="36">
        <f t="shared" si="105"/>
        <v>3.0396954280015473E-2</v>
      </c>
      <c r="G408" s="36">
        <f t="shared" si="115"/>
        <v>7.3667039693116262E-3</v>
      </c>
      <c r="H408" s="36">
        <f t="shared" si="106"/>
        <v>7.3657677926799378E-2</v>
      </c>
      <c r="I408" s="36">
        <f t="shared" si="107"/>
        <v>7.3667039693116332E-3</v>
      </c>
      <c r="J408" s="36">
        <f t="shared" si="108"/>
        <v>9.3760696564924585E-12</v>
      </c>
      <c r="K408" s="88">
        <f t="shared" si="109"/>
        <v>-4.6229686745380838E-15</v>
      </c>
      <c r="L408" s="36">
        <f t="shared" si="110"/>
        <v>0.68580171137624968</v>
      </c>
      <c r="M408" s="89">
        <f t="shared" si="111"/>
        <v>3.3222121676328746E-6</v>
      </c>
      <c r="N408" s="10">
        <f t="shared" si="112"/>
        <v>6.1555917890373348E-3</v>
      </c>
      <c r="O408" s="10">
        <f t="shared" si="113"/>
        <v>1.4667927132087646E-6</v>
      </c>
      <c r="P408" s="90">
        <v>406</v>
      </c>
      <c r="Q408" s="86">
        <f t="shared" si="114"/>
        <v>0.68580171136687829</v>
      </c>
      <c r="R408" s="91"/>
      <c r="S408" s="213"/>
      <c r="T408" s="76"/>
      <c r="U408" s="76"/>
      <c r="V408" s="76"/>
      <c r="W408" s="76"/>
      <c r="X408" s="76"/>
      <c r="Y408" s="76"/>
      <c r="Z408" s="76"/>
      <c r="AA408" s="76"/>
      <c r="AB408" s="76"/>
      <c r="AC408" s="76"/>
      <c r="AD408" s="76"/>
      <c r="AE408" s="76"/>
      <c r="AF408" s="76"/>
      <c r="AG408" s="76"/>
    </row>
    <row r="409" spans="1:33" x14ac:dyDescent="0.25">
      <c r="A409" s="86">
        <f t="shared" si="102"/>
        <v>-8.0247393202902847E-2</v>
      </c>
      <c r="B409" s="75">
        <v>8.0247393202902847E-2</v>
      </c>
      <c r="C409" s="75">
        <v>0.68762440503334976</v>
      </c>
      <c r="D409" s="36">
        <f t="shared" si="103"/>
        <v>0.48024739320290288</v>
      </c>
      <c r="E409" s="36">
        <f t="shared" si="104"/>
        <v>4.3216851348899084E-2</v>
      </c>
      <c r="F409" s="36">
        <f t="shared" si="105"/>
        <v>2.9772759518027794E-2</v>
      </c>
      <c r="G409" s="36">
        <f t="shared" si="115"/>
        <v>7.2577823272602926E-3</v>
      </c>
      <c r="H409" s="36">
        <f t="shared" si="106"/>
        <v>7.2989610866926874E-2</v>
      </c>
      <c r="I409" s="36">
        <f t="shared" si="107"/>
        <v>7.2577823272602952E-3</v>
      </c>
      <c r="J409" s="36">
        <f t="shared" si="108"/>
        <v>8.7156782937105287E-12</v>
      </c>
      <c r="K409" s="88">
        <f t="shared" si="109"/>
        <v>-4.2765790908551891E-15</v>
      </c>
      <c r="L409" s="36">
        <f t="shared" si="110"/>
        <v>0.68553883105192059</v>
      </c>
      <c r="M409" s="89">
        <f t="shared" si="111"/>
        <v>4.3496188320143093E-6</v>
      </c>
      <c r="N409" s="10">
        <f t="shared" si="112"/>
        <v>6.0608576333811594E-3</v>
      </c>
      <c r="O409" s="10">
        <f t="shared" si="113"/>
        <v>1.432628722817663E-6</v>
      </c>
      <c r="P409" s="90">
        <v>407</v>
      </c>
      <c r="Q409" s="86">
        <f t="shared" si="114"/>
        <v>0.68553883104320923</v>
      </c>
      <c r="R409" s="91"/>
      <c r="S409" s="213"/>
      <c r="T409" s="76"/>
      <c r="U409" s="76"/>
      <c r="V409" s="76"/>
      <c r="W409" s="76"/>
      <c r="X409" s="76"/>
      <c r="Y409" s="76"/>
      <c r="Z409" s="76"/>
      <c r="AA409" s="76"/>
      <c r="AB409" s="76"/>
      <c r="AC409" s="76"/>
      <c r="AD409" s="76"/>
      <c r="AE409" s="76"/>
      <c r="AF409" s="76"/>
      <c r="AG409" s="76"/>
    </row>
    <row r="410" spans="1:33" x14ac:dyDescent="0.25">
      <c r="A410" s="86">
        <f t="shared" si="102"/>
        <v>-7.9625802240835347E-2</v>
      </c>
      <c r="B410" s="75">
        <v>7.9625802240835347E-2</v>
      </c>
      <c r="C410" s="75">
        <v>0.68496959875903951</v>
      </c>
      <c r="D410" s="36">
        <f t="shared" si="103"/>
        <v>0.4796258022408354</v>
      </c>
      <c r="E410" s="36">
        <f t="shared" si="104"/>
        <v>4.3179872822469059E-2</v>
      </c>
      <c r="F410" s="36">
        <f t="shared" si="105"/>
        <v>2.9274508467088369E-2</v>
      </c>
      <c r="G410" s="36">
        <f t="shared" si="115"/>
        <v>7.1714209430569012E-3</v>
      </c>
      <c r="H410" s="36">
        <f t="shared" si="106"/>
        <v>7.2454381289557432E-2</v>
      </c>
      <c r="I410" s="36">
        <f t="shared" si="107"/>
        <v>7.1714209430568977E-3</v>
      </c>
      <c r="J410" s="36">
        <f t="shared" si="108"/>
        <v>8.2210172443942286E-12</v>
      </c>
      <c r="K410" s="88">
        <f t="shared" si="109"/>
        <v>-4.0190073491422592E-15</v>
      </c>
      <c r="L410" s="36">
        <f t="shared" si="110"/>
        <v>0.68532899206283504</v>
      </c>
      <c r="M410" s="89">
        <f t="shared" si="111"/>
        <v>1.2916354681306605E-7</v>
      </c>
      <c r="N410" s="10">
        <f t="shared" si="112"/>
        <v>5.9860555519535771E-3</v>
      </c>
      <c r="O410" s="10">
        <f t="shared" si="113"/>
        <v>1.4050911104255282E-6</v>
      </c>
      <c r="P410" s="90">
        <v>408</v>
      </c>
      <c r="Q410" s="86">
        <f t="shared" si="114"/>
        <v>0.68532899205461806</v>
      </c>
      <c r="R410" s="91"/>
      <c r="S410" s="213"/>
      <c r="T410" s="76"/>
      <c r="U410" s="76"/>
      <c r="V410" s="76"/>
      <c r="W410" s="76"/>
      <c r="X410" s="76"/>
      <c r="Y410" s="76"/>
      <c r="Z410" s="76"/>
      <c r="AA410" s="76"/>
      <c r="AB410" s="76"/>
      <c r="AC410" s="76"/>
      <c r="AD410" s="76"/>
      <c r="AE410" s="76"/>
      <c r="AF410" s="76"/>
      <c r="AG410" s="76"/>
    </row>
    <row r="411" spans="1:33" x14ac:dyDescent="0.25">
      <c r="A411" s="86">
        <f t="shared" si="102"/>
        <v>-7.8848813538251128E-2</v>
      </c>
      <c r="B411" s="75">
        <v>7.8848813538251128E-2</v>
      </c>
      <c r="C411" s="75">
        <v>0.68685363856298265</v>
      </c>
      <c r="D411" s="36">
        <f t="shared" si="103"/>
        <v>0.47884881353825115</v>
      </c>
      <c r="E411" s="36">
        <f t="shared" si="104"/>
        <v>4.3131174808251536E-2</v>
      </c>
      <c r="F411" s="36">
        <f t="shared" si="105"/>
        <v>2.865321083436638E-2</v>
      </c>
      <c r="G411" s="36">
        <f t="shared" si="115"/>
        <v>7.0644278879912273E-3</v>
      </c>
      <c r="H411" s="36">
        <f t="shared" si="106"/>
        <v>7.1784385642617923E-2</v>
      </c>
      <c r="I411" s="36">
        <f t="shared" si="107"/>
        <v>7.0644278879912203E-3</v>
      </c>
      <c r="J411" s="36">
        <f t="shared" si="108"/>
        <v>7.6419839695976539E-12</v>
      </c>
      <c r="K411" s="88">
        <f t="shared" si="109"/>
        <v>-3.7192471324935826E-15</v>
      </c>
      <c r="L411" s="36">
        <f t="shared" si="110"/>
        <v>0.68506733186782487</v>
      </c>
      <c r="M411" s="89">
        <f t="shared" si="111"/>
        <v>3.19089160916551E-6</v>
      </c>
      <c r="N411" s="10">
        <f t="shared" si="112"/>
        <v>5.8937701525950325E-3</v>
      </c>
      <c r="O411" s="10">
        <f t="shared" si="113"/>
        <v>1.3704395334429309E-6</v>
      </c>
      <c r="P411" s="90">
        <v>409</v>
      </c>
      <c r="Q411" s="86">
        <f t="shared" si="114"/>
        <v>0.68506733186018665</v>
      </c>
      <c r="R411" s="91"/>
      <c r="S411" s="213"/>
      <c r="T411" s="76"/>
      <c r="U411" s="76"/>
      <c r="V411" s="76"/>
      <c r="W411" s="76"/>
      <c r="X411" s="76"/>
      <c r="Y411" s="76"/>
      <c r="Z411" s="76"/>
      <c r="AA411" s="76"/>
      <c r="AB411" s="76"/>
      <c r="AC411" s="76"/>
      <c r="AD411" s="76"/>
      <c r="AE411" s="76"/>
      <c r="AF411" s="76"/>
      <c r="AG411" s="76"/>
    </row>
    <row r="412" spans="1:33" x14ac:dyDescent="0.25">
      <c r="A412" s="86">
        <f t="shared" si="102"/>
        <v>-7.8149523705925261E-2</v>
      </c>
      <c r="B412" s="75">
        <v>7.8149523705925261E-2</v>
      </c>
      <c r="C412" s="75">
        <v>0.68671168565744278</v>
      </c>
      <c r="D412" s="36">
        <f t="shared" si="103"/>
        <v>0.47814952370592528</v>
      </c>
      <c r="E412" s="36">
        <f t="shared" si="104"/>
        <v>4.3084876851775311E-2</v>
      </c>
      <c r="F412" s="36">
        <f t="shared" si="105"/>
        <v>2.8095612139007433E-2</v>
      </c>
      <c r="G412" s="36">
        <f t="shared" si="115"/>
        <v>6.9690347079867099E-3</v>
      </c>
      <c r="H412" s="36">
        <f t="shared" si="106"/>
        <v>7.1180488990782748E-2</v>
      </c>
      <c r="I412" s="36">
        <f t="shared" si="107"/>
        <v>6.9690347079867081E-3</v>
      </c>
      <c r="J412" s="36">
        <f t="shared" si="108"/>
        <v>7.1558054965691931E-12</v>
      </c>
      <c r="K412" s="88">
        <f t="shared" si="109"/>
        <v>-3.4661162828791379E-15</v>
      </c>
      <c r="L412" s="36">
        <f t="shared" si="110"/>
        <v>0.68483249855177808</v>
      </c>
      <c r="M412" s="89">
        <f t="shared" si="111"/>
        <v>3.5313441780964859E-6</v>
      </c>
      <c r="N412" s="10">
        <f t="shared" si="112"/>
        <v>5.8118565855741853E-3</v>
      </c>
      <c r="O412" s="10">
        <f t="shared" si="113"/>
        <v>1.3390612069901717E-6</v>
      </c>
      <c r="P412" s="90">
        <v>410</v>
      </c>
      <c r="Q412" s="86">
        <f t="shared" si="114"/>
        <v>0.68483249854462569</v>
      </c>
      <c r="R412" s="91"/>
      <c r="S412" s="213"/>
      <c r="T412" s="76"/>
      <c r="U412" s="76"/>
      <c r="V412" s="76"/>
      <c r="W412" s="76"/>
      <c r="X412" s="76"/>
      <c r="Y412" s="76"/>
      <c r="Z412" s="76"/>
      <c r="AA412" s="76"/>
      <c r="AB412" s="76"/>
      <c r="AC412" s="76"/>
      <c r="AD412" s="76"/>
      <c r="AE412" s="76"/>
      <c r="AF412" s="76"/>
      <c r="AG412" s="76"/>
    </row>
    <row r="413" spans="1:33" x14ac:dyDescent="0.25">
      <c r="A413" s="86">
        <f t="shared" si="102"/>
        <v>-7.7450233873599394E-2</v>
      </c>
      <c r="B413" s="75">
        <v>7.7450233873599394E-2</v>
      </c>
      <c r="C413" s="75">
        <v>0.68482803523037616</v>
      </c>
      <c r="D413" s="36">
        <f t="shared" si="103"/>
        <v>0.47745023387359942</v>
      </c>
      <c r="E413" s="36">
        <f t="shared" si="104"/>
        <v>4.3036117661526471E-2</v>
      </c>
      <c r="F413" s="36">
        <f t="shared" si="105"/>
        <v>2.7539631384278382E-2</v>
      </c>
      <c r="G413" s="36">
        <f t="shared" si="115"/>
        <v>6.8744848210939846E-3</v>
      </c>
      <c r="H413" s="36">
        <f t="shared" si="106"/>
        <v>7.0575749045804853E-2</v>
      </c>
      <c r="I413" s="36">
        <f t="shared" si="107"/>
        <v>6.8744848210939838E-3</v>
      </c>
      <c r="J413" s="36">
        <f t="shared" si="108"/>
        <v>6.7005573645298043E-12</v>
      </c>
      <c r="K413" s="88">
        <f t="shared" si="109"/>
        <v>-3.2329694477079333E-15</v>
      </c>
      <c r="L413" s="36">
        <f t="shared" si="110"/>
        <v>0.68459834663327179</v>
      </c>
      <c r="M413" s="89">
        <f t="shared" si="111"/>
        <v>5.2756851639774351E-8</v>
      </c>
      <c r="N413" s="10">
        <f t="shared" si="112"/>
        <v>5.7310134102238845E-3</v>
      </c>
      <c r="O413" s="10">
        <f t="shared" si="113"/>
        <v>1.3075268674772553E-6</v>
      </c>
      <c r="P413" s="90">
        <v>411</v>
      </c>
      <c r="Q413" s="86">
        <f t="shared" si="114"/>
        <v>0.68459834662657448</v>
      </c>
      <c r="R413" s="91"/>
      <c r="S413" s="213"/>
      <c r="T413" s="76"/>
      <c r="U413" s="76"/>
      <c r="V413" s="76"/>
      <c r="W413" s="76"/>
      <c r="X413" s="76"/>
      <c r="Y413" s="76"/>
      <c r="Z413" s="76"/>
      <c r="AA413" s="76"/>
      <c r="AB413" s="76"/>
      <c r="AC413" s="76"/>
      <c r="AD413" s="76"/>
      <c r="AE413" s="76"/>
      <c r="AF413" s="76"/>
      <c r="AG413" s="76"/>
    </row>
    <row r="414" spans="1:33" x14ac:dyDescent="0.25">
      <c r="A414" s="86">
        <f t="shared" si="102"/>
        <v>-7.675094404127375E-2</v>
      </c>
      <c r="B414" s="75">
        <v>7.675094404127375E-2</v>
      </c>
      <c r="C414" s="75">
        <v>0.68576939421959304</v>
      </c>
      <c r="D414" s="36">
        <f t="shared" si="103"/>
        <v>0.47675094404127377</v>
      </c>
      <c r="E414" s="36">
        <f t="shared" si="104"/>
        <v>4.2984775120628899E-2</v>
      </c>
      <c r="F414" s="36">
        <f t="shared" si="105"/>
        <v>2.698540009887896E-2</v>
      </c>
      <c r="G414" s="36">
        <f t="shared" si="115"/>
        <v>6.7807688154916182E-3</v>
      </c>
      <c r="H414" s="36">
        <f t="shared" si="106"/>
        <v>6.9970175219507866E-2</v>
      </c>
      <c r="I414" s="36">
        <f t="shared" si="107"/>
        <v>6.7807688154916121E-3</v>
      </c>
      <c r="J414" s="36">
        <f t="shared" si="108"/>
        <v>6.2742718803367184E-12</v>
      </c>
      <c r="K414" s="88">
        <f t="shared" si="109"/>
        <v>-3.0153657348814708E-15</v>
      </c>
      <c r="L414" s="36">
        <f t="shared" si="110"/>
        <v>0.68436493150576361</v>
      </c>
      <c r="M414" s="89">
        <f t="shared" si="111"/>
        <v>1.972515514537142E-6</v>
      </c>
      <c r="N414" s="10">
        <f t="shared" si="112"/>
        <v>5.6512284469985071E-3</v>
      </c>
      <c r="O414" s="10">
        <f t="shared" si="113"/>
        <v>1.2758614440555394E-6</v>
      </c>
      <c r="P414" s="90">
        <v>412</v>
      </c>
      <c r="Q414" s="86">
        <f t="shared" si="114"/>
        <v>0.6843649314994924</v>
      </c>
      <c r="R414" s="91"/>
      <c r="S414" s="213"/>
      <c r="T414" s="76"/>
      <c r="U414" s="76"/>
      <c r="V414" s="76"/>
      <c r="W414" s="76"/>
      <c r="X414" s="76"/>
      <c r="Y414" s="76"/>
      <c r="Z414" s="76"/>
      <c r="AA414" s="76"/>
      <c r="AB414" s="76"/>
      <c r="AC414" s="76"/>
      <c r="AD414" s="76"/>
      <c r="AE414" s="76"/>
      <c r="AF414" s="76"/>
      <c r="AG414" s="76"/>
    </row>
    <row r="415" spans="1:33" x14ac:dyDescent="0.25">
      <c r="A415" s="86">
        <f t="shared" si="102"/>
        <v>-7.6129353079206249E-2</v>
      </c>
      <c r="B415" s="75">
        <v>7.6129353079206249E-2</v>
      </c>
      <c r="C415" s="75">
        <v>0.68514184491273122</v>
      </c>
      <c r="D415" s="36">
        <f t="shared" si="103"/>
        <v>0.47612935307920629</v>
      </c>
      <c r="E415" s="36">
        <f t="shared" si="104"/>
        <v>4.2936865975522154E-2</v>
      </c>
      <c r="F415" s="36">
        <f t="shared" si="105"/>
        <v>2.649432887247578E-2</v>
      </c>
      <c r="G415" s="36">
        <f t="shared" si="115"/>
        <v>6.6981582252901434E-3</v>
      </c>
      <c r="H415" s="36">
        <f t="shared" si="106"/>
        <v>6.9431194847997937E-2</v>
      </c>
      <c r="I415" s="36">
        <f t="shared" si="107"/>
        <v>6.6981582252901382E-3</v>
      </c>
      <c r="J415" s="36">
        <f t="shared" si="108"/>
        <v>5.9181737508338802E-12</v>
      </c>
      <c r="K415" s="88">
        <f t="shared" si="109"/>
        <v>-2.8332891588429983E-15</v>
      </c>
      <c r="L415" s="36">
        <f t="shared" si="110"/>
        <v>0.68415811630796786</v>
      </c>
      <c r="M415" s="89">
        <f t="shared" si="111"/>
        <v>9.6772196782968172E-7</v>
      </c>
      <c r="N415" s="10">
        <f t="shared" si="112"/>
        <v>5.5811870810593654E-3</v>
      </c>
      <c r="O415" s="10">
        <f t="shared" si="113"/>
        <v>1.2476245370442017E-6</v>
      </c>
      <c r="P415" s="90">
        <v>413</v>
      </c>
      <c r="Q415" s="86">
        <f t="shared" si="114"/>
        <v>0.68415811630205248</v>
      </c>
      <c r="R415" s="91"/>
      <c r="S415" s="213"/>
      <c r="T415" s="76"/>
      <c r="U415" s="76"/>
      <c r="V415" s="76"/>
      <c r="W415" s="76"/>
      <c r="X415" s="76"/>
      <c r="Y415" s="76"/>
      <c r="Z415" s="76"/>
      <c r="AA415" s="76"/>
      <c r="AB415" s="76"/>
      <c r="AC415" s="76"/>
      <c r="AD415" s="76"/>
      <c r="AE415" s="76"/>
      <c r="AF415" s="76"/>
      <c r="AG415" s="76"/>
    </row>
    <row r="416" spans="1:33" x14ac:dyDescent="0.25">
      <c r="A416" s="86">
        <f t="shared" si="102"/>
        <v>-7.5430063246880383E-2</v>
      </c>
      <c r="B416" s="75">
        <v>7.5430063246880383E-2</v>
      </c>
      <c r="C416" s="75">
        <v>0.68547068507951714</v>
      </c>
      <c r="D416" s="36">
        <f t="shared" si="103"/>
        <v>0.47543006324688042</v>
      </c>
      <c r="E416" s="36">
        <f t="shared" si="104"/>
        <v>4.2880293109763157E-2</v>
      </c>
      <c r="F416" s="36">
        <f t="shared" si="105"/>
        <v>2.5943778095553441E-2</v>
      </c>
      <c r="G416" s="36">
        <f t="shared" si="115"/>
        <v>6.6059920360221208E-3</v>
      </c>
      <c r="H416" s="36">
        <f t="shared" si="106"/>
        <v>6.8824071205316598E-2</v>
      </c>
      <c r="I416" s="36">
        <f t="shared" si="107"/>
        <v>6.6059920360221208E-3</v>
      </c>
      <c r="J416" s="36">
        <f t="shared" si="108"/>
        <v>5.5416640529132085E-12</v>
      </c>
      <c r="K416" s="88">
        <f t="shared" si="109"/>
        <v>-2.6423307986075236E-15</v>
      </c>
      <c r="L416" s="36">
        <f t="shared" si="110"/>
        <v>0.6839262512307801</v>
      </c>
      <c r="M416" s="89">
        <f t="shared" si="111"/>
        <v>2.3852759131246964E-6</v>
      </c>
      <c r="N416" s="10">
        <f t="shared" si="112"/>
        <v>5.5033680562498466E-3</v>
      </c>
      <c r="O416" s="10">
        <f t="shared" si="113"/>
        <v>1.2157796407688485E-6</v>
      </c>
      <c r="P416" s="90">
        <v>414</v>
      </c>
      <c r="Q416" s="86">
        <f t="shared" si="114"/>
        <v>0.68392625122524109</v>
      </c>
      <c r="R416" s="91"/>
      <c r="S416" s="213"/>
      <c r="T416" s="76"/>
      <c r="U416" s="76"/>
      <c r="V416" s="76"/>
      <c r="W416" s="76"/>
      <c r="X416" s="76"/>
      <c r="Y416" s="76"/>
      <c r="Z416" s="76"/>
      <c r="AA416" s="76"/>
      <c r="AB416" s="76"/>
      <c r="AC416" s="76"/>
      <c r="AD416" s="76"/>
      <c r="AE416" s="76"/>
      <c r="AF416" s="76"/>
      <c r="AG416" s="76"/>
    </row>
    <row r="417" spans="1:33" x14ac:dyDescent="0.25">
      <c r="A417" s="86">
        <f t="shared" si="102"/>
        <v>-7.4808472284813091E-2</v>
      </c>
      <c r="B417" s="75">
        <v>7.4808472284813091E-2</v>
      </c>
      <c r="C417" s="75">
        <v>0.68515683256199611</v>
      </c>
      <c r="D417" s="36">
        <f t="shared" si="103"/>
        <v>0.4748084722848131</v>
      </c>
      <c r="E417" s="36">
        <f t="shared" si="104"/>
        <v>4.2827522150057216E-2</v>
      </c>
      <c r="F417" s="36">
        <f t="shared" si="105"/>
        <v>2.5456205578591323E-2</v>
      </c>
      <c r="G417" s="36">
        <f t="shared" si="115"/>
        <v>6.5247445509374058E-3</v>
      </c>
      <c r="H417" s="36">
        <f t="shared" si="106"/>
        <v>6.8283727728648547E-2</v>
      </c>
      <c r="I417" s="36">
        <f t="shared" si="107"/>
        <v>6.5247445509373989E-3</v>
      </c>
      <c r="J417" s="36">
        <f t="shared" si="108"/>
        <v>5.2271449567260341E-12</v>
      </c>
      <c r="K417" s="88">
        <f t="shared" si="109"/>
        <v>-2.4824586830615419E-15</v>
      </c>
      <c r="L417" s="36">
        <f t="shared" si="110"/>
        <v>0.68372090951842868</v>
      </c>
      <c r="M417" s="89">
        <f t="shared" si="111"/>
        <v>2.0618749870479604E-6</v>
      </c>
      <c r="N417" s="10">
        <f t="shared" si="112"/>
        <v>5.4350552283289524E-3</v>
      </c>
      <c r="O417" s="10">
        <f t="shared" si="113"/>
        <v>1.1874228198068549E-6</v>
      </c>
      <c r="P417" s="90">
        <v>415</v>
      </c>
      <c r="Q417" s="86">
        <f t="shared" si="114"/>
        <v>0.68372090951320397</v>
      </c>
      <c r="R417" s="91"/>
      <c r="S417" s="213"/>
      <c r="T417" s="76"/>
      <c r="U417" s="76"/>
      <c r="V417" s="76"/>
      <c r="W417" s="76"/>
      <c r="X417" s="76"/>
      <c r="Y417" s="76"/>
      <c r="Z417" s="76"/>
      <c r="AA417" s="76"/>
      <c r="AB417" s="76"/>
      <c r="AC417" s="76"/>
      <c r="AD417" s="76"/>
      <c r="AE417" s="76"/>
      <c r="AF417" s="76"/>
      <c r="AG417" s="76"/>
    </row>
    <row r="418" spans="1:33" x14ac:dyDescent="0.25">
      <c r="A418" s="86">
        <f t="shared" si="102"/>
        <v>-7.4109182452487224E-2</v>
      </c>
      <c r="B418" s="75">
        <v>7.4109182452487224E-2</v>
      </c>
      <c r="C418" s="75">
        <v>0.68327551182684054</v>
      </c>
      <c r="D418" s="36">
        <f t="shared" si="103"/>
        <v>0.47410918245248723</v>
      </c>
      <c r="E418" s="36">
        <f t="shared" si="104"/>
        <v>4.2765231832769125E-2</v>
      </c>
      <c r="F418" s="36">
        <f t="shared" si="105"/>
        <v>2.4909854898721048E-2</v>
      </c>
      <c r="G418" s="36">
        <f t="shared" si="115"/>
        <v>6.4340957161024559E-3</v>
      </c>
      <c r="H418" s="36">
        <f t="shared" si="106"/>
        <v>6.7675086731490169E-2</v>
      </c>
      <c r="I418" s="36">
        <f t="shared" si="107"/>
        <v>6.4340957161024594E-3</v>
      </c>
      <c r="J418" s="36">
        <f t="shared" si="108"/>
        <v>4.8945953661826306E-12</v>
      </c>
      <c r="K418" s="88">
        <f t="shared" si="109"/>
        <v>-2.3137047833185588E-15</v>
      </c>
      <c r="L418" s="36">
        <f t="shared" si="110"/>
        <v>0.68349081331686612</v>
      </c>
      <c r="M418" s="89">
        <f t="shared" si="111"/>
        <v>4.6354731607233523E-8</v>
      </c>
      <c r="N418" s="10">
        <f t="shared" si="112"/>
        <v>5.3591596349681575E-3</v>
      </c>
      <c r="O418" s="10">
        <f t="shared" si="113"/>
        <v>1.1554875785243704E-6</v>
      </c>
      <c r="P418" s="90">
        <v>416</v>
      </c>
      <c r="Q418" s="86">
        <f t="shared" si="114"/>
        <v>0.68349081331197381</v>
      </c>
      <c r="R418" s="91"/>
      <c r="S418" s="213"/>
      <c r="T418" s="76"/>
      <c r="U418" s="76"/>
      <c r="V418" s="76"/>
      <c r="W418" s="76"/>
      <c r="X418" s="76"/>
      <c r="Y418" s="76"/>
      <c r="Z418" s="76"/>
      <c r="AA418" s="76"/>
      <c r="AB418" s="76"/>
      <c r="AC418" s="76"/>
      <c r="AD418" s="76"/>
      <c r="AE418" s="76"/>
      <c r="AF418" s="76"/>
      <c r="AG418" s="76"/>
    </row>
    <row r="419" spans="1:33" x14ac:dyDescent="0.25">
      <c r="A419" s="86">
        <f t="shared" si="102"/>
        <v>-7.3487591490419724E-2</v>
      </c>
      <c r="B419" s="75">
        <v>7.3487591490419724E-2</v>
      </c>
      <c r="C419" s="75">
        <v>0.68485844761334513</v>
      </c>
      <c r="D419" s="36">
        <f t="shared" si="103"/>
        <v>0.47348759149041975</v>
      </c>
      <c r="E419" s="36">
        <f t="shared" si="104"/>
        <v>4.2707150860560039E-2</v>
      </c>
      <c r="F419" s="36">
        <f t="shared" si="105"/>
        <v>2.4426257824165125E-2</v>
      </c>
      <c r="G419" s="36">
        <f t="shared" si="115"/>
        <v>6.3541828010777596E-3</v>
      </c>
      <c r="H419" s="36">
        <f t="shared" si="106"/>
        <v>6.7133408684725157E-2</v>
      </c>
      <c r="I419" s="36">
        <f t="shared" si="107"/>
        <v>6.3541828010777656E-3</v>
      </c>
      <c r="J419" s="36">
        <f t="shared" si="108"/>
        <v>4.6168010303090633E-12</v>
      </c>
      <c r="K419" s="88">
        <f t="shared" si="109"/>
        <v>-2.1760371282650699E-15</v>
      </c>
      <c r="L419" s="36">
        <f t="shared" si="110"/>
        <v>0.68328714586657679</v>
      </c>
      <c r="M419" s="89">
        <f t="shared" si="111"/>
        <v>2.4689891793972329E-6</v>
      </c>
      <c r="N419" s="10">
        <f t="shared" si="112"/>
        <v>5.2925378395479172E-3</v>
      </c>
      <c r="O419" s="10">
        <f t="shared" si="113"/>
        <v>1.1270900243417132E-6</v>
      </c>
      <c r="P419" s="90">
        <v>417</v>
      </c>
      <c r="Q419" s="86">
        <f t="shared" si="114"/>
        <v>0.68328714586196215</v>
      </c>
      <c r="R419" s="91"/>
      <c r="S419" s="213"/>
      <c r="T419" s="76"/>
      <c r="U419" s="76"/>
      <c r="V419" s="76"/>
      <c r="W419" s="76"/>
      <c r="X419" s="76"/>
      <c r="Y419" s="76"/>
      <c r="Z419" s="76"/>
      <c r="AA419" s="76"/>
      <c r="AB419" s="76"/>
      <c r="AC419" s="76"/>
      <c r="AD419" s="76"/>
      <c r="AE419" s="76"/>
      <c r="AF419" s="76"/>
      <c r="AG419" s="76"/>
    </row>
    <row r="420" spans="1:33" x14ac:dyDescent="0.25">
      <c r="A420" s="86">
        <f t="shared" si="102"/>
        <v>-7.2866000528352431E-2</v>
      </c>
      <c r="B420" s="75">
        <v>7.2866000528352431E-2</v>
      </c>
      <c r="C420" s="75">
        <v>0.68344759657130016</v>
      </c>
      <c r="D420" s="36">
        <f t="shared" si="103"/>
        <v>0.47286600052835248</v>
      </c>
      <c r="E420" s="36">
        <f t="shared" si="104"/>
        <v>4.2646407280229573E-2</v>
      </c>
      <c r="F420" s="36">
        <f t="shared" si="105"/>
        <v>2.3944705018002894E-2</v>
      </c>
      <c r="G420" s="36">
        <f t="shared" si="115"/>
        <v>6.2748882257651906E-3</v>
      </c>
      <c r="H420" s="36">
        <f t="shared" si="106"/>
        <v>6.659111229823246E-2</v>
      </c>
      <c r="I420" s="36">
        <f t="shared" si="107"/>
        <v>6.2748882257651966E-3</v>
      </c>
      <c r="J420" s="36">
        <f t="shared" si="108"/>
        <v>4.3547742235481256E-12</v>
      </c>
      <c r="K420" s="88">
        <f t="shared" si="109"/>
        <v>-2.0450308113593295E-15</v>
      </c>
      <c r="L420" s="36">
        <f t="shared" si="110"/>
        <v>0.68308433936222868</v>
      </c>
      <c r="M420" s="89">
        <f t="shared" si="111"/>
        <v>1.319557999424068E-7</v>
      </c>
      <c r="N420" s="10">
        <f t="shared" si="112"/>
        <v>5.2266990060432748E-3</v>
      </c>
      <c r="O420" s="10">
        <f t="shared" si="113"/>
        <v>1.0987006403412513E-6</v>
      </c>
      <c r="P420" s="90">
        <v>418</v>
      </c>
      <c r="Q420" s="86">
        <f t="shared" si="114"/>
        <v>0.68308433935787594</v>
      </c>
      <c r="R420" s="91"/>
      <c r="S420" s="213"/>
      <c r="T420" s="76"/>
      <c r="U420" s="76"/>
      <c r="V420" s="76"/>
      <c r="W420" s="76"/>
      <c r="X420" s="76"/>
      <c r="Y420" s="76"/>
      <c r="Z420" s="76"/>
      <c r="AA420" s="76"/>
      <c r="AB420" s="76"/>
      <c r="AC420" s="76"/>
      <c r="AD420" s="76"/>
      <c r="AE420" s="76"/>
      <c r="AF420" s="76"/>
      <c r="AG420" s="76"/>
    </row>
    <row r="421" spans="1:33" x14ac:dyDescent="0.25">
      <c r="A421" s="86">
        <f t="shared" si="102"/>
        <v>-7.2244409566284917E-2</v>
      </c>
      <c r="B421" s="75">
        <v>7.2244409566284917E-2</v>
      </c>
      <c r="C421" s="75">
        <v>0.68407423998994032</v>
      </c>
      <c r="D421" s="36">
        <f t="shared" si="103"/>
        <v>0.47224440956628494</v>
      </c>
      <c r="E421" s="36">
        <f t="shared" si="104"/>
        <v>4.258289191430413E-2</v>
      </c>
      <c r="F421" s="36">
        <f t="shared" si="105"/>
        <v>2.3465311771779726E-2</v>
      </c>
      <c r="G421" s="36">
        <f t="shared" si="115"/>
        <v>6.1962058760934441E-3</v>
      </c>
      <c r="H421" s="36">
        <f t="shared" si="106"/>
        <v>6.6048203686083856E-2</v>
      </c>
      <c r="I421" s="36">
        <f t="shared" si="107"/>
        <v>6.1962058760934441E-3</v>
      </c>
      <c r="J421" s="36">
        <f t="shared" si="108"/>
        <v>4.1076173187750348E-12</v>
      </c>
      <c r="K421" s="88">
        <f t="shared" si="109"/>
        <v>-1.9206858326013363E-15</v>
      </c>
      <c r="L421" s="36">
        <f t="shared" si="110"/>
        <v>0.68288244235898443</v>
      </c>
      <c r="M421" s="89">
        <f t="shared" si="111"/>
        <v>1.4203815931520791E-6</v>
      </c>
      <c r="N421" s="10">
        <f t="shared" si="112"/>
        <v>5.1616350116214195E-3</v>
      </c>
      <c r="O421" s="10">
        <f t="shared" si="113"/>
        <v>1.0703368736143924E-6</v>
      </c>
      <c r="P421" s="90">
        <v>419</v>
      </c>
      <c r="Q421" s="86">
        <f t="shared" si="114"/>
        <v>0.68288244235487872</v>
      </c>
      <c r="R421" s="91"/>
      <c r="S421" s="213"/>
      <c r="T421" s="76"/>
      <c r="U421" s="76"/>
      <c r="V421" s="76"/>
      <c r="W421" s="76"/>
      <c r="X421" s="76"/>
      <c r="Y421" s="76"/>
      <c r="Z421" s="76"/>
      <c r="AA421" s="76"/>
      <c r="AB421" s="76"/>
      <c r="AC421" s="76"/>
      <c r="AD421" s="76"/>
      <c r="AE421" s="76"/>
      <c r="AF421" s="76"/>
      <c r="AG421" s="76"/>
    </row>
    <row r="422" spans="1:33" x14ac:dyDescent="0.25">
      <c r="A422" s="86">
        <f t="shared" si="102"/>
        <v>-7.1622818604217417E-2</v>
      </c>
      <c r="B422" s="75">
        <v>7.1622818604217417E-2</v>
      </c>
      <c r="C422" s="75">
        <v>0.68438781205877841</v>
      </c>
      <c r="D422" s="36">
        <f t="shared" si="103"/>
        <v>0.47162281860421745</v>
      </c>
      <c r="E422" s="36">
        <f t="shared" si="104"/>
        <v>4.2516492445066126E-2</v>
      </c>
      <c r="F422" s="36">
        <f t="shared" si="105"/>
        <v>2.2988196452795477E-2</v>
      </c>
      <c r="G422" s="36">
        <f t="shared" si="115"/>
        <v>6.118129702481323E-3</v>
      </c>
      <c r="H422" s="36">
        <f t="shared" si="106"/>
        <v>6.550468889786161E-2</v>
      </c>
      <c r="I422" s="36">
        <f t="shared" si="107"/>
        <v>6.1181297024813178E-3</v>
      </c>
      <c r="J422" s="36">
        <f t="shared" si="108"/>
        <v>3.8744893811043971E-12</v>
      </c>
      <c r="K422" s="88">
        <f t="shared" si="109"/>
        <v>-1.8052226380403418E-15</v>
      </c>
      <c r="L422" s="36">
        <f t="shared" si="110"/>
        <v>0.68268150470736411</v>
      </c>
      <c r="M422" s="89">
        <f t="shared" si="111"/>
        <v>2.9114847774904991E-6</v>
      </c>
      <c r="N422" s="10">
        <f t="shared" si="112"/>
        <v>5.0973377924246133E-3</v>
      </c>
      <c r="O422" s="10">
        <f t="shared" si="113"/>
        <v>1.0420161236372151E-6</v>
      </c>
      <c r="P422" s="90">
        <v>420</v>
      </c>
      <c r="Q422" s="86">
        <f t="shared" si="114"/>
        <v>0.68268150470349143</v>
      </c>
      <c r="R422" s="91"/>
      <c r="S422" s="213"/>
      <c r="T422" s="76"/>
      <c r="U422" s="76"/>
      <c r="V422" s="76"/>
      <c r="W422" s="76"/>
      <c r="X422" s="76"/>
      <c r="Y422" s="76"/>
      <c r="Z422" s="76"/>
      <c r="AA422" s="76"/>
      <c r="AB422" s="76"/>
      <c r="AC422" s="76"/>
      <c r="AD422" s="76"/>
      <c r="AE422" s="76"/>
      <c r="AF422" s="76"/>
      <c r="AG422" s="76"/>
    </row>
    <row r="423" spans="1:33" x14ac:dyDescent="0.25">
      <c r="A423" s="86">
        <f t="shared" si="102"/>
        <v>-7.1001227642150125E-2</v>
      </c>
      <c r="B423" s="75">
        <v>7.1001227642150125E-2</v>
      </c>
      <c r="C423" s="75">
        <v>0.68330611972219035</v>
      </c>
      <c r="D423" s="36">
        <f t="shared" si="103"/>
        <v>0.47100122764215013</v>
      </c>
      <c r="E423" s="36">
        <f t="shared" si="104"/>
        <v>4.2447093454796712E-2</v>
      </c>
      <c r="F423" s="36">
        <f t="shared" si="105"/>
        <v>2.2513480464398529E-2</v>
      </c>
      <c r="G423" s="36">
        <f t="shared" si="115"/>
        <v>6.0406537193002929E-3</v>
      </c>
      <c r="H423" s="36">
        <f t="shared" si="106"/>
        <v>6.4960573919195241E-2</v>
      </c>
      <c r="I423" s="36">
        <f t="shared" si="107"/>
        <v>6.0406537193002938E-3</v>
      </c>
      <c r="J423" s="36">
        <f t="shared" si="108"/>
        <v>3.6545896326536904E-12</v>
      </c>
      <c r="K423" s="88">
        <f t="shared" si="109"/>
        <v>-1.6964207816270954E-15</v>
      </c>
      <c r="L423" s="36">
        <f t="shared" si="110"/>
        <v>0.68248157753652328</v>
      </c>
      <c r="M423" s="89">
        <f t="shared" si="111"/>
        <v>6.7986981594463965E-7</v>
      </c>
      <c r="N423" s="10">
        <f t="shared" si="112"/>
        <v>5.0337993437461212E-3</v>
      </c>
      <c r="O423" s="10">
        <f t="shared" si="113"/>
        <v>1.0137557335725828E-6</v>
      </c>
      <c r="P423" s="90">
        <v>421</v>
      </c>
      <c r="Q423" s="86">
        <f t="shared" si="114"/>
        <v>0.68248157753287042</v>
      </c>
      <c r="R423" s="91"/>
      <c r="S423" s="213"/>
      <c r="T423" s="76"/>
      <c r="U423" s="76"/>
      <c r="V423" s="76"/>
      <c r="W423" s="76"/>
      <c r="X423" s="76"/>
      <c r="Y423" s="76"/>
      <c r="Z423" s="76"/>
      <c r="AA423" s="76"/>
      <c r="AB423" s="76"/>
      <c r="AC423" s="76"/>
      <c r="AD423" s="76"/>
      <c r="AE423" s="76"/>
      <c r="AF423" s="76"/>
      <c r="AG423" s="76"/>
    </row>
    <row r="424" spans="1:33" x14ac:dyDescent="0.25">
      <c r="A424" s="86">
        <f t="shared" si="102"/>
        <v>-7.0379636680082611E-2</v>
      </c>
      <c r="B424" s="75">
        <v>7.0379636680082611E-2</v>
      </c>
      <c r="C424" s="75">
        <v>0.68408952065491035</v>
      </c>
      <c r="D424" s="36">
        <f t="shared" si="103"/>
        <v>0.47037963668008265</v>
      </c>
      <c r="E424" s="36">
        <f t="shared" si="104"/>
        <v>4.2374576481062798E-2</v>
      </c>
      <c r="F424" s="36">
        <f t="shared" si="105"/>
        <v>2.2041288191238226E-2</v>
      </c>
      <c r="G424" s="36">
        <f t="shared" si="115"/>
        <v>5.9637720043344139E-3</v>
      </c>
      <c r="H424" s="36">
        <f t="shared" si="106"/>
        <v>6.4415864672301024E-2</v>
      </c>
      <c r="I424" s="36">
        <f t="shared" si="107"/>
        <v>5.963772004334413E-3</v>
      </c>
      <c r="J424" s="36">
        <f t="shared" si="108"/>
        <v>3.4471739877798137E-12</v>
      </c>
      <c r="K424" s="88">
        <f t="shared" si="109"/>
        <v>-1.5942802633615977E-15</v>
      </c>
      <c r="L424" s="36">
        <f t="shared" si="110"/>
        <v>0.68228271323119571</v>
      </c>
      <c r="M424" s="89">
        <f t="shared" si="111"/>
        <v>3.2645530663903359E-6</v>
      </c>
      <c r="N424" s="10">
        <f t="shared" si="112"/>
        <v>4.971011720188402E-3</v>
      </c>
      <c r="O424" s="10">
        <f t="shared" si="113"/>
        <v>9.8557298177766864E-7</v>
      </c>
      <c r="P424" s="90">
        <v>422</v>
      </c>
      <c r="Q424" s="86">
        <f t="shared" si="114"/>
        <v>0.68228271322775014</v>
      </c>
      <c r="R424" s="91"/>
      <c r="S424" s="213"/>
      <c r="T424" s="76"/>
      <c r="U424" s="76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6"/>
      <c r="AG424" s="76"/>
    </row>
    <row r="425" spans="1:33" x14ac:dyDescent="0.25">
      <c r="A425" s="86">
        <f t="shared" si="102"/>
        <v>-6.9758045718015332E-2</v>
      </c>
      <c r="B425" s="75">
        <v>6.9758045718015332E-2</v>
      </c>
      <c r="C425" s="75">
        <v>0.6830233062388853</v>
      </c>
      <c r="D425" s="36">
        <f t="shared" si="103"/>
        <v>0.46975804571801538</v>
      </c>
      <c r="E425" s="36">
        <f t="shared" si="104"/>
        <v>4.2298820088158579E-2</v>
      </c>
      <c r="F425" s="36">
        <f t="shared" si="105"/>
        <v>2.1571746928367119E-2</v>
      </c>
      <c r="G425" s="36">
        <f t="shared" si="115"/>
        <v>5.8874786982381078E-3</v>
      </c>
      <c r="H425" s="36">
        <f t="shared" si="106"/>
        <v>6.3870567016525701E-2</v>
      </c>
      <c r="I425" s="36">
        <f t="shared" si="107"/>
        <v>5.8874786982381052E-3</v>
      </c>
      <c r="J425" s="36">
        <f t="shared" si="108"/>
        <v>3.2515267069593291E-12</v>
      </c>
      <c r="K425" s="88">
        <f t="shared" si="109"/>
        <v>-1.4988010832438489E-15</v>
      </c>
      <c r="L425" s="36">
        <f t="shared" si="110"/>
        <v>0.68208496540183472</v>
      </c>
      <c r="M425" s="89">
        <f t="shared" si="111"/>
        <v>8.8048352647677837E-7</v>
      </c>
      <c r="N425" s="10">
        <f t="shared" si="112"/>
        <v>4.908967035804207E-3</v>
      </c>
      <c r="O425" s="10">
        <f t="shared" si="113"/>
        <v>9.5748507351915105E-7</v>
      </c>
      <c r="P425" s="90">
        <v>423</v>
      </c>
      <c r="Q425" s="86">
        <f t="shared" si="114"/>
        <v>0.68208496539858465</v>
      </c>
      <c r="R425" s="91"/>
      <c r="S425" s="213"/>
      <c r="T425" s="76"/>
      <c r="U425" s="76"/>
      <c r="V425" s="76"/>
      <c r="W425" s="76"/>
      <c r="X425" s="76"/>
      <c r="Y425" s="76"/>
      <c r="Z425" s="76"/>
      <c r="AA425" s="76"/>
      <c r="AB425" s="76"/>
      <c r="AC425" s="76"/>
      <c r="AD425" s="76"/>
      <c r="AE425" s="76"/>
      <c r="AF425" s="76"/>
      <c r="AG425" s="76"/>
    </row>
    <row r="426" spans="1:33" x14ac:dyDescent="0.25">
      <c r="A426" s="86">
        <f t="shared" si="102"/>
        <v>-6.9136454755947818E-2</v>
      </c>
      <c r="B426" s="75">
        <v>6.9136454755947818E-2</v>
      </c>
      <c r="C426" s="75">
        <v>0.68222531783115248</v>
      </c>
      <c r="D426" s="36">
        <f t="shared" si="103"/>
        <v>0.46913645475594784</v>
      </c>
      <c r="E426" s="36">
        <f t="shared" si="104"/>
        <v>4.2219699955800064E-2</v>
      </c>
      <c r="F426" s="36">
        <f t="shared" si="105"/>
        <v>2.1104986793089395E-2</v>
      </c>
      <c r="G426" s="36">
        <f t="shared" si="115"/>
        <v>5.8117680039913716E-3</v>
      </c>
      <c r="H426" s="36">
        <f t="shared" si="106"/>
        <v>6.3324686748889455E-2</v>
      </c>
      <c r="I426" s="36">
        <f t="shared" si="107"/>
        <v>5.8117680039913759E-3</v>
      </c>
      <c r="J426" s="36">
        <f t="shared" si="108"/>
        <v>3.0669863807315974E-12</v>
      </c>
      <c r="K426" s="88">
        <f t="shared" si="109"/>
        <v>-1.4077627952245993E-15</v>
      </c>
      <c r="L426" s="36">
        <f t="shared" si="110"/>
        <v>0.68188838884748804</v>
      </c>
      <c r="M426" s="89">
        <f t="shared" si="111"/>
        <v>1.1352114003315368E-7</v>
      </c>
      <c r="N426" s="10">
        <f t="shared" si="112"/>
        <v>4.847657464220256E-3</v>
      </c>
      <c r="O426" s="10">
        <f t="shared" si="113"/>
        <v>9.2950913289776031E-7</v>
      </c>
      <c r="P426" s="90">
        <v>424</v>
      </c>
      <c r="Q426" s="86">
        <f t="shared" si="114"/>
        <v>0.68188838884442249</v>
      </c>
      <c r="R426" s="91"/>
      <c r="S426" s="213"/>
      <c r="T426" s="76"/>
      <c r="U426" s="76"/>
      <c r="V426" s="76"/>
      <c r="W426" s="76"/>
      <c r="X426" s="76"/>
      <c r="Y426" s="76"/>
      <c r="Z426" s="76"/>
      <c r="AA426" s="76"/>
      <c r="AB426" s="76"/>
      <c r="AC426" s="76"/>
      <c r="AD426" s="76"/>
      <c r="AE426" s="76"/>
      <c r="AF426" s="76"/>
      <c r="AG426" s="76"/>
    </row>
    <row r="427" spans="1:33" x14ac:dyDescent="0.25">
      <c r="A427" s="86">
        <f t="shared" si="102"/>
        <v>-6.8592562664138892E-2</v>
      </c>
      <c r="B427" s="75">
        <v>6.8592562664138892E-2</v>
      </c>
      <c r="C427" s="75">
        <v>0.68317977167934441</v>
      </c>
      <c r="D427" s="36">
        <f t="shared" si="103"/>
        <v>0.4685925626641389</v>
      </c>
      <c r="E427" s="36">
        <f t="shared" si="104"/>
        <v>4.2147610672584448E-2</v>
      </c>
      <c r="F427" s="36">
        <f t="shared" si="105"/>
        <v>2.0698957428499882E-2</v>
      </c>
      <c r="G427" s="36">
        <f t="shared" si="115"/>
        <v>5.7459945601404383E-3</v>
      </c>
      <c r="H427" s="36">
        <f t="shared" si="106"/>
        <v>6.2846568101084327E-2</v>
      </c>
      <c r="I427" s="36">
        <f t="shared" si="107"/>
        <v>5.74599456014044E-3</v>
      </c>
      <c r="J427" s="36">
        <f t="shared" si="108"/>
        <v>2.9141252055202216E-12</v>
      </c>
      <c r="K427" s="88">
        <f t="shared" si="109"/>
        <v>-1.3322676295500989E-15</v>
      </c>
      <c r="L427" s="36">
        <f t="shared" si="110"/>
        <v>0.68171738912532132</v>
      </c>
      <c r="M427" s="89">
        <f t="shared" si="111"/>
        <v>2.1385627343110943E-6</v>
      </c>
      <c r="N427" s="10">
        <f t="shared" si="112"/>
        <v>4.7946085041840059E-3</v>
      </c>
      <c r="O427" s="10">
        <f t="shared" si="113"/>
        <v>9.0513542746833934E-7</v>
      </c>
      <c r="P427" s="90">
        <v>425</v>
      </c>
      <c r="Q427" s="86">
        <f t="shared" si="114"/>
        <v>0.68171738912240853</v>
      </c>
      <c r="R427" s="91"/>
      <c r="S427" s="213"/>
      <c r="T427" s="76"/>
      <c r="U427" s="76"/>
      <c r="V427" s="76"/>
      <c r="W427" s="76"/>
      <c r="X427" s="76"/>
      <c r="Y427" s="76"/>
      <c r="Z427" s="76"/>
      <c r="AA427" s="76"/>
      <c r="AB427" s="76"/>
      <c r="AC427" s="76"/>
      <c r="AD427" s="76"/>
      <c r="AE427" s="76"/>
      <c r="AF427" s="76"/>
      <c r="AG427" s="76"/>
    </row>
    <row r="428" spans="1:33" x14ac:dyDescent="0.25">
      <c r="A428" s="86">
        <f t="shared" si="102"/>
        <v>-6.7970971702071378E-2</v>
      </c>
      <c r="B428" s="75">
        <v>6.7970971702071378E-2</v>
      </c>
      <c r="C428" s="75">
        <v>0.68145821410738461</v>
      </c>
      <c r="D428" s="36">
        <f t="shared" si="103"/>
        <v>0.46797097170207141</v>
      </c>
      <c r="E428" s="36">
        <f t="shared" si="104"/>
        <v>4.206183887269753E-2</v>
      </c>
      <c r="F428" s="36">
        <f t="shared" si="105"/>
        <v>2.0237771973628665E-2</v>
      </c>
      <c r="G428" s="36">
        <f t="shared" si="115"/>
        <v>5.6713608529964515E-3</v>
      </c>
      <c r="H428" s="36">
        <f t="shared" si="106"/>
        <v>6.2299610846326195E-2</v>
      </c>
      <c r="I428" s="36">
        <f t="shared" si="107"/>
        <v>5.6713608529964507E-3</v>
      </c>
      <c r="J428" s="36">
        <f t="shared" si="108"/>
        <v>2.7487326831915188E-12</v>
      </c>
      <c r="K428" s="88">
        <f t="shared" si="109"/>
        <v>-1.252331571777098E-15</v>
      </c>
      <c r="L428" s="36">
        <f t="shared" si="110"/>
        <v>0.68152316035389571</v>
      </c>
      <c r="M428" s="89">
        <f t="shared" si="111"/>
        <v>4.2180149358805017E-9</v>
      </c>
      <c r="N428" s="10">
        <f t="shared" si="112"/>
        <v>4.7346563824259454E-3</v>
      </c>
      <c r="O428" s="10">
        <f t="shared" si="113"/>
        <v>8.7741526518677061E-7</v>
      </c>
      <c r="P428" s="90">
        <v>426</v>
      </c>
      <c r="Q428" s="86">
        <f t="shared" si="114"/>
        <v>0.68152316035114824</v>
      </c>
      <c r="R428" s="91"/>
      <c r="S428" s="213"/>
      <c r="T428" s="76"/>
      <c r="U428" s="76"/>
      <c r="V428" s="76"/>
      <c r="W428" s="76"/>
      <c r="X428" s="76"/>
      <c r="Y428" s="76"/>
      <c r="Z428" s="76"/>
      <c r="AA428" s="76"/>
      <c r="AB428" s="76"/>
      <c r="AC428" s="76"/>
      <c r="AD428" s="76"/>
      <c r="AE428" s="76"/>
      <c r="AF428" s="76"/>
      <c r="AG428" s="76"/>
    </row>
    <row r="429" spans="1:33" x14ac:dyDescent="0.25">
      <c r="A429" s="86">
        <f t="shared" si="102"/>
        <v>-6.7427079610262453E-2</v>
      </c>
      <c r="B429" s="75">
        <v>6.7427079610262453E-2</v>
      </c>
      <c r="C429" s="75">
        <v>0.68209921873524015</v>
      </c>
      <c r="D429" s="36">
        <f t="shared" si="103"/>
        <v>0.46742707961026247</v>
      </c>
      <c r="E429" s="36">
        <f t="shared" si="104"/>
        <v>4.1983728284318837E-2</v>
      </c>
      <c r="F429" s="36">
        <f t="shared" si="105"/>
        <v>1.9836830240617932E-2</v>
      </c>
      <c r="G429" s="36">
        <f t="shared" si="115"/>
        <v>5.60652108271395E-3</v>
      </c>
      <c r="H429" s="36">
        <f t="shared" si="106"/>
        <v>6.1820558524936772E-2</v>
      </c>
      <c r="I429" s="36">
        <f t="shared" si="107"/>
        <v>5.6065210827139465E-3</v>
      </c>
      <c r="J429" s="36">
        <f t="shared" si="108"/>
        <v>2.6117335241639387E-12</v>
      </c>
      <c r="K429" s="88">
        <f t="shared" si="109"/>
        <v>-1.1857181902995969E-15</v>
      </c>
      <c r="L429" s="36">
        <f t="shared" si="110"/>
        <v>0.68135430329348701</v>
      </c>
      <c r="M429" s="89">
        <f t="shared" si="111"/>
        <v>5.5489901536228573E-7</v>
      </c>
      <c r="N429" s="10">
        <f t="shared" si="112"/>
        <v>4.6827833735169841E-3</v>
      </c>
      <c r="O429" s="10">
        <f t="shared" si="113"/>
        <v>8.5329135539245189E-7</v>
      </c>
      <c r="P429" s="90">
        <v>427</v>
      </c>
      <c r="Q429" s="86">
        <f t="shared" si="114"/>
        <v>0.68135430329087643</v>
      </c>
      <c r="R429" s="91"/>
      <c r="S429" s="213"/>
      <c r="T429" s="76"/>
      <c r="U429" s="76"/>
      <c r="V429" s="76"/>
      <c r="W429" s="76"/>
      <c r="X429" s="76"/>
      <c r="Y429" s="76"/>
      <c r="Z429" s="76"/>
      <c r="AA429" s="76"/>
      <c r="AB429" s="76"/>
      <c r="AC429" s="76"/>
      <c r="AD429" s="76"/>
      <c r="AE429" s="76"/>
      <c r="AF429" s="76"/>
      <c r="AG429" s="76"/>
    </row>
    <row r="430" spans="1:33" x14ac:dyDescent="0.25">
      <c r="A430" s="86">
        <f t="shared" si="102"/>
        <v>-6.6883187518453513E-2</v>
      </c>
      <c r="B430" s="75">
        <v>6.6883187518453513E-2</v>
      </c>
      <c r="C430" s="75">
        <v>0.68225584691747687</v>
      </c>
      <c r="D430" s="36">
        <f t="shared" si="103"/>
        <v>0.46688318751845354</v>
      </c>
      <c r="E430" s="36">
        <f t="shared" si="104"/>
        <v>4.190266733688864E-2</v>
      </c>
      <c r="F430" s="36">
        <f t="shared" si="105"/>
        <v>1.9438409031296316E-2</v>
      </c>
      <c r="G430" s="36">
        <f t="shared" si="115"/>
        <v>5.5421111477869933E-3</v>
      </c>
      <c r="H430" s="36">
        <f t="shared" si="106"/>
        <v>6.1341076368184956E-2</v>
      </c>
      <c r="I430" s="36">
        <f t="shared" si="107"/>
        <v>5.5421111477869933E-3</v>
      </c>
      <c r="J430" s="36">
        <f t="shared" si="108"/>
        <v>2.4815634178227721E-12</v>
      </c>
      <c r="K430" s="88">
        <f t="shared" si="109"/>
        <v>-1.1235457009205952E-15</v>
      </c>
      <c r="L430" s="36">
        <f t="shared" si="110"/>
        <v>0.6811865077544621</v>
      </c>
      <c r="M430" s="89">
        <f t="shared" si="111"/>
        <v>1.1434862455571305E-6</v>
      </c>
      <c r="N430" s="10">
        <f t="shared" si="112"/>
        <v>4.6314511216814158E-3</v>
      </c>
      <c r="O430" s="10">
        <f t="shared" si="113"/>
        <v>8.2930168314661114E-7</v>
      </c>
      <c r="P430" s="90">
        <v>428</v>
      </c>
      <c r="Q430" s="86">
        <f t="shared" si="114"/>
        <v>0.68118650775198164</v>
      </c>
      <c r="R430" s="91"/>
      <c r="S430" s="213"/>
      <c r="T430" s="76"/>
      <c r="U430" s="76"/>
      <c r="V430" s="76"/>
      <c r="W430" s="76"/>
      <c r="X430" s="76"/>
      <c r="Y430" s="76"/>
      <c r="Z430" s="76"/>
      <c r="AA430" s="76"/>
      <c r="AB430" s="76"/>
      <c r="AC430" s="76"/>
      <c r="AD430" s="76"/>
      <c r="AE430" s="76"/>
      <c r="AF430" s="76"/>
      <c r="AG430" s="76"/>
    </row>
    <row r="431" spans="1:33" x14ac:dyDescent="0.25">
      <c r="A431" s="86">
        <f t="shared" si="102"/>
        <v>-6.6261596556386013E-2</v>
      </c>
      <c r="B431" s="75">
        <v>6.6261596556386013E-2</v>
      </c>
      <c r="C431" s="75">
        <v>0.68163001140247081</v>
      </c>
      <c r="D431" s="36">
        <f t="shared" si="103"/>
        <v>0.46626159655638605</v>
      </c>
      <c r="E431" s="36">
        <f t="shared" si="104"/>
        <v>4.1806296559279463E-2</v>
      </c>
      <c r="F431" s="36">
        <f t="shared" si="105"/>
        <v>1.8986278607588048E-2</v>
      </c>
      <c r="G431" s="36">
        <f t="shared" si="115"/>
        <v>5.4690213871777804E-3</v>
      </c>
      <c r="H431" s="36">
        <f t="shared" si="106"/>
        <v>6.0792575166867514E-2</v>
      </c>
      <c r="I431" s="36">
        <f t="shared" si="107"/>
        <v>5.4690213871777769E-3</v>
      </c>
      <c r="J431" s="36">
        <f t="shared" si="108"/>
        <v>2.3407209973860757E-12</v>
      </c>
      <c r="K431" s="88">
        <f t="shared" si="109"/>
        <v>-1.0569323194430932E-15</v>
      </c>
      <c r="L431" s="36">
        <f t="shared" si="110"/>
        <v>0.68099609251958493</v>
      </c>
      <c r="M431" s="89">
        <f t="shared" si="111"/>
        <v>4.0185315007929039E-7</v>
      </c>
      <c r="N431" s="10">
        <f t="shared" si="112"/>
        <v>4.5734413593370533E-3</v>
      </c>
      <c r="O431" s="10">
        <f t="shared" si="113"/>
        <v>8.0206358626719131E-7</v>
      </c>
      <c r="P431" s="90">
        <v>429</v>
      </c>
      <c r="Q431" s="86">
        <f t="shared" si="114"/>
        <v>0.68099609251724524</v>
      </c>
      <c r="R431" s="91"/>
      <c r="S431" s="213"/>
      <c r="T431" s="76"/>
      <c r="U431" s="76"/>
      <c r="V431" s="76"/>
      <c r="W431" s="76"/>
      <c r="X431" s="76"/>
      <c r="Y431" s="76"/>
      <c r="Z431" s="76"/>
      <c r="AA431" s="76"/>
      <c r="AB431" s="76"/>
      <c r="AC431" s="76"/>
      <c r="AD431" s="76"/>
      <c r="AE431" s="76"/>
      <c r="AF431" s="76"/>
      <c r="AG431" s="76"/>
    </row>
    <row r="432" spans="1:33" x14ac:dyDescent="0.25">
      <c r="A432" s="86">
        <f t="shared" si="102"/>
        <v>-6.5640005594318721E-2</v>
      </c>
      <c r="B432" s="75">
        <v>6.5640005594318721E-2</v>
      </c>
      <c r="C432" s="75">
        <v>0.68164519114762112</v>
      </c>
      <c r="D432" s="36">
        <f t="shared" si="103"/>
        <v>0.46564000559431873</v>
      </c>
      <c r="E432" s="36">
        <f t="shared" si="104"/>
        <v>4.1705815159144129E-2</v>
      </c>
      <c r="F432" s="36">
        <f t="shared" si="105"/>
        <v>1.8537707667417129E-2</v>
      </c>
      <c r="G432" s="36">
        <f t="shared" si="115"/>
        <v>5.3964827655495901E-3</v>
      </c>
      <c r="H432" s="36">
        <f t="shared" si="106"/>
        <v>6.0243522826561258E-2</v>
      </c>
      <c r="I432" s="36">
        <f t="shared" si="107"/>
        <v>5.3964827655495909E-3</v>
      </c>
      <c r="J432" s="36">
        <f t="shared" si="108"/>
        <v>2.2078721827231604E-12</v>
      </c>
      <c r="K432" s="88">
        <f t="shared" si="109"/>
        <v>-9.9253938401484079E-16</v>
      </c>
      <c r="L432" s="36">
        <f t="shared" si="110"/>
        <v>0.6808071763651975</v>
      </c>
      <c r="M432" s="89">
        <f t="shared" si="111"/>
        <v>7.0226877556051373E-7</v>
      </c>
      <c r="N432" s="10">
        <f t="shared" si="112"/>
        <v>4.5161238006785507E-3</v>
      </c>
      <c r="O432" s="10">
        <f t="shared" si="113"/>
        <v>7.750319070288094E-7</v>
      </c>
      <c r="P432" s="90">
        <v>430</v>
      </c>
      <c r="Q432" s="86">
        <f t="shared" si="114"/>
        <v>0.6808071763629906</v>
      </c>
      <c r="R432" s="91"/>
      <c r="S432" s="213"/>
      <c r="T432" s="76"/>
      <c r="U432" s="76"/>
      <c r="V432" s="76"/>
      <c r="W432" s="76"/>
      <c r="X432" s="76"/>
      <c r="Y432" s="76"/>
      <c r="Z432" s="76"/>
      <c r="AA432" s="76"/>
      <c r="AB432" s="76"/>
      <c r="AC432" s="76"/>
      <c r="AD432" s="76"/>
      <c r="AE432" s="76"/>
      <c r="AF432" s="76"/>
      <c r="AG432" s="76"/>
    </row>
    <row r="433" spans="1:33" x14ac:dyDescent="0.25">
      <c r="A433" s="86">
        <f t="shared" si="102"/>
        <v>-6.5018414632251206E-2</v>
      </c>
      <c r="B433" s="75">
        <v>6.5018414632251206E-2</v>
      </c>
      <c r="C433" s="75">
        <v>0.681019985069511</v>
      </c>
      <c r="D433" s="36">
        <f t="shared" si="103"/>
        <v>0.46501841463225124</v>
      </c>
      <c r="E433" s="36">
        <f t="shared" si="104"/>
        <v>4.1601083376455482E-2</v>
      </c>
      <c r="F433" s="36">
        <f t="shared" si="105"/>
        <v>1.8092841368771331E-2</v>
      </c>
      <c r="G433" s="36">
        <f t="shared" si="115"/>
        <v>5.3244898849418298E-3</v>
      </c>
      <c r="H433" s="36">
        <f t="shared" si="106"/>
        <v>5.9693924745226813E-2</v>
      </c>
      <c r="I433" s="36">
        <f t="shared" si="107"/>
        <v>5.3244898849418298E-3</v>
      </c>
      <c r="J433" s="36">
        <f t="shared" si="108"/>
        <v>2.082563435917971E-12</v>
      </c>
      <c r="K433" s="88">
        <f t="shared" si="109"/>
        <v>-9.3258734068508795E-16</v>
      </c>
      <c r="L433" s="36">
        <f t="shared" si="110"/>
        <v>0.68061982042474833</v>
      </c>
      <c r="M433" s="89">
        <f t="shared" si="111"/>
        <v>1.6013174291803253E-7</v>
      </c>
      <c r="N433" s="10">
        <f t="shared" si="112"/>
        <v>4.459491015968293E-3</v>
      </c>
      <c r="O433" s="10">
        <f t="shared" si="113"/>
        <v>7.4822304332549797E-7</v>
      </c>
      <c r="P433" s="90">
        <v>431</v>
      </c>
      <c r="Q433" s="86">
        <f t="shared" si="114"/>
        <v>0.68061982042266667</v>
      </c>
      <c r="R433" s="91"/>
      <c r="S433" s="213"/>
      <c r="T433" s="76"/>
      <c r="U433" s="76"/>
      <c r="V433" s="76"/>
      <c r="W433" s="76"/>
      <c r="X433" s="76"/>
      <c r="Y433" s="76"/>
      <c r="Z433" s="76"/>
      <c r="AA433" s="76"/>
      <c r="AB433" s="76"/>
      <c r="AC433" s="76"/>
      <c r="AD433" s="76"/>
      <c r="AE433" s="76"/>
      <c r="AF433" s="76"/>
      <c r="AG433" s="76"/>
    </row>
    <row r="434" spans="1:33" x14ac:dyDescent="0.25">
      <c r="A434" s="86">
        <f t="shared" si="102"/>
        <v>-6.4474522540442281E-2</v>
      </c>
      <c r="B434" s="75">
        <v>6.4474522540442281E-2</v>
      </c>
      <c r="C434" s="75">
        <v>0.68117618856170636</v>
      </c>
      <c r="D434" s="36">
        <f t="shared" si="103"/>
        <v>0.4644745225404423</v>
      </c>
      <c r="E434" s="36">
        <f t="shared" si="104"/>
        <v>4.150584537836649E-2</v>
      </c>
      <c r="F434" s="36">
        <f t="shared" si="105"/>
        <v>1.7706737566733629E-2</v>
      </c>
      <c r="G434" s="36">
        <f t="shared" si="115"/>
        <v>5.2619395933633933E-3</v>
      </c>
      <c r="H434" s="36">
        <f t="shared" si="106"/>
        <v>5.9212582945100123E-2</v>
      </c>
      <c r="I434" s="36">
        <f t="shared" si="107"/>
        <v>5.2619395933633907E-3</v>
      </c>
      <c r="J434" s="36">
        <f t="shared" si="108"/>
        <v>1.9787670318419242E-12</v>
      </c>
      <c r="K434" s="88">
        <f t="shared" si="109"/>
        <v>-8.8373752760158565E-16</v>
      </c>
      <c r="L434" s="36">
        <f t="shared" si="110"/>
        <v>0.68045721237563384</v>
      </c>
      <c r="M434" s="89">
        <f t="shared" si="111"/>
        <v>5.1692675613939923E-7</v>
      </c>
      <c r="N434" s="10">
        <f t="shared" si="112"/>
        <v>4.4104932629078228E-3</v>
      </c>
      <c r="O434" s="10">
        <f t="shared" si="113"/>
        <v>7.2496085364625218E-7</v>
      </c>
      <c r="P434" s="90">
        <v>432</v>
      </c>
      <c r="Q434" s="86">
        <f t="shared" si="114"/>
        <v>0.68045721237365597</v>
      </c>
      <c r="R434" s="91"/>
      <c r="S434" s="213"/>
      <c r="T434" s="76"/>
      <c r="U434" s="76"/>
      <c r="V434" s="76"/>
      <c r="W434" s="76"/>
      <c r="X434" s="76"/>
      <c r="Y434" s="76"/>
      <c r="Z434" s="76"/>
      <c r="AA434" s="76"/>
      <c r="AB434" s="76"/>
      <c r="AC434" s="76"/>
      <c r="AD434" s="76"/>
      <c r="AE434" s="76"/>
      <c r="AF434" s="76"/>
      <c r="AG434" s="76"/>
    </row>
    <row r="435" spans="1:33" x14ac:dyDescent="0.25">
      <c r="A435" s="86">
        <f t="shared" si="102"/>
        <v>-6.3930630448633341E-2</v>
      </c>
      <c r="B435" s="75">
        <v>6.3930630448633341E-2</v>
      </c>
      <c r="C435" s="75">
        <v>0.68055091324554007</v>
      </c>
      <c r="D435" s="36">
        <f t="shared" si="103"/>
        <v>0.46393063044863336</v>
      </c>
      <c r="E435" s="36">
        <f t="shared" si="104"/>
        <v>4.1407149555442273E-2</v>
      </c>
      <c r="F435" s="36">
        <f t="shared" si="105"/>
        <v>1.7323681386794239E-2</v>
      </c>
      <c r="G435" s="36">
        <f t="shared" si="115"/>
        <v>5.1997995045166834E-3</v>
      </c>
      <c r="H435" s="36">
        <f t="shared" si="106"/>
        <v>5.8730830942236516E-2</v>
      </c>
      <c r="I435" s="36">
        <f t="shared" si="107"/>
        <v>5.1997995045166816E-3</v>
      </c>
      <c r="J435" s="36">
        <f t="shared" si="108"/>
        <v>1.8801437946233752E-12</v>
      </c>
      <c r="K435" s="88">
        <f t="shared" si="109"/>
        <v>-8.3710816056733293E-16</v>
      </c>
      <c r="L435" s="36">
        <f t="shared" si="110"/>
        <v>0.68029588783598727</v>
      </c>
      <c r="M435" s="89">
        <f t="shared" si="111"/>
        <v>6.503795951757358E-8</v>
      </c>
      <c r="N435" s="10">
        <f t="shared" si="112"/>
        <v>4.3620092470739386E-3</v>
      </c>
      <c r="O435" s="10">
        <f t="shared" si="113"/>
        <v>7.0189251546597766E-7</v>
      </c>
      <c r="P435" s="90">
        <v>433</v>
      </c>
      <c r="Q435" s="86">
        <f t="shared" si="114"/>
        <v>0.68029588783410799</v>
      </c>
      <c r="R435" s="91"/>
      <c r="S435" s="213"/>
      <c r="T435" s="76"/>
      <c r="U435" s="76"/>
      <c r="V435" s="76"/>
      <c r="W435" s="76"/>
      <c r="X435" s="76"/>
      <c r="Y435" s="76"/>
      <c r="Z435" s="76"/>
      <c r="AA435" s="76"/>
      <c r="AB435" s="76"/>
      <c r="AC435" s="76"/>
      <c r="AD435" s="76"/>
      <c r="AE435" s="76"/>
      <c r="AF435" s="76"/>
      <c r="AG435" s="76"/>
    </row>
    <row r="436" spans="1:33" x14ac:dyDescent="0.25">
      <c r="A436" s="86">
        <f t="shared" si="102"/>
        <v>-6.3309039486565841E-2</v>
      </c>
      <c r="B436" s="75">
        <v>6.3309039486565841E-2</v>
      </c>
      <c r="C436" s="75">
        <v>0.68025379072217973</v>
      </c>
      <c r="D436" s="36">
        <f t="shared" si="103"/>
        <v>0.46330903948656588</v>
      </c>
      <c r="E436" s="36">
        <f t="shared" si="104"/>
        <v>4.1289997021946481E-2</v>
      </c>
      <c r="F436" s="36">
        <f t="shared" si="105"/>
        <v>1.6889762411687638E-2</v>
      </c>
      <c r="G436" s="36">
        <f t="shared" si="115"/>
        <v>5.1292800511582859E-3</v>
      </c>
      <c r="H436" s="36">
        <f t="shared" si="106"/>
        <v>5.8179759433634119E-2</v>
      </c>
      <c r="I436" s="36">
        <f t="shared" si="107"/>
        <v>5.1292800511582868E-3</v>
      </c>
      <c r="J436" s="36">
        <f t="shared" si="108"/>
        <v>1.7734348267386846E-12</v>
      </c>
      <c r="K436" s="88">
        <f t="shared" si="109"/>
        <v>-7.8603790143457988E-16</v>
      </c>
      <c r="L436" s="36">
        <f t="shared" si="110"/>
        <v>0.68011314237313614</v>
      </c>
      <c r="M436" s="89">
        <f t="shared" si="111"/>
        <v>1.9781958088688311E-8</v>
      </c>
      <c r="N436" s="10">
        <f t="shared" si="112"/>
        <v>4.307221770922868E-3</v>
      </c>
      <c r="O436" s="10">
        <f t="shared" si="113"/>
        <v>6.7577981610361426E-7</v>
      </c>
      <c r="P436" s="90">
        <v>434</v>
      </c>
      <c r="Q436" s="86">
        <f t="shared" si="114"/>
        <v>0.68011314237136344</v>
      </c>
      <c r="R436" s="91"/>
      <c r="S436" s="213"/>
      <c r="T436" s="76"/>
      <c r="U436" s="76"/>
      <c r="V436" s="76"/>
      <c r="W436" s="76"/>
      <c r="X436" s="76"/>
      <c r="Y436" s="76"/>
      <c r="Z436" s="76"/>
      <c r="AA436" s="76"/>
      <c r="AB436" s="76"/>
      <c r="AC436" s="76"/>
      <c r="AD436" s="76"/>
      <c r="AE436" s="76"/>
      <c r="AF436" s="76"/>
      <c r="AG436" s="76"/>
    </row>
    <row r="437" spans="1:33" x14ac:dyDescent="0.25">
      <c r="A437" s="86">
        <f t="shared" si="102"/>
        <v>-6.2687448524498549E-2</v>
      </c>
      <c r="B437" s="75">
        <v>6.2687448524498549E-2</v>
      </c>
      <c r="C437" s="75">
        <v>0.68105046426925042</v>
      </c>
      <c r="D437" s="36">
        <f t="shared" si="103"/>
        <v>0.46268744852449856</v>
      </c>
      <c r="E437" s="36">
        <f t="shared" si="104"/>
        <v>4.1168058637873997E-2</v>
      </c>
      <c r="F437" s="36">
        <f t="shared" si="105"/>
        <v>1.6460103275181954E-2</v>
      </c>
      <c r="G437" s="36">
        <f t="shared" si="115"/>
        <v>5.0592866097698141E-3</v>
      </c>
      <c r="H437" s="36">
        <f t="shared" si="106"/>
        <v>5.7628161913055954E-2</v>
      </c>
      <c r="I437" s="36">
        <f t="shared" si="107"/>
        <v>5.0592866097698115E-3</v>
      </c>
      <c r="J437" s="36">
        <f t="shared" si="108"/>
        <v>1.6727824797778006E-12</v>
      </c>
      <c r="K437" s="88">
        <f t="shared" si="109"/>
        <v>-7.3940853440032686E-16</v>
      </c>
      <c r="L437" s="36">
        <f t="shared" si="110"/>
        <v>0.67993219094609259</v>
      </c>
      <c r="M437" s="89">
        <f t="shared" si="111"/>
        <v>1.2505352252864717E-6</v>
      </c>
      <c r="N437" s="10">
        <f t="shared" si="112"/>
        <v>4.253091741440969E-3</v>
      </c>
      <c r="O437" s="10">
        <f t="shared" si="113"/>
        <v>6.4995016571975977E-7</v>
      </c>
      <c r="P437" s="90">
        <v>435</v>
      </c>
      <c r="Q437" s="86">
        <f t="shared" si="114"/>
        <v>0.67993219094442059</v>
      </c>
      <c r="R437" s="91"/>
      <c r="S437" s="213"/>
      <c r="T437" s="76"/>
      <c r="U437" s="76"/>
      <c r="V437" s="76"/>
      <c r="W437" s="76"/>
      <c r="X437" s="76"/>
      <c r="Y437" s="76"/>
      <c r="Z437" s="76"/>
      <c r="AA437" s="76"/>
      <c r="AB437" s="76"/>
      <c r="AC437" s="76"/>
      <c r="AD437" s="76"/>
      <c r="AE437" s="76"/>
      <c r="AF437" s="76"/>
      <c r="AG437" s="76"/>
    </row>
    <row r="438" spans="1:33" x14ac:dyDescent="0.25">
      <c r="A438" s="86">
        <f t="shared" si="102"/>
        <v>-6.2143556432689394E-2</v>
      </c>
      <c r="B438" s="75">
        <v>6.2143556432689394E-2</v>
      </c>
      <c r="C438" s="75">
        <v>0.67978531567392186</v>
      </c>
      <c r="D438" s="36">
        <f t="shared" si="103"/>
        <v>0.4621435564326894</v>
      </c>
      <c r="E438" s="36">
        <f t="shared" si="104"/>
        <v>4.1057323126073623E-2</v>
      </c>
      <c r="F438" s="36">
        <f t="shared" si="105"/>
        <v>1.6087763493911902E-2</v>
      </c>
      <c r="G438" s="36">
        <f t="shared" si="115"/>
        <v>4.9984698111144588E-3</v>
      </c>
      <c r="H438" s="36">
        <f t="shared" si="106"/>
        <v>5.7145086619985526E-2</v>
      </c>
      <c r="I438" s="36">
        <f t="shared" si="107"/>
        <v>4.9984698111144588E-3</v>
      </c>
      <c r="J438" s="36">
        <f t="shared" si="108"/>
        <v>1.5894094549945305E-12</v>
      </c>
      <c r="K438" s="88">
        <f t="shared" si="109"/>
        <v>-6.9944050551382415E-16</v>
      </c>
      <c r="L438" s="36">
        <f t="shared" si="110"/>
        <v>0.67977537962977286</v>
      </c>
      <c r="M438" s="89">
        <f t="shared" si="111"/>
        <v>9.8724973330995396E-11</v>
      </c>
      <c r="N438" s="10">
        <f t="shared" si="112"/>
        <v>4.2062616590289419E-3</v>
      </c>
      <c r="O438" s="10">
        <f t="shared" si="113"/>
        <v>6.275937562307495E-7</v>
      </c>
      <c r="P438" s="90">
        <v>436</v>
      </c>
      <c r="Q438" s="86">
        <f t="shared" si="114"/>
        <v>0.67977537962818413</v>
      </c>
      <c r="R438" s="91"/>
      <c r="S438" s="213"/>
      <c r="T438" s="76"/>
      <c r="U438" s="76"/>
      <c r="V438" s="76"/>
      <c r="W438" s="76"/>
      <c r="X438" s="76"/>
      <c r="Y438" s="76"/>
      <c r="Z438" s="76"/>
      <c r="AA438" s="76"/>
      <c r="AB438" s="76"/>
      <c r="AC438" s="76"/>
      <c r="AD438" s="76"/>
      <c r="AE438" s="76"/>
      <c r="AF438" s="76"/>
      <c r="AG438" s="76"/>
    </row>
    <row r="439" spans="1:33" x14ac:dyDescent="0.25">
      <c r="A439" s="86">
        <f t="shared" si="102"/>
        <v>-6.1521965470622109E-2</v>
      </c>
      <c r="B439" s="75">
        <v>6.1521965470622109E-2</v>
      </c>
      <c r="C439" s="75">
        <v>0.68026900681570901</v>
      </c>
      <c r="D439" s="36">
        <f t="shared" si="103"/>
        <v>0.46152196547062213</v>
      </c>
      <c r="E439" s="36">
        <f t="shared" si="104"/>
        <v>4.0926021982464623E-2</v>
      </c>
      <c r="F439" s="36">
        <f t="shared" si="105"/>
        <v>1.5666494618879638E-2</v>
      </c>
      <c r="G439" s="36">
        <f t="shared" si="115"/>
        <v>4.9294488677786436E-3</v>
      </c>
      <c r="H439" s="36">
        <f t="shared" si="106"/>
        <v>5.6592516601344262E-2</v>
      </c>
      <c r="I439" s="36">
        <f t="shared" si="107"/>
        <v>4.9294488677786444E-3</v>
      </c>
      <c r="J439" s="36">
        <f t="shared" si="108"/>
        <v>1.4992026531685073E-12</v>
      </c>
      <c r="K439" s="88">
        <f t="shared" si="109"/>
        <v>-6.5725203057807107E-16</v>
      </c>
      <c r="L439" s="36">
        <f t="shared" si="110"/>
        <v>0.67959796177076393</v>
      </c>
      <c r="M439" s="89">
        <f t="shared" si="111"/>
        <v>4.503014523453504E-7</v>
      </c>
      <c r="N439" s="10">
        <f t="shared" si="112"/>
        <v>4.1533451312705067E-3</v>
      </c>
      <c r="O439" s="10">
        <f t="shared" si="113"/>
        <v>6.0233700982189283E-7</v>
      </c>
      <c r="P439" s="90">
        <v>437</v>
      </c>
      <c r="Q439" s="86">
        <f t="shared" si="114"/>
        <v>0.67959796176926535</v>
      </c>
      <c r="R439" s="91"/>
      <c r="S439" s="213"/>
      <c r="T439" s="76"/>
      <c r="U439" s="76"/>
      <c r="V439" s="76"/>
      <c r="W439" s="76"/>
      <c r="X439" s="76"/>
      <c r="Y439" s="76"/>
      <c r="Z439" s="76"/>
      <c r="AA439" s="76"/>
      <c r="AB439" s="76"/>
      <c r="AC439" s="76"/>
      <c r="AD439" s="76"/>
      <c r="AE439" s="76"/>
      <c r="AF439" s="76"/>
      <c r="AG439" s="76"/>
    </row>
    <row r="440" spans="1:33" x14ac:dyDescent="0.25">
      <c r="A440" s="86">
        <f t="shared" si="102"/>
        <v>-6.0900374508554601E-2</v>
      </c>
      <c r="B440" s="75">
        <v>6.0900374508554601E-2</v>
      </c>
      <c r="C440" s="75">
        <v>0.67981578765071693</v>
      </c>
      <c r="D440" s="36">
        <f t="shared" si="103"/>
        <v>0.46090037450855464</v>
      </c>
      <c r="E440" s="36">
        <f t="shared" si="104"/>
        <v>4.078952001949733E-2</v>
      </c>
      <c r="F440" s="36">
        <f t="shared" si="105"/>
        <v>1.5249915141248942E-2</v>
      </c>
      <c r="G440" s="36">
        <f t="shared" si="115"/>
        <v>4.8609393463942135E-3</v>
      </c>
      <c r="H440" s="36">
        <f t="shared" si="106"/>
        <v>5.6039435160746276E-2</v>
      </c>
      <c r="I440" s="36">
        <f t="shared" si="107"/>
        <v>4.8609393463942109E-3</v>
      </c>
      <c r="J440" s="36">
        <f t="shared" si="108"/>
        <v>1.4141146881375565E-12</v>
      </c>
      <c r="K440" s="88">
        <f t="shared" si="109"/>
        <v>-6.1728400169156796E-16</v>
      </c>
      <c r="L440" s="36">
        <f t="shared" si="110"/>
        <v>0.6794225188567321</v>
      </c>
      <c r="M440" s="89">
        <f t="shared" si="111"/>
        <v>1.5466034432227834E-7</v>
      </c>
      <c r="N440" s="10">
        <f t="shared" si="112"/>
        <v>4.1010656697345275E-3</v>
      </c>
      <c r="O440" s="10">
        <f t="shared" si="113"/>
        <v>5.7740800448030515E-7</v>
      </c>
      <c r="P440" s="90">
        <v>438</v>
      </c>
      <c r="Q440" s="86">
        <f t="shared" si="114"/>
        <v>0.67942251885531857</v>
      </c>
      <c r="R440" s="91"/>
      <c r="S440" s="213"/>
      <c r="T440" s="76"/>
      <c r="U440" s="76"/>
      <c r="V440" s="76"/>
      <c r="W440" s="76"/>
      <c r="X440" s="76"/>
      <c r="Y440" s="76"/>
      <c r="Z440" s="76"/>
      <c r="AA440" s="76"/>
      <c r="AB440" s="76"/>
      <c r="AC440" s="76"/>
      <c r="AD440" s="76"/>
      <c r="AE440" s="76"/>
      <c r="AF440" s="76"/>
      <c r="AG440" s="76"/>
    </row>
    <row r="441" spans="1:33" x14ac:dyDescent="0.25">
      <c r="A441" s="86">
        <f t="shared" si="102"/>
        <v>-6.0356482416745669E-2</v>
      </c>
      <c r="B441" s="75">
        <v>6.0356482416745669E-2</v>
      </c>
      <c r="C441" s="75">
        <v>0.67931671787326597</v>
      </c>
      <c r="D441" s="36">
        <f t="shared" si="103"/>
        <v>0.4603564824167457</v>
      </c>
      <c r="E441" s="36">
        <f t="shared" si="104"/>
        <v>4.0665701726365425E-2</v>
      </c>
      <c r="F441" s="36">
        <f t="shared" si="105"/>
        <v>1.4889371555278167E-2</v>
      </c>
      <c r="G441" s="36">
        <f t="shared" si="115"/>
        <v>4.8014091337584414E-3</v>
      </c>
      <c r="H441" s="36">
        <f t="shared" si="106"/>
        <v>5.5555073281643594E-2</v>
      </c>
      <c r="I441" s="36">
        <f t="shared" si="107"/>
        <v>4.8014091337584405E-3</v>
      </c>
      <c r="J441" s="36">
        <f t="shared" si="108"/>
        <v>1.3436344234961791E-12</v>
      </c>
      <c r="K441" s="88">
        <f t="shared" si="109"/>
        <v>-5.8619775700206552E-16</v>
      </c>
      <c r="L441" s="36">
        <f t="shared" si="110"/>
        <v>0.67927067552129794</v>
      </c>
      <c r="M441" s="89">
        <f t="shared" si="111"/>
        <v>2.1198981747483418E-9</v>
      </c>
      <c r="N441" s="10">
        <f t="shared" si="112"/>
        <v>4.0558382510369664E-3</v>
      </c>
      <c r="O441" s="10">
        <f t="shared" si="113"/>
        <v>5.5587594116207808E-7</v>
      </c>
      <c r="P441" s="90">
        <v>439</v>
      </c>
      <c r="Q441" s="86">
        <f t="shared" si="114"/>
        <v>0.6792706755199549</v>
      </c>
      <c r="R441" s="91"/>
      <c r="S441" s="213"/>
      <c r="T441" s="76"/>
      <c r="U441" s="76"/>
      <c r="V441" s="76"/>
      <c r="W441" s="76"/>
      <c r="X441" s="76"/>
      <c r="Y441" s="76"/>
      <c r="Z441" s="76"/>
      <c r="AA441" s="76"/>
      <c r="AB441" s="76"/>
      <c r="AC441" s="76"/>
      <c r="AD441" s="76"/>
      <c r="AE441" s="76"/>
      <c r="AF441" s="76"/>
      <c r="AG441" s="76"/>
    </row>
    <row r="442" spans="1:33" x14ac:dyDescent="0.25">
      <c r="A442" s="86">
        <f t="shared" si="102"/>
        <v>-5.9812590324936736E-2</v>
      </c>
      <c r="B442" s="75">
        <v>5.9812590324936736E-2</v>
      </c>
      <c r="C442" s="75">
        <v>0.68012812348339891</v>
      </c>
      <c r="D442" s="36">
        <f t="shared" si="103"/>
        <v>0.45981259032493677</v>
      </c>
      <c r="E442" s="36">
        <f t="shared" si="104"/>
        <v>4.053769634334517E-2</v>
      </c>
      <c r="F442" s="36">
        <f t="shared" si="105"/>
        <v>1.45326306011936E-2</v>
      </c>
      <c r="G442" s="36">
        <f t="shared" si="115"/>
        <v>4.7422633791213004E-3</v>
      </c>
      <c r="H442" s="36">
        <f t="shared" si="106"/>
        <v>5.5070326944538769E-2</v>
      </c>
      <c r="I442" s="36">
        <f t="shared" si="107"/>
        <v>4.7422633791212995E-3</v>
      </c>
      <c r="J442" s="36">
        <f t="shared" si="108"/>
        <v>1.2766667155296966E-12</v>
      </c>
      <c r="K442" s="88">
        <f t="shared" si="109"/>
        <v>-5.5511151231256289E-16</v>
      </c>
      <c r="L442" s="36">
        <f t="shared" si="110"/>
        <v>0.67912043366854846</v>
      </c>
      <c r="M442" s="89">
        <f t="shared" si="111"/>
        <v>1.0154387629533204E-6</v>
      </c>
      <c r="N442" s="10">
        <f t="shared" si="112"/>
        <v>4.0110886125183376E-3</v>
      </c>
      <c r="O442" s="10">
        <f t="shared" si="113"/>
        <v>5.3461653931689578E-7</v>
      </c>
      <c r="P442" s="90">
        <v>440</v>
      </c>
      <c r="Q442" s="86">
        <f t="shared" si="114"/>
        <v>0.67912043366727237</v>
      </c>
      <c r="R442" s="91"/>
      <c r="S442" s="213"/>
      <c r="T442" s="76"/>
      <c r="U442" s="76"/>
      <c r="V442" s="76"/>
      <c r="W442" s="76"/>
      <c r="X442" s="76"/>
      <c r="Y442" s="76"/>
      <c r="Z442" s="76"/>
      <c r="AA442" s="76"/>
      <c r="AB442" s="76"/>
      <c r="AC442" s="76"/>
      <c r="AD442" s="76"/>
      <c r="AE442" s="76"/>
      <c r="AF442" s="76"/>
      <c r="AG442" s="76"/>
    </row>
    <row r="443" spans="1:33" x14ac:dyDescent="0.25">
      <c r="A443" s="86">
        <f t="shared" si="102"/>
        <v>-5.9190999362869229E-2</v>
      </c>
      <c r="B443" s="75">
        <v>5.9190999362869229E-2</v>
      </c>
      <c r="C443" s="75">
        <v>0.67855183375052652</v>
      </c>
      <c r="D443" s="36">
        <f t="shared" si="103"/>
        <v>0.45919099936286922</v>
      </c>
      <c r="E443" s="36">
        <f t="shared" si="104"/>
        <v>4.0386156268787755E-2</v>
      </c>
      <c r="F443" s="36">
        <f t="shared" si="105"/>
        <v>1.412970828168088E-2</v>
      </c>
      <c r="G443" s="36">
        <f t="shared" si="115"/>
        <v>4.6751348111963853E-3</v>
      </c>
      <c r="H443" s="36">
        <f t="shared" si="106"/>
        <v>5.4515864550468633E-2</v>
      </c>
      <c r="I443" s="36">
        <f t="shared" si="107"/>
        <v>4.6751348111963862E-3</v>
      </c>
      <c r="J443" s="36">
        <f t="shared" si="108"/>
        <v>1.2042093090331408E-12</v>
      </c>
      <c r="K443" s="88">
        <f t="shared" si="109"/>
        <v>-5.2180482157380999E-16</v>
      </c>
      <c r="L443" s="36">
        <f t="shared" si="110"/>
        <v>0.67895074248197895</v>
      </c>
      <c r="M443" s="89">
        <f t="shared" si="111"/>
        <v>1.5912817602898674E-7</v>
      </c>
      <c r="N443" s="10">
        <f t="shared" si="112"/>
        <v>3.9605253073310568E-3</v>
      </c>
      <c r="O443" s="10">
        <f t="shared" si="113"/>
        <v>5.1066674301465218E-7</v>
      </c>
      <c r="P443" s="90">
        <v>441</v>
      </c>
      <c r="Q443" s="86">
        <f t="shared" si="114"/>
        <v>0.67895074248077525</v>
      </c>
      <c r="R443" s="91"/>
      <c r="S443" s="213"/>
      <c r="T443" s="76"/>
      <c r="U443" s="76"/>
      <c r="V443" s="76"/>
      <c r="W443" s="76"/>
      <c r="X443" s="76"/>
      <c r="Y443" s="76"/>
      <c r="Z443" s="76"/>
      <c r="AA443" s="76"/>
      <c r="AB443" s="76"/>
      <c r="AC443" s="76"/>
      <c r="AD443" s="76"/>
      <c r="AE443" s="76"/>
      <c r="AF443" s="76"/>
      <c r="AG443" s="76"/>
    </row>
    <row r="444" spans="1:33" x14ac:dyDescent="0.25">
      <c r="A444" s="86">
        <f t="shared" si="102"/>
        <v>-5.8569408400801937E-2</v>
      </c>
      <c r="B444" s="75">
        <v>5.8569408400801937E-2</v>
      </c>
      <c r="C444" s="75">
        <v>0.67934756043694611</v>
      </c>
      <c r="D444" s="36">
        <f t="shared" si="103"/>
        <v>0.45856940840080196</v>
      </c>
      <c r="E444" s="36">
        <f t="shared" si="104"/>
        <v>4.022888475717401E-2</v>
      </c>
      <c r="F444" s="36">
        <f t="shared" si="105"/>
        <v>1.3732024332575468E-2</v>
      </c>
      <c r="G444" s="36">
        <f t="shared" si="115"/>
        <v>4.6084993099165944E-3</v>
      </c>
      <c r="H444" s="36">
        <f t="shared" si="106"/>
        <v>5.396090908974948E-2</v>
      </c>
      <c r="I444" s="36">
        <f t="shared" si="107"/>
        <v>4.6084993099165918E-3</v>
      </c>
      <c r="J444" s="36">
        <f t="shared" si="108"/>
        <v>1.1358644520800625E-12</v>
      </c>
      <c r="K444" s="88">
        <f t="shared" si="109"/>
        <v>-4.8849813083505699E-16</v>
      </c>
      <c r="L444" s="36">
        <f t="shared" si="110"/>
        <v>0.67878325744098222</v>
      </c>
      <c r="M444" s="89">
        <f t="shared" si="111"/>
        <v>3.1843787125381468E-7</v>
      </c>
      <c r="N444" s="10">
        <f t="shared" si="112"/>
        <v>3.9105732263119775E-3</v>
      </c>
      <c r="O444" s="10">
        <f t="shared" si="113"/>
        <v>4.8710081817567513E-7</v>
      </c>
      <c r="P444" s="90">
        <v>442</v>
      </c>
      <c r="Q444" s="86">
        <f t="shared" si="114"/>
        <v>0.6787832574398468</v>
      </c>
      <c r="R444" s="91"/>
      <c r="S444" s="213"/>
      <c r="T444" s="76"/>
      <c r="U444" s="76"/>
      <c r="V444" s="76"/>
      <c r="W444" s="76"/>
      <c r="X444" s="76"/>
      <c r="Y444" s="76"/>
      <c r="Z444" s="76"/>
      <c r="AA444" s="76"/>
      <c r="AB444" s="76"/>
      <c r="AC444" s="76"/>
      <c r="AD444" s="76"/>
      <c r="AE444" s="76"/>
      <c r="AF444" s="76"/>
      <c r="AG444" s="76"/>
    </row>
    <row r="445" spans="1:33" x14ac:dyDescent="0.25">
      <c r="A445" s="86">
        <f t="shared" si="102"/>
        <v>-5.8025516308992782E-2</v>
      </c>
      <c r="B445" s="75">
        <v>5.8025516308992782E-2</v>
      </c>
      <c r="C445" s="75">
        <v>0.67903540390563044</v>
      </c>
      <c r="D445" s="36">
        <f t="shared" si="103"/>
        <v>0.4580255163089928</v>
      </c>
      <c r="E445" s="36">
        <f t="shared" si="104"/>
        <v>4.0086462993982455E-2</v>
      </c>
      <c r="F445" s="36">
        <f t="shared" si="105"/>
        <v>1.3388459349192574E-2</v>
      </c>
      <c r="G445" s="36">
        <f t="shared" si="115"/>
        <v>4.550593964738503E-3</v>
      </c>
      <c r="H445" s="36">
        <f t="shared" si="106"/>
        <v>5.3474922343175031E-2</v>
      </c>
      <c r="I445" s="36">
        <f t="shared" si="107"/>
        <v>4.5505939647385004E-3</v>
      </c>
      <c r="J445" s="36">
        <f t="shared" si="108"/>
        <v>1.079250164360018E-12</v>
      </c>
      <c r="K445" s="88">
        <f t="shared" si="109"/>
        <v>-4.6407322429330465E-16</v>
      </c>
      <c r="L445" s="36">
        <f t="shared" si="110"/>
        <v>0.67863856466307293</v>
      </c>
      <c r="M445" s="89">
        <f t="shared" si="111"/>
        <v>1.5748138443361969E-7</v>
      </c>
      <c r="N445" s="10">
        <f t="shared" si="112"/>
        <v>3.8673612422920724E-3</v>
      </c>
      <c r="O445" s="10">
        <f t="shared" si="113"/>
        <v>4.6680695302155767E-7</v>
      </c>
      <c r="P445" s="90">
        <v>443</v>
      </c>
      <c r="Q445" s="86">
        <f t="shared" si="114"/>
        <v>0.67863856466199413</v>
      </c>
      <c r="R445" s="91"/>
      <c r="S445" s="213"/>
      <c r="T445" s="76"/>
      <c r="U445" s="76"/>
      <c r="V445" s="76"/>
      <c r="W445" s="76"/>
      <c r="X445" s="76"/>
      <c r="Y445" s="76"/>
      <c r="Z445" s="76"/>
      <c r="AA445" s="76"/>
      <c r="AB445" s="76"/>
      <c r="AC445" s="76"/>
      <c r="AD445" s="76"/>
      <c r="AE445" s="76"/>
      <c r="AF445" s="76"/>
      <c r="AG445" s="76"/>
    </row>
    <row r="446" spans="1:33" x14ac:dyDescent="0.25">
      <c r="A446" s="86">
        <f t="shared" si="102"/>
        <v>-5.7403925346925497E-2</v>
      </c>
      <c r="B446" s="75">
        <v>5.7403925346925497E-2</v>
      </c>
      <c r="C446" s="75">
        <v>0.67873873032888121</v>
      </c>
      <c r="D446" s="36">
        <f t="shared" si="103"/>
        <v>0.45740392534692553</v>
      </c>
      <c r="E446" s="36">
        <f t="shared" si="104"/>
        <v>3.9918078534555701E-2</v>
      </c>
      <c r="F446" s="36">
        <f t="shared" si="105"/>
        <v>1.3000976660835934E-2</v>
      </c>
      <c r="G446" s="36">
        <f t="shared" si="115"/>
        <v>4.4848701505158656E-3</v>
      </c>
      <c r="H446" s="36">
        <f t="shared" si="106"/>
        <v>5.2919055195391633E-2</v>
      </c>
      <c r="I446" s="36">
        <f t="shared" si="107"/>
        <v>4.4848701505158673E-3</v>
      </c>
      <c r="J446" s="36">
        <f t="shared" si="108"/>
        <v>1.0179965617031732E-12</v>
      </c>
      <c r="K446" s="88">
        <f t="shared" si="109"/>
        <v>-4.3520742565305189E-16</v>
      </c>
      <c r="L446" s="36">
        <f t="shared" si="110"/>
        <v>0.67847537589448215</v>
      </c>
      <c r="M446" s="89">
        <f t="shared" si="111"/>
        <v>6.9355558117651792E-8</v>
      </c>
      <c r="N446" s="10">
        <f t="shared" si="112"/>
        <v>3.8185370593881206E-3</v>
      </c>
      <c r="O446" s="10">
        <f t="shared" si="113"/>
        <v>4.4399978833185801E-7</v>
      </c>
      <c r="P446" s="90">
        <v>444</v>
      </c>
      <c r="Q446" s="86">
        <f t="shared" si="114"/>
        <v>0.67847537589346463</v>
      </c>
      <c r="R446" s="91"/>
      <c r="S446" s="213"/>
      <c r="T446" s="76"/>
      <c r="U446" s="76"/>
      <c r="V446" s="76"/>
      <c r="W446" s="76"/>
      <c r="X446" s="76"/>
      <c r="Y446" s="76"/>
      <c r="Z446" s="76"/>
      <c r="AA446" s="76"/>
      <c r="AB446" s="76"/>
      <c r="AC446" s="76"/>
      <c r="AD446" s="76"/>
      <c r="AE446" s="76"/>
      <c r="AF446" s="76"/>
      <c r="AG446" s="76"/>
    </row>
    <row r="447" spans="1:33" x14ac:dyDescent="0.25">
      <c r="A447" s="86">
        <f t="shared" si="102"/>
        <v>-5.6860033255116564E-2</v>
      </c>
      <c r="B447" s="75">
        <v>5.6860033255116564E-2</v>
      </c>
      <c r="C447" s="75">
        <v>0.67828618601817903</v>
      </c>
      <c r="D447" s="36">
        <f t="shared" si="103"/>
        <v>0.45686003325511659</v>
      </c>
      <c r="E447" s="36">
        <f t="shared" si="104"/>
        <v>3.9765728969131588E-2</v>
      </c>
      <c r="F447" s="36">
        <f t="shared" si="105"/>
        <v>1.2666548977304079E-2</v>
      </c>
      <c r="G447" s="36">
        <f t="shared" si="115"/>
        <v>4.4277553077136378E-3</v>
      </c>
      <c r="H447" s="36">
        <f t="shared" si="106"/>
        <v>5.2432277946435665E-2</v>
      </c>
      <c r="I447" s="36">
        <f t="shared" si="107"/>
        <v>4.4277553077136395E-3</v>
      </c>
      <c r="J447" s="36">
        <f t="shared" si="108"/>
        <v>9.672593694825376E-13</v>
      </c>
      <c r="K447" s="88">
        <f t="shared" si="109"/>
        <v>-4.1300296516054973E-16</v>
      </c>
      <c r="L447" s="36">
        <f t="shared" si="110"/>
        <v>0.67833453130065313</v>
      </c>
      <c r="M447" s="89">
        <f t="shared" si="111"/>
        <v>2.3372663375009901E-9</v>
      </c>
      <c r="N447" s="10">
        <f t="shared" si="112"/>
        <v>3.7763017308699819E-3</v>
      </c>
      <c r="O447" s="10">
        <f t="shared" si="113"/>
        <v>4.2439176278239538E-7</v>
      </c>
      <c r="P447" s="90">
        <v>445</v>
      </c>
      <c r="Q447" s="86">
        <f t="shared" si="114"/>
        <v>0.67833453129968624</v>
      </c>
      <c r="R447" s="91"/>
      <c r="S447" s="213"/>
      <c r="T447" s="76"/>
      <c r="U447" s="76"/>
      <c r="V447" s="76"/>
      <c r="W447" s="76"/>
      <c r="X447" s="76"/>
      <c r="Y447" s="76"/>
      <c r="Z447" s="76"/>
      <c r="AA447" s="76"/>
      <c r="AB447" s="76"/>
      <c r="AC447" s="76"/>
      <c r="AD447" s="76"/>
      <c r="AE447" s="76"/>
      <c r="AF447" s="76"/>
      <c r="AG447" s="76"/>
    </row>
    <row r="448" spans="1:33" x14ac:dyDescent="0.25">
      <c r="A448" s="86">
        <f t="shared" si="102"/>
        <v>-5.6316141163307409E-2</v>
      </c>
      <c r="B448" s="75">
        <v>5.6316141163307409E-2</v>
      </c>
      <c r="C448" s="75">
        <v>0.67811483352586477</v>
      </c>
      <c r="D448" s="36">
        <f t="shared" si="103"/>
        <v>0.45631614116330743</v>
      </c>
      <c r="E448" s="36">
        <f t="shared" si="104"/>
        <v>3.9608610896444379E-2</v>
      </c>
      <c r="F448" s="36">
        <f t="shared" si="105"/>
        <v>1.2336525785828049E-2</v>
      </c>
      <c r="G448" s="36">
        <f t="shared" si="115"/>
        <v>4.3710044801159309E-3</v>
      </c>
      <c r="H448" s="36">
        <f t="shared" si="106"/>
        <v>5.1945136682272429E-2</v>
      </c>
      <c r="I448" s="36">
        <f t="shared" si="107"/>
        <v>4.3710044801159309E-3</v>
      </c>
      <c r="J448" s="36">
        <f t="shared" si="108"/>
        <v>9.1904970627495036E-13</v>
      </c>
      <c r="K448" s="88">
        <f t="shared" si="109"/>
        <v>-3.9079850466804746E-16</v>
      </c>
      <c r="L448" s="36">
        <f t="shared" si="110"/>
        <v>0.67819554166359286</v>
      </c>
      <c r="M448" s="89">
        <f t="shared" si="111"/>
        <v>6.5138034955366028E-9</v>
      </c>
      <c r="N448" s="10">
        <f t="shared" si="112"/>
        <v>3.7345152229373013E-3</v>
      </c>
      <c r="O448" s="10">
        <f t="shared" si="113"/>
        <v>4.0511857450380369E-7</v>
      </c>
      <c r="P448" s="90">
        <v>446</v>
      </c>
      <c r="Q448" s="86">
        <f t="shared" si="114"/>
        <v>0.67819554166267415</v>
      </c>
      <c r="R448" s="91"/>
      <c r="S448" s="213"/>
      <c r="T448" s="76"/>
      <c r="U448" s="76"/>
      <c r="V448" s="76"/>
      <c r="W448" s="76"/>
      <c r="X448" s="76"/>
      <c r="Y448" s="76"/>
      <c r="Z448" s="76"/>
      <c r="AA448" s="76"/>
      <c r="AB448" s="76"/>
      <c r="AC448" s="76"/>
      <c r="AD448" s="76"/>
      <c r="AE448" s="76"/>
      <c r="AF448" s="76"/>
      <c r="AG448" s="76"/>
    </row>
    <row r="449" spans="1:33" x14ac:dyDescent="0.25">
      <c r="A449" s="86">
        <f t="shared" si="102"/>
        <v>-5.5772249071498477E-2</v>
      </c>
      <c r="B449" s="75">
        <v>5.5772249071498477E-2</v>
      </c>
      <c r="C449" s="75">
        <v>0.67844199495570601</v>
      </c>
      <c r="D449" s="36">
        <f t="shared" si="103"/>
        <v>0.45577224907149849</v>
      </c>
      <c r="E449" s="36">
        <f t="shared" si="104"/>
        <v>3.9446641396999632E-2</v>
      </c>
      <c r="F449" s="36">
        <f t="shared" si="105"/>
        <v>1.2010993074137966E-2</v>
      </c>
      <c r="G449" s="36">
        <f t="shared" si="115"/>
        <v>4.3146145994876345E-3</v>
      </c>
      <c r="H449" s="36">
        <f t="shared" si="106"/>
        <v>5.1457634471137596E-2</v>
      </c>
      <c r="I449" s="36">
        <f t="shared" si="107"/>
        <v>4.3146145994876354E-3</v>
      </c>
      <c r="J449" s="36">
        <f t="shared" si="108"/>
        <v>8.7324473889475266E-13</v>
      </c>
      <c r="K449" s="88">
        <f t="shared" si="109"/>
        <v>-3.7081449022479542E-16</v>
      </c>
      <c r="L449" s="36">
        <f t="shared" si="110"/>
        <v>0.67805844319713016</v>
      </c>
      <c r="M449" s="89">
        <f t="shared" si="111"/>
        <v>1.4711195150662773E-7</v>
      </c>
      <c r="N449" s="10">
        <f t="shared" si="112"/>
        <v>3.6931731591852818E-3</v>
      </c>
      <c r="O449" s="10">
        <f t="shared" si="113"/>
        <v>3.8618946372506359E-7</v>
      </c>
      <c r="P449" s="90">
        <v>447</v>
      </c>
      <c r="Q449" s="86">
        <f t="shared" si="114"/>
        <v>0.6780584431962573</v>
      </c>
      <c r="R449" s="91"/>
      <c r="S449" s="213"/>
      <c r="T449" s="76"/>
      <c r="U449" s="76"/>
      <c r="V449" s="76"/>
      <c r="W449" s="76"/>
      <c r="X449" s="76"/>
      <c r="Y449" s="76"/>
      <c r="Z449" s="76"/>
      <c r="AA449" s="76"/>
      <c r="AB449" s="76"/>
      <c r="AC449" s="76"/>
      <c r="AD449" s="76"/>
      <c r="AE449" s="76"/>
      <c r="AF449" s="76"/>
      <c r="AG449" s="76"/>
    </row>
    <row r="450" spans="1:33" x14ac:dyDescent="0.25">
      <c r="A450" s="86">
        <f t="shared" ref="A450:A513" si="116">-B450</f>
        <v>-5.5150658109431192E-2</v>
      </c>
      <c r="B450" s="75">
        <v>5.5150658109431192E-2</v>
      </c>
      <c r="C450" s="75">
        <v>0.67811483352586477</v>
      </c>
      <c r="D450" s="36">
        <f t="shared" ref="D450:D513" si="117">IF(B450=0,"",B450+1/$T$8)</f>
        <v>0.45515065810943123</v>
      </c>
      <c r="E450" s="36">
        <f t="shared" ref="E450:E513" si="118">IF(B450=0,"",$T$20-(LN(1+EXP(-$S$37*(H450-T$20))))/$S$37)</f>
        <v>3.9255490154566267E-2</v>
      </c>
      <c r="F450" s="36">
        <f t="shared" ref="F450:F513" si="119">IF(B450=0,"",B450-E450-G450-V$4*J450)</f>
        <v>1.1644560853510113E-2</v>
      </c>
      <c r="G450" s="36">
        <f t="shared" si="115"/>
        <v>4.2506071005311286E-3</v>
      </c>
      <c r="H450" s="36">
        <f t="shared" ref="H450:H513" si="120">IF(B450=0,"",B450-G450-V$4*J450)</f>
        <v>5.0900051008076382E-2</v>
      </c>
      <c r="I450" s="36">
        <f t="shared" ref="I450:I513" si="121">IF(B450=0,"",B450-H450-V$4*J450)</f>
        <v>4.250607100531126E-3</v>
      </c>
      <c r="J450" s="36">
        <f t="shared" ref="J450:J513" si="122">IF(B450=0,"",LN(1+EXP($U$37*(B450-$U$39)))/$U$37)</f>
        <v>8.2368391064410874E-13</v>
      </c>
      <c r="K450" s="88">
        <f t="shared" ref="K450:K513" si="123">IF(B450=0,"",-LN(1+EXP($V$41*(B450-$V$39)))/$V$41)</f>
        <v>-3.486100297322931E-16</v>
      </c>
      <c r="L450" s="36">
        <f t="shared" ref="L450:L513" si="124">IF(B450=0,"",$S$41*E450+$S$8+$T$41*F450+$U$41*I450+S$43*(J450+K450))</f>
        <v>0.67790411985663057</v>
      </c>
      <c r="M450" s="89">
        <f t="shared" ref="M450:M513" si="125">IF(B450=0,"",(L450-C450)*(L450-C450))</f>
        <v>4.440025040213862E-8</v>
      </c>
      <c r="N450" s="10">
        <f t="shared" ref="N450:N513" si="126">IF(B450=0,"",1/V$16*LN(1+EXP(V$16*(B450-V$4*J450-T$39))))</f>
        <v>3.6464637352721738E-3</v>
      </c>
      <c r="O450" s="10">
        <f t="shared" ref="O450:O513" si="127">IF(B450=0,"",(N450-I450)^2)</f>
        <v>3.6498920578641161E-7</v>
      </c>
      <c r="P450" s="90">
        <v>448</v>
      </c>
      <c r="Q450" s="86">
        <f t="shared" ref="Q450:Q513" si="128">IF(B450=0,"",S$8+T$41*F450)</f>
        <v>0.67790411985580723</v>
      </c>
      <c r="R450" s="91"/>
      <c r="S450" s="213"/>
      <c r="T450" s="76"/>
      <c r="U450" s="76"/>
      <c r="V450" s="76"/>
      <c r="W450" s="76"/>
      <c r="X450" s="76"/>
      <c r="Y450" s="76"/>
      <c r="Z450" s="76"/>
      <c r="AA450" s="76"/>
      <c r="AB450" s="76"/>
      <c r="AC450" s="76"/>
      <c r="AD450" s="76"/>
      <c r="AE450" s="76"/>
      <c r="AF450" s="76"/>
      <c r="AG450" s="76"/>
    </row>
    <row r="451" spans="1:33" x14ac:dyDescent="0.25">
      <c r="A451" s="86">
        <f t="shared" si="116"/>
        <v>-5.4606766017622037E-2</v>
      </c>
      <c r="B451" s="75">
        <v>5.4606766017622037E-2</v>
      </c>
      <c r="C451" s="75">
        <v>0.67780299270244715</v>
      </c>
      <c r="D451" s="36">
        <f t="shared" si="117"/>
        <v>0.45460676601762207</v>
      </c>
      <c r="E451" s="36">
        <f t="shared" si="118"/>
        <v>3.9082858595104693E-2</v>
      </c>
      <c r="F451" s="36">
        <f t="shared" si="119"/>
        <v>1.1328926939841661E-2</v>
      </c>
      <c r="G451" s="36">
        <f t="shared" ref="G451:G514" si="129">IF(B451=0,"",1/2*(B451-V$4*J451+T$37)+1/2*POWER((B451-V$4*J451+T$37)^2-4*V$37*(B451-V$4*J451),0.5))</f>
        <v>4.1949804818930542E-3</v>
      </c>
      <c r="H451" s="36">
        <f t="shared" si="120"/>
        <v>5.0411785534946352E-2</v>
      </c>
      <c r="I451" s="36">
        <f t="shared" si="121"/>
        <v>4.1949804818930559E-3</v>
      </c>
      <c r="J451" s="36">
        <f t="shared" si="122"/>
        <v>7.8262928050255897E-13</v>
      </c>
      <c r="K451" s="88">
        <f t="shared" si="123"/>
        <v>-3.2862601528904091E-16</v>
      </c>
      <c r="L451" s="36">
        <f t="shared" si="124"/>
        <v>0.67777119028005495</v>
      </c>
      <c r="M451" s="89">
        <f t="shared" si="125"/>
        <v>1.0113940700120306E-9</v>
      </c>
      <c r="N451" s="10">
        <f t="shared" si="126"/>
        <v>3.6060594746267203E-3</v>
      </c>
      <c r="O451" s="10">
        <f t="shared" si="127"/>
        <v>3.4682795279959532E-7</v>
      </c>
      <c r="P451" s="90">
        <v>449</v>
      </c>
      <c r="Q451" s="86">
        <f t="shared" si="128"/>
        <v>0.67777119027927268</v>
      </c>
      <c r="R451" s="91"/>
      <c r="S451" s="213"/>
      <c r="T451" s="76"/>
      <c r="U451" s="76"/>
      <c r="V451" s="76"/>
      <c r="W451" s="76"/>
      <c r="X451" s="76"/>
      <c r="Y451" s="76"/>
      <c r="Z451" s="76"/>
      <c r="AA451" s="76"/>
      <c r="AB451" s="76"/>
      <c r="AC451" s="76"/>
      <c r="AD451" s="76"/>
      <c r="AE451" s="76"/>
      <c r="AF451" s="76"/>
      <c r="AG451" s="76"/>
    </row>
    <row r="452" spans="1:33" x14ac:dyDescent="0.25">
      <c r="A452" s="86">
        <f t="shared" si="116"/>
        <v>-5.4062873925813104E-2</v>
      </c>
      <c r="B452" s="75">
        <v>5.4062873925813104E-2</v>
      </c>
      <c r="C452" s="75">
        <v>0.67766256188514551</v>
      </c>
      <c r="D452" s="36">
        <f t="shared" si="117"/>
        <v>0.45406287392581313</v>
      </c>
      <c r="E452" s="36">
        <f t="shared" si="118"/>
        <v>3.8905134011283871E-2</v>
      </c>
      <c r="F452" s="36">
        <f t="shared" si="119"/>
        <v>1.1018034556918193E-2</v>
      </c>
      <c r="G452" s="36">
        <f t="shared" si="129"/>
        <v>4.139705356867418E-3</v>
      </c>
      <c r="H452" s="36">
        <f t="shared" si="120"/>
        <v>4.9923168568202066E-2</v>
      </c>
      <c r="I452" s="36">
        <f t="shared" si="121"/>
        <v>4.1397053568674154E-3</v>
      </c>
      <c r="J452" s="36">
        <f t="shared" si="122"/>
        <v>7.4362265751464378E-13</v>
      </c>
      <c r="K452" s="88">
        <f t="shared" si="123"/>
        <v>-3.1086244689503898E-16</v>
      </c>
      <c r="L452" s="36">
        <f t="shared" si="124"/>
        <v>0.67764025760446944</v>
      </c>
      <c r="M452" s="89">
        <f t="shared" si="125"/>
        <v>4.9748093647675309E-10</v>
      </c>
      <c r="N452" s="10">
        <f t="shared" si="126"/>
        <v>3.5660861269164669E-3</v>
      </c>
      <c r="O452" s="10">
        <f t="shared" si="127"/>
        <v>3.2903902096951913E-7</v>
      </c>
      <c r="P452" s="90">
        <v>450</v>
      </c>
      <c r="Q452" s="86">
        <f t="shared" si="128"/>
        <v>0.67764025760372615</v>
      </c>
      <c r="R452" s="91"/>
      <c r="S452" s="213"/>
      <c r="T452" s="76"/>
      <c r="U452" s="76"/>
      <c r="V452" s="76"/>
      <c r="W452" s="76"/>
      <c r="X452" s="76"/>
      <c r="Y452" s="76"/>
      <c r="Z452" s="76"/>
      <c r="AA452" s="76"/>
      <c r="AB452" s="76"/>
      <c r="AC452" s="76"/>
      <c r="AD452" s="76"/>
      <c r="AE452" s="76"/>
      <c r="AF452" s="76"/>
      <c r="AG452" s="76"/>
    </row>
    <row r="453" spans="1:33" x14ac:dyDescent="0.25">
      <c r="A453" s="86">
        <f t="shared" si="116"/>
        <v>-5.3518981834004178E-2</v>
      </c>
      <c r="B453" s="75">
        <v>5.3518981834004178E-2</v>
      </c>
      <c r="C453" s="75">
        <v>0.67703922456758414</v>
      </c>
      <c r="D453" s="36">
        <f t="shared" si="117"/>
        <v>0.45351898183400419</v>
      </c>
      <c r="E453" s="36">
        <f t="shared" si="118"/>
        <v>3.8722246465932419E-2</v>
      </c>
      <c r="F453" s="36">
        <f t="shared" si="119"/>
        <v>1.071195659039699E-2</v>
      </c>
      <c r="G453" s="36">
        <f t="shared" si="129"/>
        <v>4.0847787769682092E-3</v>
      </c>
      <c r="H453" s="36">
        <f t="shared" si="120"/>
        <v>4.9434203056329409E-2</v>
      </c>
      <c r="I453" s="36">
        <f t="shared" si="121"/>
        <v>4.0847787769682092E-3</v>
      </c>
      <c r="J453" s="36">
        <f t="shared" si="122"/>
        <v>7.0656010590787472E-13</v>
      </c>
      <c r="K453" s="88">
        <f t="shared" si="123"/>
        <v>-2.9531932455028727E-16</v>
      </c>
      <c r="L453" s="36">
        <f t="shared" si="124"/>
        <v>0.67751135252575012</v>
      </c>
      <c r="M453" s="89">
        <f t="shared" si="125"/>
        <v>2.2290480888197723E-7</v>
      </c>
      <c r="N453" s="10">
        <f t="shared" si="126"/>
        <v>3.5265394574136152E-3</v>
      </c>
      <c r="O453" s="10">
        <f t="shared" si="127"/>
        <v>3.1163113789677616E-7</v>
      </c>
      <c r="P453" s="90">
        <v>451</v>
      </c>
      <c r="Q453" s="86">
        <f t="shared" si="128"/>
        <v>0.67751135252504391</v>
      </c>
      <c r="R453" s="91"/>
      <c r="S453" s="213"/>
      <c r="T453" s="76"/>
      <c r="U453" s="76"/>
      <c r="V453" s="76"/>
      <c r="W453" s="76"/>
      <c r="X453" s="76"/>
      <c r="Y453" s="76"/>
      <c r="Z453" s="76"/>
      <c r="AA453" s="76"/>
      <c r="AB453" s="76"/>
      <c r="AC453" s="76"/>
      <c r="AD453" s="76"/>
      <c r="AE453" s="76"/>
      <c r="AF453" s="76"/>
      <c r="AG453" s="76"/>
    </row>
    <row r="454" spans="1:33" x14ac:dyDescent="0.25">
      <c r="A454" s="86">
        <f t="shared" si="116"/>
        <v>-5.2975089742195246E-2</v>
      </c>
      <c r="B454" s="75">
        <v>5.2975089742195246E-2</v>
      </c>
      <c r="C454" s="75">
        <v>0.677677696745278</v>
      </c>
      <c r="D454" s="36">
        <f t="shared" si="117"/>
        <v>0.45297508974219525</v>
      </c>
      <c r="E454" s="36">
        <f t="shared" si="118"/>
        <v>3.8534129784333106E-2</v>
      </c>
      <c r="F454" s="36">
        <f t="shared" si="119"/>
        <v>1.0410762135259786E-2</v>
      </c>
      <c r="G454" s="36">
        <f t="shared" si="129"/>
        <v>4.0301978219310086E-3</v>
      </c>
      <c r="H454" s="36">
        <f t="shared" si="120"/>
        <v>4.8944891919592892E-2</v>
      </c>
      <c r="I454" s="36">
        <f t="shared" si="121"/>
        <v>4.0301978219310086E-3</v>
      </c>
      <c r="J454" s="36">
        <f t="shared" si="122"/>
        <v>6.713447764397047E-13</v>
      </c>
      <c r="K454" s="88">
        <f t="shared" si="123"/>
        <v>-2.7977620220553556E-16</v>
      </c>
      <c r="L454" s="36">
        <f t="shared" si="124"/>
        <v>0.67738450414332596</v>
      </c>
      <c r="M454" s="89">
        <f t="shared" si="125"/>
        <v>8.5961901839408219E-8</v>
      </c>
      <c r="N454" s="10">
        <f t="shared" si="126"/>
        <v>3.4874152653318162E-3</v>
      </c>
      <c r="O454" s="10">
        <f t="shared" si="127"/>
        <v>2.9461290374835553E-7</v>
      </c>
      <c r="P454" s="90">
        <v>452</v>
      </c>
      <c r="Q454" s="86">
        <f t="shared" si="128"/>
        <v>0.67738450414265494</v>
      </c>
      <c r="R454" s="91"/>
      <c r="S454" s="213"/>
      <c r="T454" s="76"/>
      <c r="U454" s="76"/>
      <c r="V454" s="76"/>
      <c r="W454" s="76"/>
      <c r="X454" s="76"/>
      <c r="Y454" s="76"/>
      <c r="Z454" s="76"/>
      <c r="AA454" s="76"/>
      <c r="AB454" s="76"/>
      <c r="AC454" s="76"/>
      <c r="AD454" s="76"/>
      <c r="AE454" s="76"/>
      <c r="AF454" s="76"/>
      <c r="AG454" s="76"/>
    </row>
    <row r="455" spans="1:33" x14ac:dyDescent="0.25">
      <c r="A455" s="86">
        <f t="shared" si="116"/>
        <v>-5.2508896520644666E-2</v>
      </c>
      <c r="B455" s="75">
        <v>5.2508896520644666E-2</v>
      </c>
      <c r="C455" s="75">
        <v>0.67643170759213822</v>
      </c>
      <c r="D455" s="36">
        <f t="shared" si="117"/>
        <v>0.45250889652064469</v>
      </c>
      <c r="E455" s="36">
        <f t="shared" si="118"/>
        <v>3.8368677701047495E-2</v>
      </c>
      <c r="F455" s="36">
        <f t="shared" si="119"/>
        <v>1.0156531776763639E-2</v>
      </c>
      <c r="G455" s="36">
        <f t="shared" si="129"/>
        <v>3.9836870421909726E-3</v>
      </c>
      <c r="H455" s="36">
        <f t="shared" si="120"/>
        <v>4.8525209477811131E-2</v>
      </c>
      <c r="I455" s="36">
        <f t="shared" si="121"/>
        <v>3.9836870421909761E-3</v>
      </c>
      <c r="J455" s="36">
        <f t="shared" si="122"/>
        <v>6.4255929180726489E-13</v>
      </c>
      <c r="K455" s="88">
        <f t="shared" si="123"/>
        <v>-2.6645352591003406E-16</v>
      </c>
      <c r="L455" s="36">
        <f t="shared" si="124"/>
        <v>0.67727743474285063</v>
      </c>
      <c r="M455" s="89">
        <f t="shared" si="125"/>
        <v>7.152544134521236E-7</v>
      </c>
      <c r="N455" s="10">
        <f t="shared" si="126"/>
        <v>3.4542133415501608E-3</v>
      </c>
      <c r="O455" s="10">
        <f t="shared" si="127"/>
        <v>2.8034239967027967E-7</v>
      </c>
      <c r="P455" s="90">
        <v>453</v>
      </c>
      <c r="Q455" s="86">
        <f t="shared" si="128"/>
        <v>0.67727743474220836</v>
      </c>
      <c r="R455" s="91"/>
      <c r="S455" s="213"/>
      <c r="T455" s="76"/>
      <c r="U455" s="76"/>
      <c r="V455" s="76"/>
      <c r="W455" s="76"/>
      <c r="X455" s="76"/>
      <c r="Y455" s="76"/>
      <c r="Z455" s="76"/>
      <c r="AA455" s="76"/>
      <c r="AB455" s="76"/>
      <c r="AC455" s="76"/>
      <c r="AD455" s="76"/>
      <c r="AE455" s="76"/>
      <c r="AF455" s="76"/>
      <c r="AG455" s="76"/>
    </row>
    <row r="456" spans="1:33" x14ac:dyDescent="0.25">
      <c r="A456" s="86">
        <f t="shared" si="116"/>
        <v>-5.1965004428835511E-2</v>
      </c>
      <c r="B456" s="75">
        <v>5.1965004428835511E-2</v>
      </c>
      <c r="C456" s="75">
        <v>0.67750684247960136</v>
      </c>
      <c r="D456" s="36">
        <f t="shared" si="117"/>
        <v>0.45196500442883553</v>
      </c>
      <c r="E456" s="36">
        <f t="shared" si="118"/>
        <v>3.8170687981779486E-2</v>
      </c>
      <c r="F456" s="36">
        <f t="shared" si="119"/>
        <v>9.8645761370100248E-3</v>
      </c>
      <c r="G456" s="36">
        <f t="shared" si="129"/>
        <v>3.9297403094354644E-3</v>
      </c>
      <c r="H456" s="36">
        <f t="shared" si="120"/>
        <v>4.8035264118789514E-2</v>
      </c>
      <c r="I456" s="36">
        <f t="shared" si="121"/>
        <v>3.9297403094354618E-3</v>
      </c>
      <c r="J456" s="36">
        <f t="shared" si="122"/>
        <v>6.1053526299033558E-13</v>
      </c>
      <c r="K456" s="88">
        <f t="shared" si="123"/>
        <v>-2.5313084961453246E-16</v>
      </c>
      <c r="L456" s="36">
        <f t="shared" si="124"/>
        <v>0.67715447729788425</v>
      </c>
      <c r="M456" s="89">
        <f t="shared" si="125"/>
        <v>1.2416122128652981E-7</v>
      </c>
      <c r="N456" s="10">
        <f t="shared" si="126"/>
        <v>3.4158627207789278E-3</v>
      </c>
      <c r="O456" s="10">
        <f t="shared" si="127"/>
        <v>2.640701761234539E-7</v>
      </c>
      <c r="P456" s="90">
        <v>454</v>
      </c>
      <c r="Q456" s="86">
        <f t="shared" si="128"/>
        <v>0.67715447729727396</v>
      </c>
      <c r="R456" s="91"/>
      <c r="S456" s="213"/>
      <c r="T456" s="76"/>
      <c r="U456" s="76"/>
      <c r="V456" s="76"/>
      <c r="W456" s="76"/>
      <c r="X456" s="76"/>
      <c r="Y456" s="76"/>
      <c r="Z456" s="76"/>
      <c r="AA456" s="76"/>
      <c r="AB456" s="76"/>
      <c r="AC456" s="76"/>
      <c r="AD456" s="76"/>
      <c r="AE456" s="76"/>
      <c r="AF456" s="76"/>
      <c r="AG456" s="76"/>
    </row>
    <row r="457" spans="1:33" x14ac:dyDescent="0.25">
      <c r="A457" s="86">
        <f t="shared" si="116"/>
        <v>-5.1421112337026578E-2</v>
      </c>
      <c r="B457" s="75">
        <v>5.1421112337026578E-2</v>
      </c>
      <c r="C457" s="75">
        <v>0.67643170759213822</v>
      </c>
      <c r="D457" s="36">
        <f t="shared" si="117"/>
        <v>0.45142111233702659</v>
      </c>
      <c r="E457" s="36">
        <f t="shared" si="118"/>
        <v>3.7967302800062476E-2</v>
      </c>
      <c r="F457" s="36">
        <f t="shared" si="119"/>
        <v>9.5776785252871602E-3</v>
      </c>
      <c r="G457" s="36">
        <f t="shared" si="129"/>
        <v>3.8761310110968367E-3</v>
      </c>
      <c r="H457" s="36">
        <f t="shared" si="120"/>
        <v>4.7544981325349636E-2</v>
      </c>
      <c r="I457" s="36">
        <f t="shared" si="121"/>
        <v>3.8761310110968362E-3</v>
      </c>
      <c r="J457" s="36">
        <f t="shared" si="122"/>
        <v>5.8010570341071657E-13</v>
      </c>
      <c r="K457" s="88">
        <f t="shared" si="123"/>
        <v>-2.3980817331903092E-16</v>
      </c>
      <c r="L457" s="36">
        <f t="shared" si="124"/>
        <v>0.67703365004709415</v>
      </c>
      <c r="M457" s="89">
        <f t="shared" si="125"/>
        <v>3.6233471907836972E-7</v>
      </c>
      <c r="N457" s="10">
        <f t="shared" si="126"/>
        <v>3.3779227612325859E-3</v>
      </c>
      <c r="O457" s="10">
        <f t="shared" si="127"/>
        <v>2.482114602327993E-7</v>
      </c>
      <c r="P457" s="90">
        <v>455</v>
      </c>
      <c r="Q457" s="86">
        <f t="shared" si="128"/>
        <v>0.67703365004651428</v>
      </c>
      <c r="R457" s="91"/>
      <c r="S457" s="213"/>
      <c r="T457" s="76"/>
      <c r="U457" s="76"/>
      <c r="V457" s="76"/>
      <c r="W457" s="76"/>
      <c r="X457" s="76"/>
      <c r="Y457" s="76"/>
      <c r="Z457" s="76"/>
      <c r="AA457" s="76"/>
      <c r="AB457" s="76"/>
      <c r="AC457" s="76"/>
      <c r="AD457" s="76"/>
      <c r="AE457" s="76"/>
      <c r="AF457" s="76"/>
      <c r="AG457" s="76"/>
    </row>
    <row r="458" spans="1:33" x14ac:dyDescent="0.25">
      <c r="A458" s="86">
        <f t="shared" si="116"/>
        <v>-5.0954919115476005E-2</v>
      </c>
      <c r="B458" s="75">
        <v>5.0954919115476005E-2</v>
      </c>
      <c r="C458" s="75">
        <v>0.67674316825492575</v>
      </c>
      <c r="D458" s="36">
        <f t="shared" si="117"/>
        <v>0.45095491911547603</v>
      </c>
      <c r="E458" s="36">
        <f t="shared" si="118"/>
        <v>3.7788640570970117E-2</v>
      </c>
      <c r="F458" s="36">
        <f t="shared" si="119"/>
        <v>9.335831923437057E-3</v>
      </c>
      <c r="G458" s="36">
        <f t="shared" si="129"/>
        <v>3.8304466205136001E-3</v>
      </c>
      <c r="H458" s="36">
        <f t="shared" si="120"/>
        <v>4.7124472494407176E-2</v>
      </c>
      <c r="I458" s="36">
        <f t="shared" si="121"/>
        <v>3.8304466205135975E-3</v>
      </c>
      <c r="J458" s="36">
        <f t="shared" si="122"/>
        <v>5.5523198330714404E-13</v>
      </c>
      <c r="K458" s="88">
        <f t="shared" si="123"/>
        <v>-2.2870594307277964E-16</v>
      </c>
      <c r="L458" s="36">
        <f t="shared" si="124"/>
        <v>0.67693179607961496</v>
      </c>
      <c r="M458" s="89">
        <f t="shared" si="125"/>
        <v>3.5580456246980545E-8</v>
      </c>
      <c r="N458" s="10">
        <f t="shared" si="126"/>
        <v>3.3457265619948151E-3</v>
      </c>
      <c r="O458" s="10">
        <f t="shared" si="127"/>
        <v>2.3495353513045182E-7</v>
      </c>
      <c r="P458" s="90">
        <v>456</v>
      </c>
      <c r="Q458" s="86">
        <f t="shared" si="128"/>
        <v>0.67693179607905996</v>
      </c>
      <c r="R458" s="91"/>
      <c r="S458" s="213"/>
      <c r="T458" s="76"/>
      <c r="U458" s="76"/>
      <c r="V458" s="76"/>
      <c r="W458" s="76"/>
      <c r="X458" s="76"/>
      <c r="Y458" s="76"/>
      <c r="Z458" s="76"/>
      <c r="AA458" s="76"/>
      <c r="AB458" s="76"/>
      <c r="AC458" s="76"/>
      <c r="AD458" s="76"/>
      <c r="AE458" s="76"/>
      <c r="AF458" s="76"/>
      <c r="AG458" s="76"/>
    </row>
    <row r="459" spans="1:33" x14ac:dyDescent="0.25">
      <c r="A459" s="86">
        <f t="shared" si="116"/>
        <v>-5.0488725893925432E-2</v>
      </c>
      <c r="B459" s="75">
        <v>5.0488725893925432E-2</v>
      </c>
      <c r="C459" s="75">
        <v>0.6770547006067078</v>
      </c>
      <c r="D459" s="36">
        <f t="shared" si="117"/>
        <v>0.45048872589392547</v>
      </c>
      <c r="E459" s="36">
        <f t="shared" si="118"/>
        <v>3.7605949360339133E-2</v>
      </c>
      <c r="F459" s="36">
        <f t="shared" si="119"/>
        <v>9.0977702161056488E-3</v>
      </c>
      <c r="G459" s="36">
        <f t="shared" si="129"/>
        <v>3.7850063169492243E-3</v>
      </c>
      <c r="H459" s="36">
        <f t="shared" si="120"/>
        <v>4.6703719576444779E-2</v>
      </c>
      <c r="I459" s="36">
        <f t="shared" si="121"/>
        <v>3.7850063169492273E-3</v>
      </c>
      <c r="J459" s="36">
        <f t="shared" si="122"/>
        <v>5.3142596704841878E-13</v>
      </c>
      <c r="K459" s="88">
        <f t="shared" si="123"/>
        <v>-2.1760371282652831E-16</v>
      </c>
      <c r="L459" s="36">
        <f t="shared" si="124"/>
        <v>0.67683153612470603</v>
      </c>
      <c r="M459" s="89">
        <f t="shared" si="125"/>
        <v>4.9802386027118212E-8</v>
      </c>
      <c r="N459" s="10">
        <f t="shared" si="126"/>
        <v>3.3138265375557896E-3</v>
      </c>
      <c r="O459" s="10">
        <f t="shared" si="127"/>
        <v>2.2201038450924868E-7</v>
      </c>
      <c r="P459" s="90">
        <v>457</v>
      </c>
      <c r="Q459" s="86">
        <f t="shared" si="128"/>
        <v>0.67683153612417479</v>
      </c>
      <c r="R459" s="91"/>
      <c r="S459" s="213"/>
      <c r="T459" s="76"/>
      <c r="U459" s="76"/>
      <c r="V459" s="76"/>
      <c r="W459" s="76"/>
      <c r="X459" s="76"/>
      <c r="Y459" s="76"/>
      <c r="Z459" s="76"/>
      <c r="AA459" s="76"/>
      <c r="AB459" s="76"/>
      <c r="AC459" s="76"/>
      <c r="AD459" s="76"/>
      <c r="AE459" s="76"/>
      <c r="AF459" s="76"/>
      <c r="AG459" s="76"/>
    </row>
    <row r="460" spans="1:33" x14ac:dyDescent="0.25">
      <c r="A460" s="86">
        <f t="shared" si="116"/>
        <v>-4.9944833802116499E-2</v>
      </c>
      <c r="B460" s="75">
        <v>4.9944833802116499E-2</v>
      </c>
      <c r="C460" s="75">
        <v>0.67612031861834465</v>
      </c>
      <c r="D460" s="36">
        <f t="shared" si="117"/>
        <v>0.44994483380211653</v>
      </c>
      <c r="E460" s="36">
        <f t="shared" si="118"/>
        <v>3.7387683168225591E-2</v>
      </c>
      <c r="F460" s="36">
        <f t="shared" si="119"/>
        <v>8.8248518279846182E-3</v>
      </c>
      <c r="G460" s="36">
        <f t="shared" si="129"/>
        <v>3.7322988054013517E-3</v>
      </c>
      <c r="H460" s="36">
        <f t="shared" si="120"/>
        <v>4.6212534996210211E-2</v>
      </c>
      <c r="I460" s="36">
        <f t="shared" si="121"/>
        <v>3.7322988054013491E-3</v>
      </c>
      <c r="J460" s="36">
        <f t="shared" si="122"/>
        <v>5.0493888029413053E-13</v>
      </c>
      <c r="K460" s="88">
        <f t="shared" si="123"/>
        <v>-2.0650148258027698E-16</v>
      </c>
      <c r="L460" s="36">
        <f t="shared" si="124"/>
        <v>0.67671659623960889</v>
      </c>
      <c r="M460" s="89">
        <f t="shared" si="125"/>
        <v>3.5554700162054121E-7</v>
      </c>
      <c r="N460" s="10">
        <f t="shared" si="126"/>
        <v>3.276980805312421E-3</v>
      </c>
      <c r="O460" s="10">
        <f t="shared" si="127"/>
        <v>2.0731448120498115E-7</v>
      </c>
      <c r="P460" s="90">
        <v>458</v>
      </c>
      <c r="Q460" s="86">
        <f t="shared" si="128"/>
        <v>0.67671659623910418</v>
      </c>
      <c r="R460" s="91"/>
      <c r="S460" s="213"/>
      <c r="T460" s="76"/>
      <c r="U460" s="76"/>
      <c r="V460" s="76"/>
      <c r="W460" s="76"/>
      <c r="X460" s="76"/>
      <c r="Y460" s="76"/>
      <c r="Z460" s="76"/>
      <c r="AA460" s="76"/>
      <c r="AB460" s="76"/>
      <c r="AC460" s="76"/>
      <c r="AD460" s="76"/>
      <c r="AE460" s="76"/>
      <c r="AF460" s="76"/>
      <c r="AG460" s="76"/>
    </row>
    <row r="461" spans="1:33" x14ac:dyDescent="0.25">
      <c r="A461" s="86">
        <f t="shared" si="116"/>
        <v>-4.9478640580565919E-2</v>
      </c>
      <c r="B461" s="75">
        <v>4.9478640580565919E-2</v>
      </c>
      <c r="C461" s="75">
        <v>0.67647773961447044</v>
      </c>
      <c r="D461" s="36">
        <f t="shared" si="117"/>
        <v>0.44947864058056597</v>
      </c>
      <c r="E461" s="36">
        <f t="shared" si="118"/>
        <v>3.7196177650750117E-2</v>
      </c>
      <c r="F461" s="36">
        <f t="shared" si="119"/>
        <v>8.5950815284864587E-3</v>
      </c>
      <c r="G461" s="36">
        <f t="shared" si="129"/>
        <v>3.6873814008460543E-3</v>
      </c>
      <c r="H461" s="36">
        <f t="shared" si="120"/>
        <v>4.5791259179236578E-2</v>
      </c>
      <c r="I461" s="36">
        <f t="shared" si="121"/>
        <v>3.6873814008460517E-3</v>
      </c>
      <c r="J461" s="36">
        <f t="shared" si="122"/>
        <v>4.8328953131494548E-13</v>
      </c>
      <c r="K461" s="88">
        <f t="shared" si="123"/>
        <v>-1.9761969838327592E-16</v>
      </c>
      <c r="L461" s="36">
        <f t="shared" si="124"/>
        <v>0.67661982822040478</v>
      </c>
      <c r="M461" s="89">
        <f t="shared" si="125"/>
        <v>2.0189171936364987E-8</v>
      </c>
      <c r="N461" s="10">
        <f t="shared" si="126"/>
        <v>3.2457138508565622E-3</v>
      </c>
      <c r="O461" s="10">
        <f t="shared" si="127"/>
        <v>1.9507022471371817E-7</v>
      </c>
      <c r="P461" s="90">
        <v>459</v>
      </c>
      <c r="Q461" s="86">
        <f t="shared" si="128"/>
        <v>0.67661982821992173</v>
      </c>
      <c r="R461" s="91"/>
      <c r="S461" s="213"/>
      <c r="T461" s="76"/>
      <c r="U461" s="76"/>
      <c r="V461" s="76"/>
      <c r="W461" s="76"/>
      <c r="X461" s="76"/>
      <c r="Y461" s="76"/>
      <c r="Z461" s="76"/>
      <c r="AA461" s="76"/>
      <c r="AB461" s="76"/>
      <c r="AC461" s="76"/>
      <c r="AD461" s="76"/>
      <c r="AE461" s="76"/>
      <c r="AF461" s="76"/>
      <c r="AG461" s="76"/>
    </row>
    <row r="462" spans="1:33" x14ac:dyDescent="0.25">
      <c r="A462" s="86">
        <f t="shared" si="116"/>
        <v>-4.9012447359015346E-2</v>
      </c>
      <c r="B462" s="75">
        <v>4.9012447359015346E-2</v>
      </c>
      <c r="C462" s="75">
        <v>0.67537328517638284</v>
      </c>
      <c r="D462" s="36">
        <f t="shared" si="117"/>
        <v>0.44901244735901535</v>
      </c>
      <c r="E462" s="36">
        <f t="shared" si="118"/>
        <v>3.7000570911109219E-2</v>
      </c>
      <c r="F462" s="36">
        <f t="shared" si="119"/>
        <v>8.3691738308325613E-3</v>
      </c>
      <c r="G462" s="36">
        <f t="shared" si="129"/>
        <v>3.642702616610996E-3</v>
      </c>
      <c r="H462" s="36">
        <f t="shared" si="120"/>
        <v>4.5369744741941782E-2</v>
      </c>
      <c r="I462" s="36">
        <f t="shared" si="121"/>
        <v>3.6427026166109952E-3</v>
      </c>
      <c r="J462" s="36">
        <f t="shared" si="122"/>
        <v>4.6256851775839459E-13</v>
      </c>
      <c r="K462" s="88">
        <f t="shared" si="123"/>
        <v>-1.8873791418627486E-16</v>
      </c>
      <c r="L462" s="36">
        <f t="shared" si="124"/>
        <v>0.67652468694029799</v>
      </c>
      <c r="M462" s="89">
        <f t="shared" si="125"/>
        <v>1.3257260219469182E-6</v>
      </c>
      <c r="N462" s="10">
        <f t="shared" si="126"/>
        <v>3.2147351331933837E-3</v>
      </c>
      <c r="O462" s="10">
        <f t="shared" si="127"/>
        <v>1.8315616686280358E-7</v>
      </c>
      <c r="P462" s="90">
        <v>460</v>
      </c>
      <c r="Q462" s="86">
        <f t="shared" si="128"/>
        <v>0.67652468693983558</v>
      </c>
      <c r="R462" s="91"/>
      <c r="S462" s="213"/>
      <c r="T462" s="76"/>
      <c r="U462" s="76"/>
      <c r="V462" s="76"/>
      <c r="W462" s="76"/>
      <c r="X462" s="76"/>
      <c r="Y462" s="76"/>
      <c r="Z462" s="76"/>
      <c r="AA462" s="76"/>
      <c r="AB462" s="76"/>
      <c r="AC462" s="76"/>
      <c r="AD462" s="76"/>
      <c r="AE462" s="76"/>
      <c r="AF462" s="76"/>
      <c r="AG462" s="76"/>
    </row>
    <row r="463" spans="1:33" x14ac:dyDescent="0.25">
      <c r="A463" s="86">
        <f t="shared" si="116"/>
        <v>-4.8546254137464766E-2</v>
      </c>
      <c r="B463" s="75">
        <v>4.8546254137464766E-2</v>
      </c>
      <c r="C463" s="75">
        <v>0.67674316825492575</v>
      </c>
      <c r="D463" s="36">
        <f t="shared" si="117"/>
        <v>0.44854625413746479</v>
      </c>
      <c r="E463" s="36">
        <f t="shared" si="118"/>
        <v>3.6800846002077864E-2</v>
      </c>
      <c r="F463" s="36">
        <f t="shared" si="119"/>
        <v>8.1471473791012577E-3</v>
      </c>
      <c r="G463" s="36">
        <f t="shared" si="129"/>
        <v>3.5982607558429081E-3</v>
      </c>
      <c r="H463" s="36">
        <f t="shared" si="120"/>
        <v>4.4947993381179122E-2</v>
      </c>
      <c r="I463" s="36">
        <f t="shared" si="121"/>
        <v>3.5982607558429085E-3</v>
      </c>
      <c r="J463" s="36">
        <f t="shared" si="122"/>
        <v>4.4273568262146649E-13</v>
      </c>
      <c r="K463" s="88">
        <f t="shared" si="123"/>
        <v>-1.7985612998927374E-16</v>
      </c>
      <c r="L463" s="36">
        <f t="shared" si="124"/>
        <v>0.67643118025126281</v>
      </c>
      <c r="M463" s="89">
        <f t="shared" si="125"/>
        <v>9.7336514429589227E-8</v>
      </c>
      <c r="N463" s="10">
        <f t="shared" si="126"/>
        <v>3.1840421827064726E-3</v>
      </c>
      <c r="O463" s="10">
        <f t="shared" si="127"/>
        <v>1.7157702633118492E-7</v>
      </c>
      <c r="P463" s="90">
        <v>461</v>
      </c>
      <c r="Q463" s="86">
        <f t="shared" si="128"/>
        <v>0.67643118025082027</v>
      </c>
      <c r="R463" s="91"/>
      <c r="S463" s="213"/>
      <c r="T463" s="76"/>
      <c r="U463" s="76"/>
      <c r="V463" s="76"/>
      <c r="W463" s="76"/>
      <c r="X463" s="76"/>
      <c r="Y463" s="76"/>
      <c r="Z463" s="76"/>
      <c r="AA463" s="76"/>
      <c r="AB463" s="76"/>
      <c r="AC463" s="76"/>
      <c r="AD463" s="76"/>
      <c r="AE463" s="76"/>
      <c r="AF463" s="76"/>
      <c r="AG463" s="76"/>
    </row>
    <row r="464" spans="1:33" x14ac:dyDescent="0.25">
      <c r="A464" s="86">
        <f t="shared" si="116"/>
        <v>-4.8080060915914193E-2</v>
      </c>
      <c r="B464" s="75">
        <v>4.8080060915914193E-2</v>
      </c>
      <c r="C464" s="75">
        <v>0.67583989900870678</v>
      </c>
      <c r="D464" s="36">
        <f t="shared" si="117"/>
        <v>0.44808006091591424</v>
      </c>
      <c r="E464" s="36">
        <f t="shared" si="118"/>
        <v>3.6596988881333357E-2</v>
      </c>
      <c r="F464" s="36">
        <f t="shared" si="119"/>
        <v>7.9290178985214951E-3</v>
      </c>
      <c r="G464" s="36">
        <f t="shared" si="129"/>
        <v>3.554054135635587E-3</v>
      </c>
      <c r="H464" s="36">
        <f t="shared" si="120"/>
        <v>4.4526006779854854E-2</v>
      </c>
      <c r="I464" s="36">
        <f t="shared" si="121"/>
        <v>3.5540541356355853E-3</v>
      </c>
      <c r="J464" s="36">
        <f t="shared" si="122"/>
        <v>4.2375323107779753E-13</v>
      </c>
      <c r="K464" s="88">
        <f t="shared" si="123"/>
        <v>-1.7097434579227266E-16</v>
      </c>
      <c r="L464" s="36">
        <f t="shared" si="124"/>
        <v>0.67633931477599696</v>
      </c>
      <c r="M464" s="89">
        <f t="shared" si="125"/>
        <v>2.494161086180381E-7</v>
      </c>
      <c r="N464" s="10">
        <f t="shared" si="126"/>
        <v>3.1536325474921852E-3</v>
      </c>
      <c r="O464" s="10">
        <f t="shared" si="127"/>
        <v>1.603374482512827E-7</v>
      </c>
      <c r="P464" s="90">
        <v>462</v>
      </c>
      <c r="Q464" s="86">
        <f t="shared" si="128"/>
        <v>0.67633931477557341</v>
      </c>
      <c r="R464" s="91"/>
      <c r="S464" s="213"/>
      <c r="T464" s="76"/>
      <c r="U464" s="76"/>
      <c r="V464" s="76"/>
      <c r="W464" s="76"/>
      <c r="X464" s="76"/>
      <c r="Y464" s="76"/>
      <c r="Z464" s="76"/>
      <c r="AA464" s="76"/>
      <c r="AB464" s="76"/>
      <c r="AC464" s="76"/>
      <c r="AD464" s="76"/>
      <c r="AE464" s="76"/>
      <c r="AF464" s="76"/>
      <c r="AG464" s="76"/>
    </row>
    <row r="465" spans="1:33" x14ac:dyDescent="0.25">
      <c r="A465" s="86">
        <f t="shared" si="116"/>
        <v>-4.7613867694363834E-2</v>
      </c>
      <c r="B465" s="75">
        <v>4.7613867694363834E-2</v>
      </c>
      <c r="C465" s="75">
        <v>0.67585520582318448</v>
      </c>
      <c r="D465" s="36">
        <f t="shared" si="117"/>
        <v>0.44761386769436384</v>
      </c>
      <c r="E465" s="36">
        <f t="shared" si="118"/>
        <v>3.6388988450931449E-2</v>
      </c>
      <c r="F465" s="36">
        <f t="shared" si="119"/>
        <v>7.7147981561118423E-3</v>
      </c>
      <c r="G465" s="36">
        <f t="shared" si="129"/>
        <v>3.5100810869149596E-3</v>
      </c>
      <c r="H465" s="36">
        <f t="shared" si="120"/>
        <v>4.410378660704329E-2</v>
      </c>
      <c r="I465" s="36">
        <f t="shared" si="121"/>
        <v>3.5100810869149613E-3</v>
      </c>
      <c r="J465" s="36">
        <f t="shared" si="122"/>
        <v>4.0558336830102344E-13</v>
      </c>
      <c r="K465" s="88">
        <f t="shared" si="123"/>
        <v>-1.6431300764452181E-16</v>
      </c>
      <c r="L465" s="36">
        <f t="shared" si="124"/>
        <v>0.67624909589134485</v>
      </c>
      <c r="M465" s="89">
        <f t="shared" si="125"/>
        <v>1.5514938579538414E-7</v>
      </c>
      <c r="N465" s="10">
        <f t="shared" si="126"/>
        <v>3.1235037932963975E-3</v>
      </c>
      <c r="O465" s="10">
        <f t="shared" si="127"/>
        <v>1.4944200394145333E-7</v>
      </c>
      <c r="P465" s="90">
        <v>463</v>
      </c>
      <c r="Q465" s="86">
        <f t="shared" si="128"/>
        <v>0.6762490958909394</v>
      </c>
      <c r="R465" s="91"/>
      <c r="S465" s="213"/>
      <c r="T465" s="76"/>
      <c r="U465" s="76"/>
      <c r="V465" s="76"/>
      <c r="W465" s="76"/>
      <c r="X465" s="76"/>
      <c r="Y465" s="76"/>
      <c r="Z465" s="76"/>
      <c r="AA465" s="76"/>
      <c r="AB465" s="76"/>
      <c r="AC465" s="76"/>
      <c r="AD465" s="76"/>
      <c r="AE465" s="76"/>
      <c r="AF465" s="76"/>
      <c r="AG465" s="76"/>
    </row>
    <row r="466" spans="1:33" x14ac:dyDescent="0.25">
      <c r="A466" s="86">
        <f t="shared" si="116"/>
        <v>-4.7147674472813261E-2</v>
      </c>
      <c r="B466" s="75">
        <v>4.7147674472813261E-2</v>
      </c>
      <c r="C466" s="75">
        <v>0.67583989900870678</v>
      </c>
      <c r="D466" s="36">
        <f t="shared" si="117"/>
        <v>0.44714767447281328</v>
      </c>
      <c r="E466" s="36">
        <f t="shared" si="118"/>
        <v>3.6176836588339735E-2</v>
      </c>
      <c r="F466" s="36">
        <f t="shared" si="119"/>
        <v>7.5044979297606458E-3</v>
      </c>
      <c r="G466" s="36">
        <f t="shared" si="129"/>
        <v>3.4663399543246876E-3</v>
      </c>
      <c r="H466" s="36">
        <f t="shared" si="120"/>
        <v>4.3681334518100377E-2</v>
      </c>
      <c r="I466" s="36">
        <f t="shared" si="121"/>
        <v>3.466339954324691E-3</v>
      </c>
      <c r="J466" s="36">
        <f t="shared" si="122"/>
        <v>3.8819302381807559E-13</v>
      </c>
      <c r="K466" s="88">
        <f t="shared" si="123"/>
        <v>-1.5543122344752072E-16</v>
      </c>
      <c r="L466" s="36">
        <f t="shared" si="124"/>
        <v>0.67616052771527468</v>
      </c>
      <c r="M466" s="89">
        <f t="shared" si="125"/>
        <v>1.0280276747540758E-7</v>
      </c>
      <c r="N466" s="10">
        <f t="shared" si="126"/>
        <v>3.0936535034501024E-3</v>
      </c>
      <c r="O466" s="10">
        <f t="shared" si="127"/>
        <v>1.3889519066549717E-7</v>
      </c>
      <c r="P466" s="90">
        <v>464</v>
      </c>
      <c r="Q466" s="86">
        <f t="shared" si="128"/>
        <v>0.67616052771488666</v>
      </c>
      <c r="R466" s="91"/>
      <c r="S466" s="213"/>
      <c r="T466" s="76"/>
      <c r="U466" s="76"/>
      <c r="V466" s="76"/>
      <c r="W466" s="76"/>
      <c r="X466" s="76"/>
      <c r="Y466" s="76"/>
      <c r="Z466" s="76"/>
      <c r="AA466" s="76"/>
      <c r="AB466" s="76"/>
      <c r="AC466" s="76"/>
      <c r="AD466" s="76"/>
      <c r="AE466" s="76"/>
      <c r="AF466" s="76"/>
      <c r="AG466" s="76"/>
    </row>
    <row r="467" spans="1:33" x14ac:dyDescent="0.25">
      <c r="A467" s="86">
        <f t="shared" si="116"/>
        <v>-4.6681481251262681E-2</v>
      </c>
      <c r="B467" s="75">
        <v>4.6681481251262681E-2</v>
      </c>
      <c r="C467" s="75">
        <v>0.67492222543592428</v>
      </c>
      <c r="D467" s="36">
        <f t="shared" si="117"/>
        <v>0.44668148125126272</v>
      </c>
      <c r="E467" s="36">
        <f t="shared" si="118"/>
        <v>3.5960528168837873E-2</v>
      </c>
      <c r="F467" s="36">
        <f t="shared" si="119"/>
        <v>7.2981239859405975E-3</v>
      </c>
      <c r="G467" s="36">
        <f t="shared" si="129"/>
        <v>3.4228290961126617E-3</v>
      </c>
      <c r="H467" s="36">
        <f t="shared" si="120"/>
        <v>4.3258652154778469E-2</v>
      </c>
      <c r="I467" s="36">
        <f t="shared" si="121"/>
        <v>3.4228290961126626E-3</v>
      </c>
      <c r="J467" s="36">
        <f t="shared" si="122"/>
        <v>3.7154912715588513E-13</v>
      </c>
      <c r="K467" s="88">
        <f t="shared" si="123"/>
        <v>-1.4876988529976988E-16</v>
      </c>
      <c r="L467" s="36">
        <f t="shared" si="124"/>
        <v>0.67607361309749436</v>
      </c>
      <c r="M467" s="89">
        <f t="shared" si="125"/>
        <v>1.3256935472158175E-6</v>
      </c>
      <c r="N467" s="10">
        <f t="shared" si="126"/>
        <v>3.0640792788041975E-3</v>
      </c>
      <c r="O467" s="10">
        <f t="shared" si="127"/>
        <v>1.2870143141885706E-7</v>
      </c>
      <c r="P467" s="90">
        <v>465</v>
      </c>
      <c r="Q467" s="86">
        <f t="shared" si="128"/>
        <v>0.67607361309712299</v>
      </c>
      <c r="R467" s="91"/>
      <c r="S467" s="213"/>
      <c r="T467" s="76"/>
      <c r="U467" s="76"/>
      <c r="V467" s="76"/>
      <c r="W467" s="76"/>
      <c r="X467" s="76"/>
      <c r="Y467" s="76"/>
      <c r="Z467" s="76"/>
      <c r="AA467" s="76"/>
      <c r="AB467" s="76"/>
      <c r="AC467" s="76"/>
      <c r="AD467" s="76"/>
      <c r="AE467" s="76"/>
      <c r="AF467" s="76"/>
      <c r="AG467" s="76"/>
    </row>
    <row r="468" spans="1:33" x14ac:dyDescent="0.25">
      <c r="A468" s="86">
        <f t="shared" si="116"/>
        <v>-4.6292986899970461E-2</v>
      </c>
      <c r="B468" s="75">
        <v>4.6292986899970461E-2</v>
      </c>
      <c r="C468" s="75">
        <v>0.67571503329263205</v>
      </c>
      <c r="D468" s="36">
        <f t="shared" si="117"/>
        <v>0.44629298689997049</v>
      </c>
      <c r="E468" s="36">
        <f t="shared" si="118"/>
        <v>3.5777094389643119E-2</v>
      </c>
      <c r="F468" s="36">
        <f t="shared" si="119"/>
        <v>7.1291477334403464E-3</v>
      </c>
      <c r="G468" s="36">
        <f t="shared" si="129"/>
        <v>3.3867447765287689E-3</v>
      </c>
      <c r="H468" s="36">
        <f t="shared" si="120"/>
        <v>4.2906242123083464E-2</v>
      </c>
      <c r="I468" s="36">
        <f t="shared" si="121"/>
        <v>3.3867447765287698E-3</v>
      </c>
      <c r="J468" s="36">
        <f t="shared" si="122"/>
        <v>3.5822645086084016E-13</v>
      </c>
      <c r="K468" s="88">
        <f t="shared" si="123"/>
        <v>-1.4432899320126932E-16</v>
      </c>
      <c r="L468" s="36">
        <f t="shared" si="124"/>
        <v>0.67600244855933556</v>
      </c>
      <c r="M468" s="89">
        <f t="shared" si="125"/>
        <v>8.2607535534247319E-8</v>
      </c>
      <c r="N468" s="10">
        <f t="shared" si="126"/>
        <v>3.0396432559395476E-3</v>
      </c>
      <c r="O468" s="10">
        <f t="shared" si="127"/>
        <v>1.2047946559535023E-7</v>
      </c>
      <c r="P468" s="90">
        <v>466</v>
      </c>
      <c r="Q468" s="86">
        <f t="shared" si="128"/>
        <v>0.67600244855897751</v>
      </c>
      <c r="R468" s="91"/>
      <c r="S468" s="213"/>
      <c r="T468" s="76"/>
      <c r="U468" s="76"/>
      <c r="V468" s="76"/>
      <c r="W468" s="76"/>
      <c r="X468" s="76"/>
      <c r="Y468" s="76"/>
      <c r="Z468" s="76"/>
      <c r="AA468" s="76"/>
      <c r="AB468" s="76"/>
      <c r="AC468" s="76"/>
      <c r="AD468" s="76"/>
      <c r="AE468" s="76"/>
      <c r="AF468" s="76"/>
      <c r="AG468" s="76"/>
    </row>
    <row r="469" spans="1:33" x14ac:dyDescent="0.25">
      <c r="A469" s="86">
        <f t="shared" si="116"/>
        <v>-4.5826793678419887E-2</v>
      </c>
      <c r="B469" s="75">
        <v>4.5826793678419887E-2</v>
      </c>
      <c r="C469" s="75">
        <v>0.67506220446612208</v>
      </c>
      <c r="D469" s="36">
        <f t="shared" si="117"/>
        <v>0.44582679367841993</v>
      </c>
      <c r="E469" s="36">
        <f t="shared" si="118"/>
        <v>3.5553162303249765E-2</v>
      </c>
      <c r="F469" s="36">
        <f t="shared" si="119"/>
        <v>6.9299795061169402E-3</v>
      </c>
      <c r="G469" s="36">
        <f t="shared" si="129"/>
        <v>3.3436518687103151E-3</v>
      </c>
      <c r="H469" s="36">
        <f t="shared" si="120"/>
        <v>4.2483141809366708E-2</v>
      </c>
      <c r="I469" s="36">
        <f t="shared" si="121"/>
        <v>3.343651868710312E-3</v>
      </c>
      <c r="J469" s="36">
        <f t="shared" si="122"/>
        <v>3.4286757829514889E-13</v>
      </c>
      <c r="K469" s="88">
        <f t="shared" si="123"/>
        <v>-1.3766765505351847E-16</v>
      </c>
      <c r="L469" s="36">
        <f t="shared" si="124"/>
        <v>0.67591856863713595</v>
      </c>
      <c r="M469" s="89">
        <f t="shared" si="125"/>
        <v>7.3335959339626954E-7</v>
      </c>
      <c r="N469" s="10">
        <f t="shared" si="126"/>
        <v>3.01056897758014E-3</v>
      </c>
      <c r="O469" s="10">
        <f t="shared" si="127"/>
        <v>1.10944212363634E-7</v>
      </c>
      <c r="P469" s="90">
        <v>467</v>
      </c>
      <c r="Q469" s="86">
        <f t="shared" si="128"/>
        <v>0.67591856863679323</v>
      </c>
      <c r="R469" s="91"/>
      <c r="S469" s="213"/>
      <c r="T469" s="76"/>
      <c r="U469" s="76"/>
      <c r="V469" s="76"/>
      <c r="W469" s="76"/>
      <c r="X469" s="76"/>
      <c r="Y469" s="76"/>
      <c r="Z469" s="76"/>
      <c r="AA469" s="76"/>
      <c r="AB469" s="76"/>
      <c r="AC469" s="76"/>
      <c r="AD469" s="76"/>
      <c r="AE469" s="76"/>
      <c r="AF469" s="76"/>
      <c r="AG469" s="76"/>
    </row>
    <row r="470" spans="1:33" x14ac:dyDescent="0.25">
      <c r="A470" s="86">
        <f t="shared" si="116"/>
        <v>-4.5360600456869307E-2</v>
      </c>
      <c r="B470" s="75">
        <v>4.5360600456869307E-2</v>
      </c>
      <c r="C470" s="75">
        <v>0.6756841543901575</v>
      </c>
      <c r="D470" s="36">
        <f t="shared" si="117"/>
        <v>0.44536060045686932</v>
      </c>
      <c r="E470" s="36">
        <f t="shared" si="118"/>
        <v>3.5325075503372952E-2</v>
      </c>
      <c r="F470" s="36">
        <f t="shared" si="119"/>
        <v>6.7347402966365126E-3</v>
      </c>
      <c r="G470" s="36">
        <f t="shared" si="129"/>
        <v>3.3007846565316773E-3</v>
      </c>
      <c r="H470" s="36">
        <f t="shared" si="120"/>
        <v>4.2059815800009462E-2</v>
      </c>
      <c r="I470" s="36">
        <f t="shared" si="121"/>
        <v>3.3007846565316799E-3</v>
      </c>
      <c r="J470" s="36">
        <f t="shared" si="122"/>
        <v>3.2816539083759776E-13</v>
      </c>
      <c r="K470" s="88">
        <f t="shared" si="123"/>
        <v>-1.3100631690576763E-16</v>
      </c>
      <c r="L470" s="36">
        <f t="shared" si="124"/>
        <v>0.6758363434252056</v>
      </c>
      <c r="M470" s="89">
        <f t="shared" si="125"/>
        <v>2.3161502388871909E-8</v>
      </c>
      <c r="N470" s="10">
        <f t="shared" si="126"/>
        <v>2.9817640613899947E-3</v>
      </c>
      <c r="O470" s="10">
        <f t="shared" si="127"/>
        <v>1.0177414012455503E-7</v>
      </c>
      <c r="P470" s="90">
        <v>468</v>
      </c>
      <c r="Q470" s="86">
        <f t="shared" si="128"/>
        <v>0.67583634342487753</v>
      </c>
      <c r="R470" s="91"/>
      <c r="S470" s="213"/>
      <c r="T470" s="76"/>
      <c r="U470" s="76"/>
      <c r="V470" s="76"/>
      <c r="W470" s="76"/>
      <c r="X470" s="76"/>
      <c r="Y470" s="76"/>
      <c r="Z470" s="76"/>
      <c r="AA470" s="76"/>
      <c r="AB470" s="76"/>
      <c r="AC470" s="76"/>
      <c r="AD470" s="76"/>
      <c r="AE470" s="76"/>
      <c r="AF470" s="76"/>
      <c r="AG470" s="76"/>
    </row>
    <row r="471" spans="1:33" x14ac:dyDescent="0.25">
      <c r="A471" s="86">
        <f t="shared" si="116"/>
        <v>-4.4894407235318734E-2</v>
      </c>
      <c r="B471" s="75">
        <v>4.4894407235318734E-2</v>
      </c>
      <c r="C471" s="75">
        <v>0.6743313129903491</v>
      </c>
      <c r="D471" s="36">
        <f t="shared" si="117"/>
        <v>0.44489440723531876</v>
      </c>
      <c r="E471" s="36">
        <f t="shared" si="118"/>
        <v>3.5092840405566615E-2</v>
      </c>
      <c r="F471" s="36">
        <f t="shared" si="119"/>
        <v>6.5434252800884787E-3</v>
      </c>
      <c r="G471" s="36">
        <f t="shared" si="129"/>
        <v>3.2581415493495441E-3</v>
      </c>
      <c r="H471" s="36">
        <f t="shared" si="120"/>
        <v>4.1636265685655094E-2</v>
      </c>
      <c r="I471" s="36">
        <f t="shared" si="121"/>
        <v>3.2581415493495437E-3</v>
      </c>
      <c r="J471" s="36">
        <f t="shared" si="122"/>
        <v>3.1409626672170872E-13</v>
      </c>
      <c r="K471" s="88">
        <f t="shared" si="123"/>
        <v>-1.2434497875801676E-16</v>
      </c>
      <c r="L471" s="36">
        <f t="shared" si="124"/>
        <v>0.67575577089152794</v>
      </c>
      <c r="M471" s="89">
        <f t="shared" si="125"/>
        <v>2.0290803122308367E-6</v>
      </c>
      <c r="N471" s="10">
        <f t="shared" si="126"/>
        <v>2.9532261747563281E-3</v>
      </c>
      <c r="O471" s="10">
        <f t="shared" si="127"/>
        <v>9.2973385663320992E-8</v>
      </c>
      <c r="P471" s="90">
        <v>469</v>
      </c>
      <c r="Q471" s="86">
        <f t="shared" si="128"/>
        <v>0.67575577089121397</v>
      </c>
      <c r="R471" s="91"/>
      <c r="S471" s="213"/>
      <c r="T471" s="76"/>
      <c r="U471" s="76"/>
      <c r="V471" s="76"/>
      <c r="W471" s="76"/>
      <c r="X471" s="76"/>
      <c r="Y471" s="76"/>
      <c r="Z471" s="76"/>
      <c r="AA471" s="76"/>
      <c r="AB471" s="76"/>
      <c r="AC471" s="76"/>
      <c r="AD471" s="76"/>
      <c r="AE471" s="76"/>
      <c r="AF471" s="76"/>
      <c r="AG471" s="76"/>
    </row>
    <row r="472" spans="1:33" x14ac:dyDescent="0.25">
      <c r="A472" s="86">
        <f t="shared" si="116"/>
        <v>-4.4505912884026735E-2</v>
      </c>
      <c r="B472" s="75">
        <v>4.4505912884026735E-2</v>
      </c>
      <c r="C472" s="75">
        <v>0.67495301563920551</v>
      </c>
      <c r="D472" s="36">
        <f t="shared" si="117"/>
        <v>0.44450591288402674</v>
      </c>
      <c r="E472" s="36">
        <f t="shared" si="118"/>
        <v>3.4896149009275124E-2</v>
      </c>
      <c r="F472" s="36">
        <f t="shared" si="119"/>
        <v>6.3869881949695862E-3</v>
      </c>
      <c r="G472" s="36">
        <f t="shared" si="129"/>
        <v>3.2227756794791923E-3</v>
      </c>
      <c r="H472" s="36">
        <f t="shared" si="120"/>
        <v>4.1283137204244709E-2</v>
      </c>
      <c r="I472" s="36">
        <f t="shared" si="121"/>
        <v>3.2227756794791932E-3</v>
      </c>
      <c r="J472" s="36">
        <f t="shared" si="122"/>
        <v>3.0283340846371034E-13</v>
      </c>
      <c r="K472" s="88">
        <f t="shared" si="123"/>
        <v>-1.1990408665951617E-16</v>
      </c>
      <c r="L472" s="36">
        <f t="shared" si="124"/>
        <v>0.67568988723776913</v>
      </c>
      <c r="M472" s="89">
        <f t="shared" si="125"/>
        <v>5.4297975276969795E-7</v>
      </c>
      <c r="N472" s="10">
        <f t="shared" si="126"/>
        <v>2.9296469124947657E-3</v>
      </c>
      <c r="O472" s="10">
        <f t="shared" si="127"/>
        <v>8.5924474033810797E-8</v>
      </c>
      <c r="P472" s="90">
        <v>470</v>
      </c>
      <c r="Q472" s="86">
        <f t="shared" si="128"/>
        <v>0.67568988723746637</v>
      </c>
      <c r="R472" s="91"/>
      <c r="S472" s="213"/>
      <c r="T472" s="76"/>
      <c r="U472" s="76"/>
      <c r="V472" s="76"/>
      <c r="W472" s="76"/>
      <c r="X472" s="76"/>
      <c r="Y472" s="76"/>
      <c r="Z472" s="76"/>
      <c r="AA472" s="76"/>
      <c r="AB472" s="76"/>
      <c r="AC472" s="76"/>
      <c r="AD472" s="76"/>
      <c r="AE472" s="76"/>
      <c r="AF472" s="76"/>
      <c r="AG472" s="76"/>
    </row>
    <row r="473" spans="1:33" x14ac:dyDescent="0.25">
      <c r="A473" s="86">
        <f t="shared" si="116"/>
        <v>-4.4117418532734515E-2</v>
      </c>
      <c r="B473" s="75">
        <v>4.4117418532734515E-2</v>
      </c>
      <c r="C473" s="75">
        <v>0.67587074916899537</v>
      </c>
      <c r="D473" s="36">
        <f t="shared" si="117"/>
        <v>0.44411741853273456</v>
      </c>
      <c r="E473" s="36">
        <f t="shared" si="118"/>
        <v>3.4696590330138506E-2</v>
      </c>
      <c r="F473" s="36">
        <f t="shared" si="119"/>
        <v>6.2332647660688035E-3</v>
      </c>
      <c r="G473" s="36">
        <f t="shared" si="129"/>
        <v>3.1875634362352329E-3</v>
      </c>
      <c r="H473" s="36">
        <f t="shared" si="120"/>
        <v>4.0929855096207307E-2</v>
      </c>
      <c r="I473" s="36">
        <f t="shared" si="121"/>
        <v>3.1875634362352355E-3</v>
      </c>
      <c r="J473" s="36">
        <f t="shared" si="122"/>
        <v>2.9197212023587253E-13</v>
      </c>
      <c r="K473" s="88">
        <f t="shared" si="123"/>
        <v>-1.1546319456101562E-16</v>
      </c>
      <c r="L473" s="36">
        <f t="shared" si="124"/>
        <v>0.67562514644336857</v>
      </c>
      <c r="M473" s="89">
        <f t="shared" si="125"/>
        <v>6.032069883530942E-8</v>
      </c>
      <c r="N473" s="10">
        <f t="shared" si="126"/>
        <v>2.9062501483315089E-3</v>
      </c>
      <c r="O473" s="10">
        <f t="shared" si="127"/>
        <v>7.9137165951204929E-8</v>
      </c>
      <c r="P473" s="90">
        <v>471</v>
      </c>
      <c r="Q473" s="86">
        <f t="shared" si="128"/>
        <v>0.6756251464430767</v>
      </c>
      <c r="R473" s="91"/>
      <c r="S473" s="213"/>
      <c r="T473" s="76"/>
      <c r="U473" s="76"/>
      <c r="V473" s="76"/>
      <c r="W473" s="76"/>
      <c r="X473" s="76"/>
      <c r="Y473" s="76"/>
      <c r="Z473" s="76"/>
      <c r="AA473" s="76"/>
      <c r="AB473" s="76"/>
      <c r="AC473" s="76"/>
      <c r="AD473" s="76"/>
      <c r="AE473" s="76"/>
      <c r="AF473" s="76"/>
      <c r="AG473" s="76"/>
    </row>
    <row r="474" spans="1:33" x14ac:dyDescent="0.25">
      <c r="A474" s="86">
        <f t="shared" si="116"/>
        <v>-4.3651225311183935E-2</v>
      </c>
      <c r="B474" s="75">
        <v>4.3651225311183935E-2</v>
      </c>
      <c r="C474" s="75">
        <v>0.67431581175512634</v>
      </c>
      <c r="D474" s="36">
        <f t="shared" si="117"/>
        <v>0.44365122531118395</v>
      </c>
      <c r="E474" s="36">
        <f t="shared" si="118"/>
        <v>3.4453347048877085E-2</v>
      </c>
      <c r="F474" s="36">
        <f t="shared" si="119"/>
        <v>6.0523679971204742E-3</v>
      </c>
      <c r="G474" s="36">
        <f t="shared" si="129"/>
        <v>3.14551026490692E-3</v>
      </c>
      <c r="H474" s="36">
        <f t="shared" si="120"/>
        <v>4.0505715045997558E-2</v>
      </c>
      <c r="I474" s="36">
        <f t="shared" si="121"/>
        <v>3.1455102649069222E-3</v>
      </c>
      <c r="J474" s="36">
        <f t="shared" si="122"/>
        <v>2.794549461777221E-13</v>
      </c>
      <c r="K474" s="88">
        <f t="shared" si="123"/>
        <v>-1.1102230246251504E-16</v>
      </c>
      <c r="L474" s="36">
        <f t="shared" si="124"/>
        <v>0.67554896156634681</v>
      </c>
      <c r="M474" s="89">
        <f t="shared" si="125"/>
        <v>1.5206584569130773E-6</v>
      </c>
      <c r="N474" s="10">
        <f t="shared" si="126"/>
        <v>2.8784130671377422E-3</v>
      </c>
      <c r="O474" s="10">
        <f t="shared" si="127"/>
        <v>7.1340913056148417E-8</v>
      </c>
      <c r="P474" s="90">
        <v>472</v>
      </c>
      <c r="Q474" s="86">
        <f t="shared" si="128"/>
        <v>0.67554896156606747</v>
      </c>
      <c r="R474" s="91"/>
      <c r="S474" s="213"/>
      <c r="T474" s="76"/>
      <c r="U474" s="76"/>
      <c r="V474" s="76"/>
      <c r="W474" s="76"/>
      <c r="X474" s="76"/>
      <c r="Y474" s="76"/>
      <c r="Z474" s="76"/>
      <c r="AA474" s="76"/>
      <c r="AB474" s="76"/>
      <c r="AC474" s="76"/>
      <c r="AD474" s="76"/>
      <c r="AE474" s="76"/>
      <c r="AF474" s="76"/>
      <c r="AG474" s="76"/>
    </row>
    <row r="475" spans="1:33" x14ac:dyDescent="0.25">
      <c r="A475" s="86">
        <f t="shared" si="116"/>
        <v>-4.3262730959891936E-2</v>
      </c>
      <c r="B475" s="75">
        <v>4.3262730959891936E-2</v>
      </c>
      <c r="C475" s="75">
        <v>0.67493757183204461</v>
      </c>
      <c r="D475" s="36">
        <f t="shared" si="117"/>
        <v>0.44326273095989194</v>
      </c>
      <c r="E475" s="36">
        <f t="shared" si="118"/>
        <v>3.4247511927862156E-2</v>
      </c>
      <c r="F475" s="36">
        <f t="shared" si="119"/>
        <v>5.9045861903903162E-3</v>
      </c>
      <c r="G475" s="36">
        <f t="shared" si="129"/>
        <v>3.1106328413700313E-3</v>
      </c>
      <c r="H475" s="36">
        <f t="shared" si="120"/>
        <v>4.0152098118252474E-2</v>
      </c>
      <c r="I475" s="36">
        <f t="shared" si="121"/>
        <v>3.1106328413700295E-3</v>
      </c>
      <c r="J475" s="36">
        <f t="shared" si="122"/>
        <v>2.6943223065992848E-13</v>
      </c>
      <c r="K475" s="88">
        <f t="shared" si="123"/>
        <v>-1.0658141036401446E-16</v>
      </c>
      <c r="L475" s="36">
        <f t="shared" si="124"/>
        <v>0.67548672309278424</v>
      </c>
      <c r="M475" s="89">
        <f t="shared" si="125"/>
        <v>3.0156710717191636E-7</v>
      </c>
      <c r="N475" s="10">
        <f t="shared" si="126"/>
        <v>2.8554131546690343E-3</v>
      </c>
      <c r="O475" s="10">
        <f t="shared" si="127"/>
        <v>6.5137088479754152E-8</v>
      </c>
      <c r="P475" s="90">
        <v>473</v>
      </c>
      <c r="Q475" s="86">
        <f t="shared" si="128"/>
        <v>0.6754867230925149</v>
      </c>
      <c r="R475" s="91"/>
      <c r="S475" s="213"/>
      <c r="T475" s="76"/>
      <c r="U475" s="76"/>
      <c r="V475" s="76"/>
      <c r="W475" s="76"/>
      <c r="X475" s="76"/>
      <c r="Y475" s="76"/>
      <c r="Z475" s="76"/>
      <c r="AA475" s="76"/>
      <c r="AB475" s="76"/>
      <c r="AC475" s="76"/>
      <c r="AD475" s="76"/>
      <c r="AE475" s="76"/>
      <c r="AF475" s="76"/>
      <c r="AG475" s="76"/>
    </row>
    <row r="476" spans="1:33" x14ac:dyDescent="0.25">
      <c r="A476" s="86">
        <f t="shared" si="116"/>
        <v>-4.2874236608599715E-2</v>
      </c>
      <c r="B476" s="75">
        <v>4.2874236608599715E-2</v>
      </c>
      <c r="C476" s="75">
        <v>0.67447136633467841</v>
      </c>
      <c r="D476" s="36">
        <f t="shared" si="117"/>
        <v>0.44287423660859976</v>
      </c>
      <c r="E476" s="36">
        <f t="shared" si="118"/>
        <v>3.4038841323595914E-2</v>
      </c>
      <c r="F476" s="36">
        <f t="shared" si="119"/>
        <v>5.7594890982448086E-3</v>
      </c>
      <c r="G476" s="36">
        <f t="shared" si="129"/>
        <v>3.0759061864992221E-3</v>
      </c>
      <c r="H476" s="36">
        <f t="shared" si="120"/>
        <v>3.9798330421840722E-2</v>
      </c>
      <c r="I476" s="36">
        <f t="shared" si="121"/>
        <v>3.0759061864992225E-3</v>
      </c>
      <c r="J476" s="36">
        <f t="shared" si="122"/>
        <v>2.5977092816928177E-13</v>
      </c>
      <c r="K476" s="88">
        <f t="shared" si="123"/>
        <v>-1.0214051826551388E-16</v>
      </c>
      <c r="L476" s="36">
        <f t="shared" si="124"/>
        <v>0.67542561528977862</v>
      </c>
      <c r="M476" s="89">
        <f t="shared" si="125"/>
        <v>9.1059106830984646E-7</v>
      </c>
      <c r="N476" s="10">
        <f t="shared" si="126"/>
        <v>2.832591536694466E-3</v>
      </c>
      <c r="O476" s="10">
        <f t="shared" si="127"/>
        <v>5.9202018809611325E-8</v>
      </c>
      <c r="P476" s="90">
        <v>474</v>
      </c>
      <c r="Q476" s="86">
        <f t="shared" si="128"/>
        <v>0.67542561528951894</v>
      </c>
      <c r="R476" s="91"/>
      <c r="S476" s="213"/>
      <c r="T476" s="76"/>
      <c r="U476" s="76"/>
      <c r="V476" s="76"/>
      <c r="W476" s="76"/>
      <c r="X476" s="76"/>
      <c r="Y476" s="76"/>
      <c r="Z476" s="76"/>
      <c r="AA476" s="76"/>
      <c r="AB476" s="76"/>
      <c r="AC476" s="76"/>
      <c r="AD476" s="76"/>
      <c r="AE476" s="76"/>
      <c r="AF476" s="76"/>
      <c r="AG476" s="76"/>
    </row>
    <row r="477" spans="1:33" x14ac:dyDescent="0.25">
      <c r="A477" s="86">
        <f t="shared" si="116"/>
        <v>-4.2408043387049142E-2</v>
      </c>
      <c r="B477" s="75">
        <v>4.2408043387049142E-2</v>
      </c>
      <c r="C477" s="75">
        <v>0.67495301563920551</v>
      </c>
      <c r="D477" s="36">
        <f t="shared" si="117"/>
        <v>0.44240804338704914</v>
      </c>
      <c r="E477" s="36">
        <f t="shared" si="118"/>
        <v>3.3784711867760775E-2</v>
      </c>
      <c r="F477" s="36">
        <f t="shared" si="119"/>
        <v>5.5888995427972538E-3</v>
      </c>
      <c r="G477" s="36">
        <f t="shared" si="129"/>
        <v>3.0344319762424798E-3</v>
      </c>
      <c r="H477" s="36">
        <f t="shared" si="120"/>
        <v>3.9373611410558028E-2</v>
      </c>
      <c r="I477" s="36">
        <f t="shared" si="121"/>
        <v>3.0344319762424811E-3</v>
      </c>
      <c r="J477" s="36">
        <f t="shared" si="122"/>
        <v>2.4863326527357424E-13</v>
      </c>
      <c r="K477" s="88">
        <f t="shared" si="123"/>
        <v>-9.7699626167013308E-17</v>
      </c>
      <c r="L477" s="36">
        <f t="shared" si="124"/>
        <v>0.67535377130727747</v>
      </c>
      <c r="M477" s="89">
        <f t="shared" si="125"/>
        <v>1.6060510549180418E-7</v>
      </c>
      <c r="N477" s="10">
        <f t="shared" si="126"/>
        <v>2.8054391189553706E-3</v>
      </c>
      <c r="O477" s="10">
        <f t="shared" si="127"/>
        <v>5.2437728688514988E-8</v>
      </c>
      <c r="P477" s="90">
        <v>475</v>
      </c>
      <c r="Q477" s="86">
        <f t="shared" si="128"/>
        <v>0.67535377130702889</v>
      </c>
      <c r="R477" s="91"/>
      <c r="S477" s="213"/>
      <c r="T477" s="76"/>
      <c r="U477" s="76"/>
      <c r="V477" s="76"/>
      <c r="W477" s="76"/>
      <c r="X477" s="76"/>
      <c r="Y477" s="76"/>
      <c r="Z477" s="76"/>
      <c r="AA477" s="76"/>
      <c r="AB477" s="76"/>
      <c r="AC477" s="76"/>
      <c r="AD477" s="76"/>
      <c r="AE477" s="76"/>
      <c r="AF477" s="76"/>
      <c r="AG477" s="76"/>
    </row>
    <row r="478" spans="1:33" x14ac:dyDescent="0.25">
      <c r="A478" s="86">
        <f t="shared" si="116"/>
        <v>-4.2019549035757144E-2</v>
      </c>
      <c r="B478" s="75">
        <v>4.2019549035757144E-2</v>
      </c>
      <c r="C478" s="75">
        <v>0.67448657038873627</v>
      </c>
      <c r="D478" s="36">
        <f t="shared" si="117"/>
        <v>0.44201954903575719</v>
      </c>
      <c r="E478" s="36">
        <f t="shared" si="118"/>
        <v>3.3569850089152975E-2</v>
      </c>
      <c r="F478" s="36">
        <f t="shared" si="119"/>
        <v>5.4496650241394736E-3</v>
      </c>
      <c r="G478" s="36">
        <f t="shared" si="129"/>
        <v>3.0000339222249761E-3</v>
      </c>
      <c r="H478" s="36">
        <f t="shared" si="120"/>
        <v>3.9019515113292449E-2</v>
      </c>
      <c r="I478" s="36">
        <f t="shared" si="121"/>
        <v>3.0000339222249757E-3</v>
      </c>
      <c r="J478" s="36">
        <f t="shared" si="122"/>
        <v>2.397184106037037E-13</v>
      </c>
      <c r="K478" s="88">
        <f t="shared" si="123"/>
        <v>-9.3258734068512702E-17</v>
      </c>
      <c r="L478" s="36">
        <f t="shared" si="124"/>
        <v>0.67529513253366824</v>
      </c>
      <c r="M478" s="89">
        <f t="shared" si="125"/>
        <v>6.5377274221698475E-7</v>
      </c>
      <c r="N478" s="10">
        <f t="shared" si="126"/>
        <v>2.7830051965939415E-3</v>
      </c>
      <c r="O478" s="10">
        <f t="shared" si="127"/>
        <v>4.7101467749030712E-8</v>
      </c>
      <c r="P478" s="90">
        <v>476</v>
      </c>
      <c r="Q478" s="86">
        <f t="shared" si="128"/>
        <v>0.67529513253342865</v>
      </c>
      <c r="R478" s="91"/>
      <c r="S478" s="213"/>
      <c r="T478" s="76"/>
      <c r="U478" s="76"/>
      <c r="V478" s="76"/>
      <c r="W478" s="76"/>
      <c r="X478" s="76"/>
      <c r="Y478" s="76"/>
      <c r="Z478" s="76"/>
      <c r="AA478" s="76"/>
      <c r="AB478" s="76"/>
      <c r="AC478" s="76"/>
      <c r="AD478" s="76"/>
      <c r="AE478" s="76"/>
      <c r="AF478" s="76"/>
      <c r="AG478" s="76"/>
    </row>
    <row r="479" spans="1:33" x14ac:dyDescent="0.25">
      <c r="A479" s="86">
        <f t="shared" si="116"/>
        <v>-4.1631054684464923E-2</v>
      </c>
      <c r="B479" s="75">
        <v>4.1631054684464923E-2</v>
      </c>
      <c r="C479" s="75">
        <v>0.67448657038873627</v>
      </c>
      <c r="D479" s="36">
        <f t="shared" si="117"/>
        <v>0.44163105468446495</v>
      </c>
      <c r="E479" s="36">
        <f t="shared" si="118"/>
        <v>3.335219836730597E-2</v>
      </c>
      <c r="F479" s="36">
        <f t="shared" si="119"/>
        <v>5.3130724759049685E-3</v>
      </c>
      <c r="G479" s="36">
        <f t="shared" si="129"/>
        <v>2.9657838410228621E-3</v>
      </c>
      <c r="H479" s="36">
        <f t="shared" si="120"/>
        <v>3.866527084321094E-2</v>
      </c>
      <c r="I479" s="36">
        <f t="shared" si="121"/>
        <v>2.9657838410228603E-3</v>
      </c>
      <c r="J479" s="36">
        <f t="shared" si="122"/>
        <v>2.3112244978131744E-13</v>
      </c>
      <c r="K479" s="88">
        <f t="shared" si="123"/>
        <v>-9.1038288019262424E-17</v>
      </c>
      <c r="L479" s="36">
        <f t="shared" si="124"/>
        <v>0.67523760642886455</v>
      </c>
      <c r="M479" s="89">
        <f t="shared" si="125"/>
        <v>5.6405513357155582E-7</v>
      </c>
      <c r="N479" s="10">
        <f t="shared" si="126"/>
        <v>2.7607454484075062E-3</v>
      </c>
      <c r="O479" s="10">
        <f t="shared" si="127"/>
        <v>4.2040742446288104E-8</v>
      </c>
      <c r="P479" s="90">
        <v>477</v>
      </c>
      <c r="Q479" s="86">
        <f t="shared" si="128"/>
        <v>0.67523760642863351</v>
      </c>
      <c r="R479" s="91"/>
      <c r="S479" s="213"/>
      <c r="T479" s="76"/>
      <c r="U479" s="76"/>
      <c r="V479" s="76"/>
      <c r="W479" s="76"/>
      <c r="X479" s="76"/>
      <c r="Y479" s="76"/>
      <c r="Z479" s="76"/>
      <c r="AA479" s="76"/>
      <c r="AB479" s="76"/>
      <c r="AC479" s="76"/>
      <c r="AD479" s="76"/>
      <c r="AE479" s="76"/>
      <c r="AF479" s="76"/>
      <c r="AG479" s="76"/>
    </row>
    <row r="480" spans="1:33" x14ac:dyDescent="0.25">
      <c r="A480" s="86">
        <f t="shared" si="116"/>
        <v>-4.1242560333172702E-2</v>
      </c>
      <c r="B480" s="75">
        <v>4.1242560333172702E-2</v>
      </c>
      <c r="C480" s="75">
        <v>0.67479742168058265</v>
      </c>
      <c r="D480" s="36">
        <f t="shared" si="117"/>
        <v>0.44124256033317272</v>
      </c>
      <c r="E480" s="36">
        <f t="shared" si="118"/>
        <v>3.3131773610723045E-2</v>
      </c>
      <c r="F480" s="36">
        <f t="shared" si="119"/>
        <v>5.1791058507776547E-3</v>
      </c>
      <c r="G480" s="36">
        <f t="shared" si="129"/>
        <v>2.9316808714491688E-3</v>
      </c>
      <c r="H480" s="36">
        <f t="shared" si="120"/>
        <v>3.8310879461500698E-2</v>
      </c>
      <c r="I480" s="36">
        <f t="shared" si="121"/>
        <v>2.9316808714491709E-3</v>
      </c>
      <c r="J480" s="36">
        <f t="shared" si="122"/>
        <v>2.2283357192317584E-13</v>
      </c>
      <c r="K480" s="88">
        <f t="shared" si="123"/>
        <v>-8.6597395920761831E-17</v>
      </c>
      <c r="L480" s="36">
        <f t="shared" si="124"/>
        <v>0.67518118623452106</v>
      </c>
      <c r="M480" s="89">
        <f t="shared" si="125"/>
        <v>1.4727523285954206E-7</v>
      </c>
      <c r="N480" s="10">
        <f t="shared" si="126"/>
        <v>2.738658603721059E-3</v>
      </c>
      <c r="O480" s="10">
        <f t="shared" si="127"/>
        <v>3.7257595838902935E-8</v>
      </c>
      <c r="P480" s="90">
        <v>478</v>
      </c>
      <c r="Q480" s="86">
        <f t="shared" si="128"/>
        <v>0.67518118623429835</v>
      </c>
      <c r="R480" s="91"/>
      <c r="S480" s="213"/>
      <c r="T480" s="76"/>
      <c r="U480" s="76"/>
      <c r="V480" s="76"/>
      <c r="W480" s="76"/>
      <c r="X480" s="76"/>
      <c r="Y480" s="76"/>
      <c r="Z480" s="76"/>
      <c r="AA480" s="76"/>
      <c r="AB480" s="76"/>
      <c r="AC480" s="76"/>
      <c r="AD480" s="76"/>
      <c r="AE480" s="76"/>
      <c r="AF480" s="76"/>
      <c r="AG480" s="76"/>
    </row>
    <row r="481" spans="1:33" x14ac:dyDescent="0.25">
      <c r="A481" s="86">
        <f t="shared" si="116"/>
        <v>-4.0854065981880697E-2</v>
      </c>
      <c r="B481" s="75">
        <v>4.0854065981880697E-2</v>
      </c>
      <c r="C481" s="75">
        <v>0.67402056908792496</v>
      </c>
      <c r="D481" s="36">
        <f t="shared" si="117"/>
        <v>0.44085406598188071</v>
      </c>
      <c r="E481" s="36">
        <f t="shared" si="118"/>
        <v>3.2908593947414952E-2</v>
      </c>
      <c r="F481" s="36">
        <f t="shared" si="119"/>
        <v>5.0477478760469069E-3</v>
      </c>
      <c r="G481" s="36">
        <f t="shared" si="129"/>
        <v>2.8977241582039959E-3</v>
      </c>
      <c r="H481" s="36">
        <f t="shared" si="120"/>
        <v>3.7956341823461859E-2</v>
      </c>
      <c r="I481" s="36">
        <f t="shared" si="121"/>
        <v>2.8977241582039954E-3</v>
      </c>
      <c r="J481" s="36">
        <f t="shared" si="122"/>
        <v>2.1484232832268723E-13</v>
      </c>
      <c r="K481" s="88">
        <f t="shared" si="123"/>
        <v>-8.215650382226125E-17</v>
      </c>
      <c r="L481" s="36">
        <f t="shared" si="124"/>
        <v>0.67512586467621649</v>
      </c>
      <c r="M481" s="89">
        <f t="shared" si="125"/>
        <v>1.2216783374967255E-6</v>
      </c>
      <c r="N481" s="10">
        <f t="shared" si="126"/>
        <v>2.7167433998662258E-3</v>
      </c>
      <c r="O481" s="10">
        <f t="shared" si="127"/>
        <v>3.2754034888514163E-8</v>
      </c>
      <c r="P481" s="90">
        <v>479</v>
      </c>
      <c r="Q481" s="86">
        <f t="shared" si="128"/>
        <v>0.67512586467600177</v>
      </c>
      <c r="R481" s="91"/>
      <c r="S481" s="213"/>
      <c r="T481" s="76"/>
      <c r="U481" s="76"/>
      <c r="V481" s="76"/>
      <c r="W481" s="76"/>
      <c r="X481" s="76"/>
      <c r="Y481" s="76"/>
      <c r="Z481" s="76"/>
      <c r="AA481" s="76"/>
      <c r="AB481" s="76"/>
      <c r="AC481" s="76"/>
      <c r="AD481" s="76"/>
      <c r="AE481" s="76"/>
      <c r="AF481" s="76"/>
      <c r="AG481" s="76"/>
    </row>
    <row r="482" spans="1:33" x14ac:dyDescent="0.25">
      <c r="A482" s="86">
        <f t="shared" si="116"/>
        <v>-4.0465571630588476E-2</v>
      </c>
      <c r="B482" s="75">
        <v>4.0465571630588476E-2</v>
      </c>
      <c r="C482" s="75">
        <v>0.67510834458709823</v>
      </c>
      <c r="D482" s="36">
        <f t="shared" si="117"/>
        <v>0.44046557163058853</v>
      </c>
      <c r="E482" s="36">
        <f t="shared" si="118"/>
        <v>3.2682678689773356E-2</v>
      </c>
      <c r="F482" s="36">
        <f t="shared" si="119"/>
        <v>4.9189800887752136E-3</v>
      </c>
      <c r="G482" s="36">
        <f t="shared" si="129"/>
        <v>2.8639128518327672E-3</v>
      </c>
      <c r="H482" s="36">
        <f t="shared" si="120"/>
        <v>3.7601658778548569E-2</v>
      </c>
      <c r="I482" s="36">
        <f t="shared" si="121"/>
        <v>2.8639128518327677E-3</v>
      </c>
      <c r="J482" s="36">
        <f t="shared" si="122"/>
        <v>2.0713927027325991E-13</v>
      </c>
      <c r="K482" s="88">
        <f t="shared" si="123"/>
        <v>-7.993605777301096E-17</v>
      </c>
      <c r="L482" s="36">
        <f t="shared" si="124"/>
        <v>0.67507163397826397</v>
      </c>
      <c r="M482" s="89">
        <f t="shared" si="125"/>
        <v>1.3476688009817651E-9</v>
      </c>
      <c r="N482" s="10">
        <f t="shared" si="126"/>
        <v>2.6949985821504391E-3</v>
      </c>
      <c r="O482" s="10">
        <f t="shared" si="127"/>
        <v>2.8532030502314433E-8</v>
      </c>
      <c r="P482" s="90">
        <v>480</v>
      </c>
      <c r="Q482" s="86">
        <f t="shared" si="128"/>
        <v>0.67507163397805692</v>
      </c>
      <c r="R482" s="91"/>
      <c r="S482" s="213"/>
      <c r="T482" s="76"/>
      <c r="U482" s="76"/>
      <c r="V482" s="76"/>
      <c r="W482" s="76"/>
      <c r="X482" s="76"/>
      <c r="Y482" s="76"/>
      <c r="Z482" s="76"/>
      <c r="AA482" s="76"/>
      <c r="AB482" s="76"/>
      <c r="AC482" s="76"/>
      <c r="AD482" s="76"/>
      <c r="AE482" s="76"/>
      <c r="AF482" s="76"/>
      <c r="AG482" s="76"/>
    </row>
    <row r="483" spans="1:33" x14ac:dyDescent="0.25">
      <c r="A483" s="86">
        <f t="shared" si="116"/>
        <v>-4.0154776149554837E-2</v>
      </c>
      <c r="B483" s="75">
        <v>4.0154776149554837E-2</v>
      </c>
      <c r="C483" s="75">
        <v>0.6741913984501271</v>
      </c>
      <c r="D483" s="36">
        <f t="shared" si="117"/>
        <v>0.44015477614955484</v>
      </c>
      <c r="E483" s="36">
        <f t="shared" si="118"/>
        <v>3.2499990567147891E-2</v>
      </c>
      <c r="F483" s="36">
        <f t="shared" si="119"/>
        <v>4.81781764964805E-3</v>
      </c>
      <c r="G483" s="36">
        <f t="shared" si="129"/>
        <v>2.8369679325577213E-3</v>
      </c>
      <c r="H483" s="36">
        <f t="shared" si="120"/>
        <v>3.7317808216795943E-2</v>
      </c>
      <c r="I483" s="36">
        <f t="shared" si="121"/>
        <v>2.8369679325577191E-3</v>
      </c>
      <c r="J483" s="36">
        <f t="shared" si="122"/>
        <v>2.0117477423682435E-13</v>
      </c>
      <c r="K483" s="88">
        <f t="shared" si="123"/>
        <v>-7.7715611723760657E-17</v>
      </c>
      <c r="L483" s="36">
        <f t="shared" si="124"/>
        <v>0.67502902930362696</v>
      </c>
      <c r="M483" s="89">
        <f t="shared" si="125"/>
        <v>7.0162544673490396E-7</v>
      </c>
      <c r="N483" s="10">
        <f t="shared" si="126"/>
        <v>2.6777245679173124E-3</v>
      </c>
      <c r="O483" s="10">
        <f t="shared" si="127"/>
        <v>2.5358449181997541E-8</v>
      </c>
      <c r="P483" s="90">
        <v>481</v>
      </c>
      <c r="Q483" s="86">
        <f t="shared" si="128"/>
        <v>0.6750290293034259</v>
      </c>
      <c r="R483" s="91"/>
      <c r="S483" s="213"/>
      <c r="T483" s="76"/>
      <c r="U483" s="76"/>
      <c r="V483" s="76"/>
      <c r="W483" s="76"/>
      <c r="X483" s="76"/>
      <c r="Y483" s="76"/>
      <c r="Z483" s="76"/>
      <c r="AA483" s="76"/>
      <c r="AB483" s="76"/>
      <c r="AC483" s="76"/>
      <c r="AD483" s="76"/>
      <c r="AE483" s="76"/>
      <c r="AF483" s="76"/>
      <c r="AG483" s="76"/>
    </row>
    <row r="484" spans="1:33" x14ac:dyDescent="0.25">
      <c r="A484" s="86">
        <f t="shared" si="116"/>
        <v>-3.9688582928004257E-2</v>
      </c>
      <c r="B484" s="75">
        <v>3.9688582928004257E-2</v>
      </c>
      <c r="C484" s="75">
        <v>0.67434662363472386</v>
      </c>
      <c r="D484" s="36">
        <f t="shared" si="117"/>
        <v>0.43968858292800428</v>
      </c>
      <c r="E484" s="36">
        <f t="shared" si="118"/>
        <v>3.2222724339369575E-2</v>
      </c>
      <c r="F484" s="36">
        <f t="shared" si="119"/>
        <v>4.6691354975707663E-3</v>
      </c>
      <c r="G484" s="36">
        <f t="shared" si="129"/>
        <v>2.7967230908713669E-3</v>
      </c>
      <c r="H484" s="36">
        <f t="shared" si="120"/>
        <v>3.6891859836940342E-2</v>
      </c>
      <c r="I484" s="36">
        <f t="shared" si="121"/>
        <v>2.7967230908713661E-3</v>
      </c>
      <c r="J484" s="36">
        <f t="shared" si="122"/>
        <v>1.9254810511798169E-13</v>
      </c>
      <c r="K484" s="88">
        <f t="shared" si="123"/>
        <v>-7.3274719625260064E-17</v>
      </c>
      <c r="L484" s="36">
        <f t="shared" si="124"/>
        <v>0.67496641164861371</v>
      </c>
      <c r="M484" s="89">
        <f t="shared" si="125"/>
        <v>3.8413718216151711E-7</v>
      </c>
      <c r="N484" s="10">
        <f t="shared" si="126"/>
        <v>2.6520151260587778E-3</v>
      </c>
      <c r="O484" s="10">
        <f t="shared" si="127"/>
        <v>2.0940395080201299E-8</v>
      </c>
      <c r="P484" s="90">
        <v>482</v>
      </c>
      <c r="Q484" s="86">
        <f t="shared" si="128"/>
        <v>0.67496641164842119</v>
      </c>
      <c r="R484" s="91"/>
      <c r="S484" s="213"/>
      <c r="T484" s="76"/>
      <c r="U484" s="76"/>
      <c r="V484" s="76"/>
      <c r="W484" s="76"/>
      <c r="X484" s="76"/>
      <c r="Y484" s="76"/>
      <c r="Z484" s="76"/>
      <c r="AA484" s="76"/>
      <c r="AB484" s="76"/>
      <c r="AC484" s="76"/>
      <c r="AD484" s="76"/>
      <c r="AE484" s="76"/>
      <c r="AF484" s="76"/>
      <c r="AG484" s="76"/>
    </row>
    <row r="485" spans="1:33" x14ac:dyDescent="0.25">
      <c r="A485" s="86">
        <f t="shared" si="116"/>
        <v>-3.9300088576712036E-2</v>
      </c>
      <c r="B485" s="75">
        <v>3.9300088576712036E-2</v>
      </c>
      <c r="C485" s="75">
        <v>0.67389588739651907</v>
      </c>
      <c r="D485" s="36">
        <f t="shared" si="117"/>
        <v>0.43930008857671204</v>
      </c>
      <c r="E485" s="36">
        <f t="shared" si="118"/>
        <v>3.198872945206592E-2</v>
      </c>
      <c r="F485" s="36">
        <f t="shared" si="119"/>
        <v>4.5480161582345247E-3</v>
      </c>
      <c r="G485" s="36">
        <f t="shared" si="129"/>
        <v>2.7633429662259484E-3</v>
      </c>
      <c r="H485" s="36">
        <f t="shared" si="120"/>
        <v>3.6536745610300445E-2</v>
      </c>
      <c r="I485" s="36">
        <f t="shared" si="121"/>
        <v>2.763342966225948E-3</v>
      </c>
      <c r="J485" s="36">
        <f t="shared" si="122"/>
        <v>1.8564346277559522E-13</v>
      </c>
      <c r="K485" s="88">
        <f t="shared" si="123"/>
        <v>-7.1054273576009761E-17</v>
      </c>
      <c r="L485" s="36">
        <f t="shared" si="124"/>
        <v>0.67491540210308298</v>
      </c>
      <c r="M485" s="89">
        <f t="shared" si="125"/>
        <v>1.039410236900111E-6</v>
      </c>
      <c r="N485" s="10">
        <f t="shared" si="126"/>
        <v>2.6307740178969237E-3</v>
      </c>
      <c r="O485" s="10">
        <f t="shared" si="127"/>
        <v>1.7574526061063503E-8</v>
      </c>
      <c r="P485" s="90">
        <v>483</v>
      </c>
      <c r="Q485" s="86">
        <f t="shared" si="128"/>
        <v>0.67491540210289747</v>
      </c>
      <c r="R485" s="91"/>
      <c r="S485" s="213"/>
      <c r="T485" s="76"/>
      <c r="U485" s="76"/>
      <c r="V485" s="76"/>
      <c r="W485" s="76"/>
      <c r="X485" s="76"/>
      <c r="Y485" s="76"/>
      <c r="Z485" s="76"/>
      <c r="AA485" s="76"/>
      <c r="AB485" s="76"/>
      <c r="AC485" s="76"/>
      <c r="AD485" s="76"/>
      <c r="AE485" s="76"/>
      <c r="AF485" s="76"/>
      <c r="AG485" s="76"/>
    </row>
    <row r="486" spans="1:33" x14ac:dyDescent="0.25">
      <c r="A486" s="86">
        <f t="shared" si="116"/>
        <v>-3.8911594225420038E-2</v>
      </c>
      <c r="B486" s="75">
        <v>3.8911594225420038E-2</v>
      </c>
      <c r="C486" s="75">
        <v>0.67388071902281976</v>
      </c>
      <c r="D486" s="36">
        <f t="shared" si="117"/>
        <v>0.43891159422542003</v>
      </c>
      <c r="E486" s="36">
        <f t="shared" si="118"/>
        <v>3.1752087299427634E-2</v>
      </c>
      <c r="F486" s="36">
        <f t="shared" si="119"/>
        <v>4.4294020175512736E-3</v>
      </c>
      <c r="G486" s="36">
        <f t="shared" si="129"/>
        <v>2.7301049082621431E-3</v>
      </c>
      <c r="H486" s="36">
        <f t="shared" si="120"/>
        <v>3.6181489316978906E-2</v>
      </c>
      <c r="I486" s="36">
        <f t="shared" si="121"/>
        <v>2.7301049082621449E-3</v>
      </c>
      <c r="J486" s="36">
        <f t="shared" si="122"/>
        <v>1.7898684898125465E-13</v>
      </c>
      <c r="K486" s="88">
        <f t="shared" si="123"/>
        <v>-6.8833827526759471E-17</v>
      </c>
      <c r="L486" s="36">
        <f t="shared" si="124"/>
        <v>0.67486544762477341</v>
      </c>
      <c r="M486" s="89">
        <f t="shared" si="125"/>
        <v>9.6969041950557796E-7</v>
      </c>
      <c r="N486" s="10">
        <f t="shared" si="126"/>
        <v>2.6096983562392639E-3</v>
      </c>
      <c r="O486" s="10">
        <f t="shared" si="127"/>
        <v>1.4497737770038737E-8</v>
      </c>
      <c r="P486" s="90">
        <v>484</v>
      </c>
      <c r="Q486" s="86">
        <f t="shared" si="128"/>
        <v>0.67486544762459444</v>
      </c>
      <c r="R486" s="91"/>
      <c r="S486" s="213"/>
      <c r="T486" s="76"/>
      <c r="U486" s="76"/>
      <c r="V486" s="76"/>
      <c r="W486" s="76"/>
      <c r="X486" s="76"/>
      <c r="Y486" s="76"/>
      <c r="Z486" s="76"/>
      <c r="AA486" s="76"/>
      <c r="AB486" s="76"/>
      <c r="AC486" s="76"/>
      <c r="AD486" s="76"/>
      <c r="AE486" s="76"/>
      <c r="AF486" s="76"/>
      <c r="AG486" s="76"/>
    </row>
    <row r="487" spans="1:33" x14ac:dyDescent="0.25">
      <c r="A487" s="86">
        <f t="shared" si="116"/>
        <v>-3.8600798744386176E-2</v>
      </c>
      <c r="B487" s="75">
        <v>3.8600798744386176E-2</v>
      </c>
      <c r="C487" s="75">
        <v>0.67403590844008632</v>
      </c>
      <c r="D487" s="36">
        <f t="shared" si="117"/>
        <v>0.43860079874438618</v>
      </c>
      <c r="E487" s="36">
        <f t="shared" si="118"/>
        <v>3.1560884077534698E-2</v>
      </c>
      <c r="F487" s="36">
        <f t="shared" si="119"/>
        <v>4.3362984685729822E-3</v>
      </c>
      <c r="G487" s="36">
        <f t="shared" si="129"/>
        <v>2.7036161981046636E-3</v>
      </c>
      <c r="H487" s="36">
        <f t="shared" si="120"/>
        <v>3.589718254610768E-2</v>
      </c>
      <c r="I487" s="36">
        <f t="shared" si="121"/>
        <v>2.703616198104664E-3</v>
      </c>
      <c r="J487" s="36">
        <f t="shared" si="122"/>
        <v>1.7383257953510162E-13</v>
      </c>
      <c r="K487" s="88">
        <f t="shared" si="123"/>
        <v>-6.6613381477509168E-17</v>
      </c>
      <c r="L487" s="36">
        <f t="shared" si="124"/>
        <v>0.6748262369607565</v>
      </c>
      <c r="M487" s="89">
        <f t="shared" si="125"/>
        <v>6.2461917058471584E-7</v>
      </c>
      <c r="N487" s="10">
        <f t="shared" si="126"/>
        <v>2.5929561314645072E-3</v>
      </c>
      <c r="O487" s="10">
        <f t="shared" si="127"/>
        <v>1.2245650348803938E-8</v>
      </c>
      <c r="P487" s="90">
        <v>485</v>
      </c>
      <c r="Q487" s="86">
        <f t="shared" si="128"/>
        <v>0.67482623696058275</v>
      </c>
      <c r="R487" s="91"/>
      <c r="S487" s="213"/>
      <c r="T487" s="76"/>
      <c r="U487" s="76"/>
      <c r="V487" s="76"/>
      <c r="W487" s="76"/>
      <c r="X487" s="76"/>
      <c r="Y487" s="76"/>
      <c r="Z487" s="76"/>
      <c r="AA487" s="76"/>
      <c r="AB487" s="76"/>
      <c r="AC487" s="76"/>
      <c r="AD487" s="76"/>
      <c r="AE487" s="76"/>
      <c r="AF487" s="76"/>
      <c r="AG487" s="76"/>
    </row>
    <row r="488" spans="1:33" x14ac:dyDescent="0.25">
      <c r="A488" s="86">
        <f t="shared" si="116"/>
        <v>-3.8367702133610883E-2</v>
      </c>
      <c r="B488" s="75">
        <v>3.8367702133610883E-2</v>
      </c>
      <c r="C488" s="75">
        <v>0.6737252648452593</v>
      </c>
      <c r="D488" s="36">
        <f t="shared" si="117"/>
        <v>0.43836770213361093</v>
      </c>
      <c r="E488" s="36">
        <f t="shared" si="118"/>
        <v>3.1416387989000288E-2</v>
      </c>
      <c r="F488" s="36">
        <f t="shared" si="119"/>
        <v>4.2675054071268353E-3</v>
      </c>
      <c r="G488" s="36">
        <f t="shared" si="129"/>
        <v>2.6838087373136921E-3</v>
      </c>
      <c r="H488" s="36">
        <f t="shared" si="120"/>
        <v>3.5683893396127125E-2</v>
      </c>
      <c r="I488" s="36">
        <f t="shared" si="121"/>
        <v>2.6838087373136903E-3</v>
      </c>
      <c r="J488" s="36">
        <f t="shared" si="122"/>
        <v>1.7006726995802952E-13</v>
      </c>
      <c r="K488" s="88">
        <f t="shared" si="123"/>
        <v>-6.4392935428258878E-17</v>
      </c>
      <c r="L488" s="36">
        <f t="shared" si="124"/>
        <v>0.6747972646858148</v>
      </c>
      <c r="M488" s="89">
        <f t="shared" si="125"/>
        <v>1.1491836581510266E-6</v>
      </c>
      <c r="N488" s="10">
        <f t="shared" si="126"/>
        <v>2.580468067631366E-3</v>
      </c>
      <c r="O488" s="10">
        <f t="shared" si="127"/>
        <v>1.067929401039126E-8</v>
      </c>
      <c r="P488" s="90">
        <v>486</v>
      </c>
      <c r="Q488" s="86">
        <f t="shared" si="128"/>
        <v>0.67479726468564483</v>
      </c>
      <c r="R488" s="91"/>
      <c r="S488" s="213"/>
      <c r="T488" s="76"/>
      <c r="U488" s="76"/>
      <c r="V488" s="76"/>
      <c r="W488" s="76"/>
      <c r="X488" s="76"/>
      <c r="Y488" s="76"/>
      <c r="Z488" s="76"/>
      <c r="AA488" s="76"/>
      <c r="AB488" s="76"/>
      <c r="AC488" s="76"/>
      <c r="AD488" s="76"/>
      <c r="AE488" s="76"/>
      <c r="AF488" s="76"/>
      <c r="AG488" s="76"/>
    </row>
    <row r="489" spans="1:33" x14ac:dyDescent="0.25">
      <c r="A489" s="86">
        <f t="shared" si="116"/>
        <v>-3.7901508912060532E-2</v>
      </c>
      <c r="B489" s="75">
        <v>3.7901508912060532E-2</v>
      </c>
      <c r="C489" s="75">
        <v>0.67464212850744265</v>
      </c>
      <c r="D489" s="36">
        <f t="shared" si="117"/>
        <v>0.43790150891206053</v>
      </c>
      <c r="E489" s="36">
        <f t="shared" si="118"/>
        <v>3.1124608054348472E-2</v>
      </c>
      <c r="F489" s="36">
        <f t="shared" si="119"/>
        <v>4.132555902256336E-3</v>
      </c>
      <c r="G489" s="36">
        <f t="shared" si="129"/>
        <v>2.6443449552929488E-3</v>
      </c>
      <c r="H489" s="36">
        <f t="shared" si="120"/>
        <v>3.525716395660481E-2</v>
      </c>
      <c r="I489" s="36">
        <f t="shared" si="121"/>
        <v>2.6443449552929462E-3</v>
      </c>
      <c r="J489" s="36">
        <f t="shared" si="122"/>
        <v>1.6277523064533962E-13</v>
      </c>
      <c r="K489" s="88">
        <f t="shared" si="123"/>
        <v>-6.2172489379008575E-17</v>
      </c>
      <c r="L489" s="36">
        <f t="shared" si="124"/>
        <v>0.67474043055056687</v>
      </c>
      <c r="M489" s="89">
        <f t="shared" si="125"/>
        <v>9.6632916823961992E-9</v>
      </c>
      <c r="N489" s="10">
        <f t="shared" si="126"/>
        <v>2.5556672270435317E-3</v>
      </c>
      <c r="O489" s="10">
        <f t="shared" si="127"/>
        <v>7.8637394874769965E-9</v>
      </c>
      <c r="P489" s="90">
        <v>487</v>
      </c>
      <c r="Q489" s="86">
        <f t="shared" si="128"/>
        <v>0.67474043055040411</v>
      </c>
      <c r="R489" s="91"/>
      <c r="S489" s="213"/>
      <c r="T489" s="76"/>
      <c r="U489" s="76"/>
      <c r="V489" s="76"/>
      <c r="W489" s="76"/>
      <c r="X489" s="76"/>
      <c r="Y489" s="76"/>
      <c r="Z489" s="76"/>
      <c r="AA489" s="76"/>
      <c r="AB489" s="76"/>
      <c r="AC489" s="76"/>
      <c r="AD489" s="76"/>
      <c r="AE489" s="76"/>
      <c r="AF489" s="76"/>
      <c r="AG489" s="76"/>
    </row>
    <row r="490" spans="1:33" x14ac:dyDescent="0.25">
      <c r="A490" s="86">
        <f t="shared" si="116"/>
        <v>-3.7590713431026664E-2</v>
      </c>
      <c r="B490" s="75">
        <v>3.7590713431026664E-2</v>
      </c>
      <c r="C490" s="75">
        <v>0.67388071902281976</v>
      </c>
      <c r="D490" s="36">
        <f t="shared" si="117"/>
        <v>0.43759071343102668</v>
      </c>
      <c r="E490" s="36">
        <f t="shared" si="118"/>
        <v>3.0928041781843735E-2</v>
      </c>
      <c r="F490" s="36">
        <f t="shared" si="119"/>
        <v>4.0445244857892602E-3</v>
      </c>
      <c r="G490" s="36">
        <f t="shared" si="129"/>
        <v>2.6181471632355791E-3</v>
      </c>
      <c r="H490" s="36">
        <f t="shared" si="120"/>
        <v>3.4972566267632996E-2</v>
      </c>
      <c r="I490" s="36">
        <f t="shared" si="121"/>
        <v>2.6181471632355791E-3</v>
      </c>
      <c r="J490" s="36">
        <f t="shared" si="122"/>
        <v>1.5808867217550325E-13</v>
      </c>
      <c r="K490" s="88">
        <f t="shared" si="123"/>
        <v>-5.9952043329758272E-17</v>
      </c>
      <c r="L490" s="36">
        <f t="shared" si="124"/>
        <v>0.67470335602084286</v>
      </c>
      <c r="M490" s="89">
        <f t="shared" si="125"/>
        <v>6.7673163051645175E-7</v>
      </c>
      <c r="N490" s="10">
        <f t="shared" si="126"/>
        <v>2.5392623467266552E-3</v>
      </c>
      <c r="O490" s="10">
        <f t="shared" si="127"/>
        <v>6.2228142756465811E-9</v>
      </c>
      <c r="P490" s="90">
        <v>488</v>
      </c>
      <c r="Q490" s="86">
        <f t="shared" si="128"/>
        <v>0.67470335602068487</v>
      </c>
      <c r="R490" s="91"/>
      <c r="S490" s="213"/>
      <c r="T490" s="76"/>
      <c r="U490" s="76"/>
      <c r="V490" s="76"/>
      <c r="W490" s="76"/>
      <c r="X490" s="76"/>
      <c r="Y490" s="76"/>
      <c r="Z490" s="76"/>
      <c r="AA490" s="76"/>
      <c r="AB490" s="76"/>
      <c r="AC490" s="76"/>
      <c r="AD490" s="76"/>
      <c r="AE490" s="76"/>
      <c r="AF490" s="76"/>
      <c r="AG490" s="76"/>
    </row>
    <row r="491" spans="1:33" x14ac:dyDescent="0.25">
      <c r="A491" s="86">
        <f t="shared" si="116"/>
        <v>-3.7202219079734665E-2</v>
      </c>
      <c r="B491" s="75">
        <v>3.7202219079734665E-2</v>
      </c>
      <c r="C491" s="75">
        <v>0.67374073021757075</v>
      </c>
      <c r="D491" s="36">
        <f t="shared" si="117"/>
        <v>0.43720221907973467</v>
      </c>
      <c r="E491" s="36">
        <f t="shared" si="118"/>
        <v>3.0680056764408693E-2</v>
      </c>
      <c r="F491" s="36">
        <f t="shared" si="119"/>
        <v>3.9366377930849655E-3</v>
      </c>
      <c r="G491" s="36">
        <f t="shared" si="129"/>
        <v>2.5855245220885864E-3</v>
      </c>
      <c r="H491" s="36">
        <f t="shared" si="120"/>
        <v>3.4616694557493659E-2</v>
      </c>
      <c r="I491" s="36">
        <f t="shared" si="121"/>
        <v>2.5855245220885868E-3</v>
      </c>
      <c r="J491" s="36">
        <f t="shared" si="122"/>
        <v>1.5241944822005326E-13</v>
      </c>
      <c r="K491" s="88">
        <f t="shared" si="123"/>
        <v>-5.773159728050797E-17</v>
      </c>
      <c r="L491" s="36">
        <f t="shared" si="124"/>
        <v>0.67465791941927489</v>
      </c>
      <c r="M491" s="89">
        <f t="shared" si="125"/>
        <v>8.4123603172267446E-7</v>
      </c>
      <c r="N491" s="10">
        <f t="shared" si="126"/>
        <v>2.5189003167170642E-3</v>
      </c>
      <c r="O491" s="10">
        <f t="shared" si="127"/>
        <v>4.4387847413868306E-9</v>
      </c>
      <c r="P491" s="90">
        <v>489</v>
      </c>
      <c r="Q491" s="86">
        <f t="shared" si="128"/>
        <v>0.67465791941912256</v>
      </c>
      <c r="R491" s="91"/>
      <c r="S491" s="213"/>
      <c r="T491" s="76"/>
      <c r="U491" s="76"/>
      <c r="V491" s="76"/>
      <c r="W491" s="76"/>
      <c r="X491" s="76"/>
      <c r="Y491" s="76"/>
      <c r="Z491" s="76"/>
      <c r="AA491" s="76"/>
      <c r="AB491" s="76"/>
      <c r="AC491" s="76"/>
      <c r="AD491" s="76"/>
      <c r="AE491" s="76"/>
      <c r="AF491" s="76"/>
      <c r="AG491" s="76"/>
    </row>
    <row r="492" spans="1:33" x14ac:dyDescent="0.25">
      <c r="A492" s="86">
        <f t="shared" si="116"/>
        <v>-3.6891423598700804E-2</v>
      </c>
      <c r="B492" s="75">
        <v>3.6891423598700804E-2</v>
      </c>
      <c r="C492" s="75">
        <v>0.67420653804464614</v>
      </c>
      <c r="D492" s="36">
        <f t="shared" si="117"/>
        <v>0.43689142359870081</v>
      </c>
      <c r="E492" s="36">
        <f t="shared" si="118"/>
        <v>3.0479864757731651E-2</v>
      </c>
      <c r="F492" s="36">
        <f t="shared" si="119"/>
        <v>3.8520332495293919E-3</v>
      </c>
      <c r="G492" s="36">
        <f t="shared" si="129"/>
        <v>2.5595255912917309E-3</v>
      </c>
      <c r="H492" s="36">
        <f t="shared" si="120"/>
        <v>3.4331898007261046E-2</v>
      </c>
      <c r="I492" s="36">
        <f t="shared" si="121"/>
        <v>2.5595255912917278E-3</v>
      </c>
      <c r="J492" s="36">
        <f t="shared" si="122"/>
        <v>1.4803052400787367E-13</v>
      </c>
      <c r="K492" s="88">
        <f t="shared" si="123"/>
        <v>-5.5511151231257667E-17</v>
      </c>
      <c r="L492" s="36">
        <f t="shared" si="124"/>
        <v>0.67462228812091918</v>
      </c>
      <c r="M492" s="89">
        <f t="shared" si="125"/>
        <v>1.7284812592103522E-7</v>
      </c>
      <c r="N492" s="10">
        <f t="shared" si="126"/>
        <v>2.5027252119123305E-3</v>
      </c>
      <c r="O492" s="10">
        <f t="shared" si="127"/>
        <v>3.2262830976434657E-9</v>
      </c>
      <c r="P492" s="90">
        <v>490</v>
      </c>
      <c r="Q492" s="86">
        <f t="shared" si="128"/>
        <v>0.67462228812077119</v>
      </c>
      <c r="R492" s="91"/>
      <c r="S492" s="213"/>
      <c r="T492" s="76"/>
      <c r="U492" s="76"/>
      <c r="V492" s="76"/>
      <c r="W492" s="76"/>
      <c r="X492" s="76"/>
      <c r="Y492" s="76"/>
      <c r="Z492" s="76"/>
      <c r="AA492" s="76"/>
      <c r="AB492" s="76"/>
      <c r="AC492" s="76"/>
      <c r="AD492" s="76"/>
      <c r="AE492" s="76"/>
      <c r="AF492" s="76"/>
      <c r="AG492" s="76"/>
    </row>
    <row r="493" spans="1:33" x14ac:dyDescent="0.25">
      <c r="A493" s="86">
        <f t="shared" si="116"/>
        <v>-3.6502929247408798E-2</v>
      </c>
      <c r="B493" s="75">
        <v>3.6502929247408798E-2</v>
      </c>
      <c r="C493" s="75">
        <v>0.67358530833332864</v>
      </c>
      <c r="D493" s="36">
        <f t="shared" si="117"/>
        <v>0.4365029292474088</v>
      </c>
      <c r="E493" s="36">
        <f t="shared" si="118"/>
        <v>3.0227394209558986E-2</v>
      </c>
      <c r="F493" s="36">
        <f t="shared" si="119"/>
        <v>3.7483847972218411E-3</v>
      </c>
      <c r="G493" s="36">
        <f t="shared" si="129"/>
        <v>2.5271502404852486E-3</v>
      </c>
      <c r="H493" s="36">
        <f t="shared" si="120"/>
        <v>3.3975779006780824E-2</v>
      </c>
      <c r="I493" s="36">
        <f t="shared" si="121"/>
        <v>2.5271502404852521E-3</v>
      </c>
      <c r="J493" s="36">
        <f t="shared" si="122"/>
        <v>1.427227130795787E-13</v>
      </c>
      <c r="K493" s="88">
        <f t="shared" si="123"/>
        <v>-5.329070518200737E-17</v>
      </c>
      <c r="L493" s="36">
        <f t="shared" si="124"/>
        <v>0.67457863645904537</v>
      </c>
      <c r="M493" s="89">
        <f t="shared" si="125"/>
        <v>9.8670076533991235E-7</v>
      </c>
      <c r="N493" s="10">
        <f t="shared" si="126"/>
        <v>2.4826484934319499E-3</v>
      </c>
      <c r="O493" s="10">
        <f t="shared" si="127"/>
        <v>1.9804054907960916E-9</v>
      </c>
      <c r="P493" s="90">
        <v>491</v>
      </c>
      <c r="Q493" s="86">
        <f t="shared" si="128"/>
        <v>0.6745786364589027</v>
      </c>
      <c r="R493" s="91"/>
      <c r="S493" s="213"/>
      <c r="T493" s="76"/>
      <c r="U493" s="76"/>
      <c r="V493" s="76"/>
      <c r="W493" s="76"/>
      <c r="X493" s="76"/>
      <c r="Y493" s="76"/>
      <c r="Z493" s="76"/>
      <c r="AA493" s="76"/>
      <c r="AB493" s="76"/>
      <c r="AC493" s="76"/>
      <c r="AD493" s="76"/>
      <c r="AE493" s="76"/>
      <c r="AF493" s="76"/>
      <c r="AG493" s="76"/>
    </row>
    <row r="494" spans="1:33" x14ac:dyDescent="0.25">
      <c r="A494" s="86">
        <f t="shared" si="116"/>
        <v>-3.6192133766375159E-2</v>
      </c>
      <c r="B494" s="75">
        <v>3.6192133766375159E-2</v>
      </c>
      <c r="C494" s="75">
        <v>0.67436203157896113</v>
      </c>
      <c r="D494" s="36">
        <f t="shared" si="117"/>
        <v>0.43619213376637517</v>
      </c>
      <c r="E494" s="36">
        <f t="shared" si="118"/>
        <v>3.0023651894394932E-2</v>
      </c>
      <c r="F494" s="36">
        <f t="shared" si="119"/>
        <v>3.6671337527928714E-3</v>
      </c>
      <c r="G494" s="36">
        <f t="shared" si="129"/>
        <v>2.5013481190487435E-3</v>
      </c>
      <c r="H494" s="36">
        <f t="shared" si="120"/>
        <v>3.3690785647187804E-2</v>
      </c>
      <c r="I494" s="36">
        <f t="shared" si="121"/>
        <v>2.5013481190487422E-3</v>
      </c>
      <c r="J494" s="36">
        <f t="shared" si="122"/>
        <v>1.3861252571187184E-13</v>
      </c>
      <c r="K494" s="88">
        <f t="shared" si="123"/>
        <v>-5.329070518200737E-17</v>
      </c>
      <c r="L494" s="36">
        <f t="shared" si="124"/>
        <v>0.6745444174906059</v>
      </c>
      <c r="M494" s="89">
        <f t="shared" si="125"/>
        <v>3.3264620766492686E-8</v>
      </c>
      <c r="N494" s="10">
        <f t="shared" si="126"/>
        <v>2.4667001201333838E-3</v>
      </c>
      <c r="O494" s="10">
        <f t="shared" si="127"/>
        <v>1.2004838288386823E-9</v>
      </c>
      <c r="P494" s="90">
        <v>492</v>
      </c>
      <c r="Q494" s="86">
        <f t="shared" si="128"/>
        <v>0.67454441749046734</v>
      </c>
      <c r="R494" s="91"/>
      <c r="S494" s="213"/>
      <c r="T494" s="76"/>
      <c r="U494" s="76"/>
      <c r="V494" s="76"/>
      <c r="W494" s="76"/>
      <c r="X494" s="76"/>
      <c r="Y494" s="76"/>
      <c r="Z494" s="76"/>
      <c r="AA494" s="76"/>
      <c r="AB494" s="76"/>
      <c r="AC494" s="76"/>
      <c r="AD494" s="76"/>
      <c r="AE494" s="76"/>
      <c r="AF494" s="76"/>
      <c r="AG494" s="76"/>
    </row>
    <row r="495" spans="1:33" x14ac:dyDescent="0.25">
      <c r="A495" s="86">
        <f t="shared" si="116"/>
        <v>-3.5803639415082938E-2</v>
      </c>
      <c r="B495" s="75">
        <v>3.5803639415082938E-2</v>
      </c>
      <c r="C495" s="75">
        <v>0.67279404609187587</v>
      </c>
      <c r="D495" s="36">
        <f t="shared" si="117"/>
        <v>0.43580363941508293</v>
      </c>
      <c r="E495" s="36">
        <f t="shared" si="118"/>
        <v>2.9766792126982078E-2</v>
      </c>
      <c r="F495" s="36">
        <f t="shared" si="119"/>
        <v>3.5676297785383619E-3</v>
      </c>
      <c r="G495" s="36">
        <f t="shared" si="129"/>
        <v>2.469217509428856E-3</v>
      </c>
      <c r="H495" s="36">
        <f t="shared" si="120"/>
        <v>3.3334421905520439E-2</v>
      </c>
      <c r="I495" s="36">
        <f t="shared" si="121"/>
        <v>2.4692175094288564E-3</v>
      </c>
      <c r="J495" s="36">
        <f t="shared" si="122"/>
        <v>1.3364250604425175E-13</v>
      </c>
      <c r="K495" s="88">
        <f t="shared" si="123"/>
        <v>-5.1070259132757067E-17</v>
      </c>
      <c r="L495" s="36">
        <f t="shared" si="124"/>
        <v>0.67450251128030991</v>
      </c>
      <c r="M495" s="89">
        <f t="shared" si="125"/>
        <v>2.9188533000909545E-6</v>
      </c>
      <c r="N495" s="10">
        <f t="shared" si="126"/>
        <v>2.4469049303831461E-3</v>
      </c>
      <c r="O495" s="10">
        <f t="shared" si="127"/>
        <v>4.9785118367106941E-10</v>
      </c>
      <c r="P495" s="90">
        <v>493</v>
      </c>
      <c r="Q495" s="86">
        <f t="shared" si="128"/>
        <v>0.67450251128017635</v>
      </c>
      <c r="R495" s="91"/>
      <c r="S495" s="213"/>
      <c r="T495" s="76"/>
      <c r="U495" s="76"/>
      <c r="V495" s="76"/>
      <c r="W495" s="76"/>
      <c r="X495" s="76"/>
      <c r="Y495" s="76"/>
      <c r="Z495" s="76"/>
      <c r="AA495" s="76"/>
      <c r="AB495" s="76"/>
      <c r="AC495" s="76"/>
      <c r="AD495" s="76"/>
      <c r="AE495" s="76"/>
      <c r="AF495" s="76"/>
      <c r="AG495" s="76"/>
    </row>
    <row r="496" spans="1:33" x14ac:dyDescent="0.25">
      <c r="A496" s="86">
        <f t="shared" si="116"/>
        <v>-3.5492843934049292E-2</v>
      </c>
      <c r="B496" s="75">
        <v>3.5492843934049292E-2</v>
      </c>
      <c r="C496" s="75">
        <v>0.67403590844008632</v>
      </c>
      <c r="D496" s="36">
        <f t="shared" si="117"/>
        <v>0.4354928439340493</v>
      </c>
      <c r="E496" s="36">
        <f t="shared" si="118"/>
        <v>2.9559578080190572E-2</v>
      </c>
      <c r="F496" s="36">
        <f t="shared" si="119"/>
        <v>3.4896556832008071E-3</v>
      </c>
      <c r="G496" s="36">
        <f t="shared" si="129"/>
        <v>2.4436101705281182E-3</v>
      </c>
      <c r="H496" s="36">
        <f t="shared" si="120"/>
        <v>3.3049233763391382E-2</v>
      </c>
      <c r="I496" s="36">
        <f t="shared" si="121"/>
        <v>2.4436101705281156E-3</v>
      </c>
      <c r="J496" s="36">
        <f t="shared" si="122"/>
        <v>1.2979452028448156E-13</v>
      </c>
      <c r="K496" s="88">
        <f t="shared" si="123"/>
        <v>-4.8849813083506771E-17</v>
      </c>
      <c r="L496" s="36">
        <f t="shared" si="124"/>
        <v>0.67446967240265387</v>
      </c>
      <c r="M496" s="89">
        <f t="shared" si="125"/>
        <v>1.8815117522230909E-7</v>
      </c>
      <c r="N496" s="10">
        <f t="shared" si="126"/>
        <v>2.4311802800517394E-3</v>
      </c>
      <c r="O496" s="10">
        <f t="shared" si="127"/>
        <v>1.5450217725470847E-10</v>
      </c>
      <c r="P496" s="90">
        <v>494</v>
      </c>
      <c r="Q496" s="86">
        <f t="shared" si="128"/>
        <v>0.67446967240252409</v>
      </c>
      <c r="R496" s="91"/>
      <c r="S496" s="213"/>
      <c r="T496" s="76"/>
      <c r="U496" s="76"/>
      <c r="V496" s="76"/>
      <c r="W496" s="76"/>
      <c r="X496" s="76"/>
      <c r="Y496" s="76"/>
      <c r="Z496" s="76"/>
      <c r="AA496" s="76"/>
      <c r="AB496" s="76"/>
      <c r="AC496" s="76"/>
      <c r="AD496" s="76"/>
      <c r="AE496" s="76"/>
      <c r="AF496" s="76"/>
      <c r="AG496" s="76"/>
    </row>
    <row r="497" spans="1:33" x14ac:dyDescent="0.25">
      <c r="A497" s="86">
        <f t="shared" si="116"/>
        <v>-3.5182048453015431E-2</v>
      </c>
      <c r="B497" s="75">
        <v>3.5182048453015431E-2</v>
      </c>
      <c r="C497" s="75">
        <v>0.67344549052953639</v>
      </c>
      <c r="D497" s="36">
        <f t="shared" si="117"/>
        <v>0.43518204845301545</v>
      </c>
      <c r="E497" s="36">
        <f t="shared" si="118"/>
        <v>2.9350846998238422E-2</v>
      </c>
      <c r="F497" s="36">
        <f t="shared" si="119"/>
        <v>3.4131126971080352E-3</v>
      </c>
      <c r="G497" s="36">
        <f t="shared" si="129"/>
        <v>2.4180887575429161E-3</v>
      </c>
      <c r="H497" s="36">
        <f t="shared" si="120"/>
        <v>3.2763959695346456E-2</v>
      </c>
      <c r="I497" s="36">
        <f t="shared" si="121"/>
        <v>2.4180887575429174E-3</v>
      </c>
      <c r="J497" s="36">
        <f t="shared" si="122"/>
        <v>1.260575568271712E-13</v>
      </c>
      <c r="K497" s="88">
        <f t="shared" si="123"/>
        <v>-4.6629367034256462E-17</v>
      </c>
      <c r="L497" s="36">
        <f t="shared" si="124"/>
        <v>0.67443743623826036</v>
      </c>
      <c r="M497" s="89">
        <f t="shared" si="125"/>
        <v>9.8395628905588423E-7</v>
      </c>
      <c r="N497" s="10">
        <f t="shared" si="126"/>
        <v>2.4155541056601441E-3</v>
      </c>
      <c r="O497" s="10">
        <f t="shared" si="127"/>
        <v>6.4244601668459241E-12</v>
      </c>
      <c r="P497" s="90">
        <v>495</v>
      </c>
      <c r="Q497" s="86">
        <f t="shared" si="128"/>
        <v>0.67443743623813435</v>
      </c>
      <c r="R497" s="91"/>
      <c r="S497" s="213"/>
      <c r="T497" s="76"/>
      <c r="U497" s="76"/>
      <c r="V497" s="76"/>
      <c r="W497" s="76"/>
      <c r="X497" s="76"/>
      <c r="Y497" s="76"/>
      <c r="Z497" s="76"/>
      <c r="AA497" s="76"/>
      <c r="AB497" s="76"/>
      <c r="AC497" s="76"/>
      <c r="AD497" s="76"/>
      <c r="AE497" s="76"/>
      <c r="AF497" s="76"/>
      <c r="AG497" s="76"/>
    </row>
    <row r="498" spans="1:33" x14ac:dyDescent="0.25">
      <c r="A498" s="86">
        <f t="shared" si="116"/>
        <v>-3.4871252971981785E-2</v>
      </c>
      <c r="B498" s="75">
        <v>3.4871252971981785E-2</v>
      </c>
      <c r="C498" s="75">
        <v>0.67389588739651907</v>
      </c>
      <c r="D498" s="36">
        <f t="shared" si="117"/>
        <v>0.43487125297198181</v>
      </c>
      <c r="E498" s="36">
        <f t="shared" si="118"/>
        <v>2.9140615168038807E-2</v>
      </c>
      <c r="F498" s="36">
        <f t="shared" si="119"/>
        <v>3.3379849266617109E-3</v>
      </c>
      <c r="G498" s="36">
        <f t="shared" si="129"/>
        <v>2.3926528771588407E-3</v>
      </c>
      <c r="H498" s="36">
        <f t="shared" si="120"/>
        <v>3.2478600094700515E-2</v>
      </c>
      <c r="I498" s="36">
        <f t="shared" si="121"/>
        <v>2.3926528771588437E-3</v>
      </c>
      <c r="J498" s="36">
        <f t="shared" si="122"/>
        <v>1.2242689131902451E-13</v>
      </c>
      <c r="K498" s="88">
        <f t="shared" si="123"/>
        <v>-4.6629367034256462E-17</v>
      </c>
      <c r="L498" s="36">
        <f t="shared" si="124"/>
        <v>0.67440579609352269</v>
      </c>
      <c r="M498" s="89">
        <f t="shared" si="125"/>
        <v>2.6000687927993451E-7</v>
      </c>
      <c r="N498" s="10">
        <f t="shared" si="126"/>
        <v>2.4000258229555423E-3</v>
      </c>
      <c r="O498" s="10">
        <f t="shared" si="127"/>
        <v>5.4360329721055837E-11</v>
      </c>
      <c r="P498" s="90">
        <v>496</v>
      </c>
      <c r="Q498" s="86">
        <f t="shared" si="128"/>
        <v>0.67440579609340034</v>
      </c>
      <c r="R498" s="91"/>
      <c r="S498" s="213"/>
      <c r="T498" s="76"/>
      <c r="U498" s="76"/>
      <c r="V498" s="76"/>
      <c r="W498" s="76"/>
      <c r="X498" s="76"/>
      <c r="Y498" s="76"/>
      <c r="Z498" s="76"/>
      <c r="AA498" s="76"/>
      <c r="AB498" s="76"/>
      <c r="AC498" s="76"/>
      <c r="AD498" s="76"/>
      <c r="AE498" s="76"/>
      <c r="AF498" s="76"/>
      <c r="AG498" s="76"/>
    </row>
    <row r="499" spans="1:33" x14ac:dyDescent="0.25">
      <c r="A499" s="86">
        <f t="shared" si="116"/>
        <v>-3.4482758620689564E-2</v>
      </c>
      <c r="B499" s="75">
        <v>3.4482758620689564E-2</v>
      </c>
      <c r="C499" s="75">
        <v>0.67361612285357364</v>
      </c>
      <c r="D499" s="36">
        <f t="shared" si="117"/>
        <v>0.43448275862068958</v>
      </c>
      <c r="E499" s="36">
        <f t="shared" si="118"/>
        <v>2.8875740089490502E-2</v>
      </c>
      <c r="F499" s="36">
        <f t="shared" si="119"/>
        <v>3.2460408199087641E-3</v>
      </c>
      <c r="G499" s="36">
        <f t="shared" si="129"/>
        <v>2.3609777111722602E-3</v>
      </c>
      <c r="H499" s="36">
        <f t="shared" si="120"/>
        <v>3.2121780909399267E-2</v>
      </c>
      <c r="I499" s="36">
        <f t="shared" si="121"/>
        <v>2.3609777111722598E-3</v>
      </c>
      <c r="J499" s="36">
        <f t="shared" si="122"/>
        <v>1.1803796710683253E-13</v>
      </c>
      <c r="K499" s="88">
        <f t="shared" si="123"/>
        <v>-4.4408920985006165E-17</v>
      </c>
      <c r="L499" s="36">
        <f t="shared" si="124"/>
        <v>0.67436707372989946</v>
      </c>
      <c r="M499" s="89">
        <f t="shared" si="125"/>
        <v>5.6392721865451354E-7</v>
      </c>
      <c r="N499" s="10">
        <f t="shared" si="126"/>
        <v>2.3807522446403534E-3</v>
      </c>
      <c r="O499" s="10">
        <f t="shared" si="127"/>
        <v>3.9103217388075645E-10</v>
      </c>
      <c r="P499" s="90">
        <v>497</v>
      </c>
      <c r="Q499" s="86">
        <f t="shared" si="128"/>
        <v>0.67436707372978144</v>
      </c>
      <c r="R499" s="91"/>
      <c r="S499" s="213"/>
      <c r="T499" s="76"/>
      <c r="U499" s="76"/>
      <c r="V499" s="76"/>
      <c r="W499" s="76"/>
      <c r="X499" s="76"/>
      <c r="Y499" s="76"/>
      <c r="Z499" s="76"/>
      <c r="AA499" s="76"/>
      <c r="AB499" s="76"/>
      <c r="AC499" s="76"/>
      <c r="AD499" s="76"/>
      <c r="AE499" s="76"/>
      <c r="AF499" s="76"/>
      <c r="AG499" s="76"/>
    </row>
    <row r="500" spans="1:33" x14ac:dyDescent="0.25">
      <c r="A500" s="86">
        <f t="shared" si="116"/>
        <v>-3.4249662009914493E-2</v>
      </c>
      <c r="B500" s="75">
        <v>3.4249662009914493E-2</v>
      </c>
      <c r="C500" s="75">
        <v>0.67357011119532284</v>
      </c>
      <c r="D500" s="36">
        <f t="shared" si="117"/>
        <v>0.43424966200991449</v>
      </c>
      <c r="E500" s="36">
        <f t="shared" si="118"/>
        <v>2.8715715400954561E-2</v>
      </c>
      <c r="F500" s="36">
        <f t="shared" si="119"/>
        <v>3.1919104572197621E-3</v>
      </c>
      <c r="G500" s="36">
        <f t="shared" si="129"/>
        <v>2.3420361516246907E-3</v>
      </c>
      <c r="H500" s="36">
        <f t="shared" si="120"/>
        <v>3.1907625858174325E-2</v>
      </c>
      <c r="I500" s="36">
        <f t="shared" si="121"/>
        <v>2.3420361516246881E-3</v>
      </c>
      <c r="J500" s="36">
        <f t="shared" si="122"/>
        <v>1.1547972979692647E-13</v>
      </c>
      <c r="K500" s="88">
        <f t="shared" si="123"/>
        <v>-4.2188474935755863E-17</v>
      </c>
      <c r="L500" s="36">
        <f t="shared" si="124"/>
        <v>0.67434427666697594</v>
      </c>
      <c r="M500" s="89">
        <f t="shared" si="125"/>
        <v>5.9933217749986492E-7</v>
      </c>
      <c r="N500" s="10">
        <f t="shared" si="126"/>
        <v>2.3692606108888562E-3</v>
      </c>
      <c r="O500" s="10">
        <f t="shared" si="127"/>
        <v>7.4117118222634826E-10</v>
      </c>
      <c r="P500" s="90">
        <v>498</v>
      </c>
      <c r="Q500" s="86">
        <f t="shared" si="128"/>
        <v>0.67434427666686048</v>
      </c>
      <c r="R500" s="91"/>
      <c r="S500" s="213"/>
      <c r="T500" s="76"/>
      <c r="U500" s="76"/>
      <c r="V500" s="76"/>
      <c r="W500" s="76"/>
      <c r="X500" s="76"/>
      <c r="Y500" s="76"/>
      <c r="Z500" s="76"/>
      <c r="AA500" s="76"/>
      <c r="AB500" s="76"/>
      <c r="AC500" s="76"/>
      <c r="AD500" s="76"/>
      <c r="AE500" s="76"/>
      <c r="AF500" s="76"/>
      <c r="AG500" s="76"/>
    </row>
    <row r="501" spans="1:33" x14ac:dyDescent="0.25">
      <c r="A501" s="86">
        <f t="shared" si="116"/>
        <v>-3.3938866528880632E-2</v>
      </c>
      <c r="B501" s="75">
        <v>3.3938866528880632E-2</v>
      </c>
      <c r="C501" s="75">
        <v>0.67403590844008632</v>
      </c>
      <c r="D501" s="36">
        <f t="shared" si="117"/>
        <v>0.43393886652888064</v>
      </c>
      <c r="E501" s="36">
        <f t="shared" si="118"/>
        <v>2.8501080982628817E-2</v>
      </c>
      <c r="F501" s="36">
        <f t="shared" si="119"/>
        <v>3.1209310156426746E-3</v>
      </c>
      <c r="G501" s="36">
        <f t="shared" si="129"/>
        <v>2.3168545304969868E-3</v>
      </c>
      <c r="H501" s="36">
        <f t="shared" si="120"/>
        <v>3.1622011998271492E-2</v>
      </c>
      <c r="I501" s="36">
        <f t="shared" si="121"/>
        <v>2.3168545304969863E-3</v>
      </c>
      <c r="J501" s="36">
        <f t="shared" si="122"/>
        <v>1.1215378507638288E-13</v>
      </c>
      <c r="K501" s="88">
        <f t="shared" si="123"/>
        <v>-4.2188474935755863E-17</v>
      </c>
      <c r="L501" s="36">
        <f t="shared" si="124"/>
        <v>0.67431438359559182</v>
      </c>
      <c r="M501" s="89">
        <f t="shared" si="125"/>
        <v>7.7548412233811083E-8</v>
      </c>
      <c r="N501" s="10">
        <f t="shared" si="126"/>
        <v>2.3540225282811657E-3</v>
      </c>
      <c r="O501" s="10">
        <f t="shared" si="127"/>
        <v>1.3814600592847605E-9</v>
      </c>
      <c r="P501" s="90">
        <v>499</v>
      </c>
      <c r="Q501" s="86">
        <f t="shared" si="128"/>
        <v>0.67431438359547968</v>
      </c>
      <c r="R501" s="91"/>
      <c r="S501" s="213"/>
      <c r="T501" s="76"/>
      <c r="U501" s="76"/>
      <c r="V501" s="76"/>
      <c r="W501" s="76"/>
      <c r="X501" s="76"/>
      <c r="Y501" s="76"/>
      <c r="Z501" s="76"/>
      <c r="AA501" s="76"/>
      <c r="AB501" s="76"/>
      <c r="AC501" s="76"/>
      <c r="AD501" s="76"/>
      <c r="AE501" s="76"/>
      <c r="AF501" s="76"/>
      <c r="AG501" s="76"/>
    </row>
    <row r="502" spans="1:33" x14ac:dyDescent="0.25">
      <c r="A502" s="86">
        <f t="shared" si="116"/>
        <v>-3.3628071047846986E-2</v>
      </c>
      <c r="B502" s="75">
        <v>3.3628071047846986E-2</v>
      </c>
      <c r="C502" s="75">
        <v>0.67297999403647768</v>
      </c>
      <c r="D502" s="36">
        <f t="shared" si="117"/>
        <v>0.43362807104784701</v>
      </c>
      <c r="E502" s="36">
        <f t="shared" si="118"/>
        <v>2.8285012823061312E-2</v>
      </c>
      <c r="F502" s="36">
        <f t="shared" si="119"/>
        <v>3.0513013346861067E-3</v>
      </c>
      <c r="G502" s="36">
        <f t="shared" si="129"/>
        <v>2.2917568899906426E-3</v>
      </c>
      <c r="H502" s="36">
        <f t="shared" si="120"/>
        <v>3.1336314157747416E-2</v>
      </c>
      <c r="I502" s="36">
        <f t="shared" si="121"/>
        <v>2.2917568899906448E-3</v>
      </c>
      <c r="J502" s="36">
        <f t="shared" si="122"/>
        <v>1.0892468959841091E-13</v>
      </c>
      <c r="K502" s="88">
        <f t="shared" si="123"/>
        <v>-3.9968028886505554E-17</v>
      </c>
      <c r="L502" s="36">
        <f t="shared" si="124"/>
        <v>0.67428505897740598</v>
      </c>
      <c r="M502" s="89">
        <f t="shared" si="125"/>
        <v>1.7031945000401928E-6</v>
      </c>
      <c r="N502" s="10">
        <f t="shared" si="126"/>
        <v>2.3388800308473132E-3</v>
      </c>
      <c r="O502" s="10">
        <f t="shared" si="127"/>
        <v>2.2205904041974095E-9</v>
      </c>
      <c r="P502" s="90">
        <v>500</v>
      </c>
      <c r="Q502" s="86">
        <f t="shared" si="128"/>
        <v>0.67428505897729707</v>
      </c>
      <c r="R502" s="91"/>
      <c r="S502" s="213"/>
      <c r="T502" s="76"/>
      <c r="U502" s="76"/>
      <c r="V502" s="76"/>
      <c r="W502" s="76"/>
      <c r="X502" s="76"/>
      <c r="Y502" s="76"/>
      <c r="Z502" s="76"/>
      <c r="AA502" s="76"/>
      <c r="AB502" s="76"/>
      <c r="AC502" s="76"/>
      <c r="AD502" s="76"/>
      <c r="AE502" s="76"/>
      <c r="AF502" s="76"/>
      <c r="AG502" s="76"/>
    </row>
    <row r="503" spans="1:33" x14ac:dyDescent="0.25">
      <c r="A503" s="86">
        <f t="shared" si="116"/>
        <v>-3.3317275566813347E-2</v>
      </c>
      <c r="B503" s="75">
        <v>3.3317275566813347E-2</v>
      </c>
      <c r="C503" s="75">
        <v>0.67329040130943296</v>
      </c>
      <c r="D503" s="36">
        <f t="shared" si="117"/>
        <v>0.43331727556681338</v>
      </c>
      <c r="E503" s="36">
        <f t="shared" si="118"/>
        <v>2.8067528063606545E-2</v>
      </c>
      <c r="F503" s="36">
        <f t="shared" si="119"/>
        <v>2.9830046557322372E-3</v>
      </c>
      <c r="G503" s="36">
        <f t="shared" si="129"/>
        <v>2.2667428473687745E-3</v>
      </c>
      <c r="H503" s="36">
        <f t="shared" si="120"/>
        <v>3.1050532719338782E-2</v>
      </c>
      <c r="I503" s="36">
        <f t="shared" si="121"/>
        <v>2.2667428473687749E-3</v>
      </c>
      <c r="J503" s="36">
        <f t="shared" si="122"/>
        <v>1.057900811863626E-13</v>
      </c>
      <c r="K503" s="88">
        <f t="shared" si="123"/>
        <v>-3.9968028886505554E-17</v>
      </c>
      <c r="L503" s="36">
        <f t="shared" si="124"/>
        <v>0.67425629575450796</v>
      </c>
      <c r="M503" s="89">
        <f t="shared" si="125"/>
        <v>9.3295207902674128E-7</v>
      </c>
      <c r="N503" s="10">
        <f t="shared" si="126"/>
        <v>2.3238325495285772E-3</v>
      </c>
      <c r="O503" s="10">
        <f t="shared" si="127"/>
        <v>3.2592340926949325E-9</v>
      </c>
      <c r="P503" s="90">
        <v>501</v>
      </c>
      <c r="Q503" s="86">
        <f t="shared" si="128"/>
        <v>0.67425629575440216</v>
      </c>
      <c r="R503" s="91"/>
      <c r="S503" s="213"/>
      <c r="T503" s="76"/>
      <c r="U503" s="76"/>
      <c r="V503" s="76"/>
      <c r="W503" s="76"/>
      <c r="X503" s="76"/>
      <c r="Y503" s="76"/>
      <c r="Z503" s="76"/>
      <c r="AA503" s="76"/>
      <c r="AB503" s="76"/>
      <c r="AC503" s="76"/>
      <c r="AD503" s="76"/>
      <c r="AE503" s="76"/>
      <c r="AF503" s="76"/>
      <c r="AG503" s="76"/>
    </row>
    <row r="504" spans="1:33" x14ac:dyDescent="0.25">
      <c r="A504" s="86">
        <f t="shared" si="116"/>
        <v>-3.2928781215521126E-2</v>
      </c>
      <c r="B504" s="75">
        <v>3.2928781215521126E-2</v>
      </c>
      <c r="C504" s="75">
        <v>0.67405134510579767</v>
      </c>
      <c r="D504" s="36">
        <f t="shared" si="117"/>
        <v>0.43292878121552114</v>
      </c>
      <c r="E504" s="36">
        <f t="shared" si="118"/>
        <v>2.7793706337844049E-2</v>
      </c>
      <c r="F504" s="36">
        <f t="shared" si="119"/>
        <v>2.8994826036703118E-3</v>
      </c>
      <c r="G504" s="36">
        <f t="shared" si="129"/>
        <v>2.2355922739047684E-3</v>
      </c>
      <c r="H504" s="36">
        <f t="shared" si="120"/>
        <v>3.0693188941514363E-2</v>
      </c>
      <c r="I504" s="36">
        <f t="shared" si="121"/>
        <v>2.2355922739047667E-3</v>
      </c>
      <c r="J504" s="36">
        <f t="shared" si="122"/>
        <v>1.0199642548948899E-13</v>
      </c>
      <c r="K504" s="88">
        <f t="shared" si="123"/>
        <v>-3.7747582837255251E-17</v>
      </c>
      <c r="L504" s="36">
        <f t="shared" si="124"/>
        <v>0.67422112034865855</v>
      </c>
      <c r="M504" s="89">
        <f t="shared" si="125"/>
        <v>2.8823633088471191E-8</v>
      </c>
      <c r="N504" s="10">
        <f t="shared" si="126"/>
        <v>2.3051559522311183E-3</v>
      </c>
      <c r="O504" s="10">
        <f t="shared" si="127"/>
        <v>4.8391053422921193E-9</v>
      </c>
      <c r="P504" s="90">
        <v>502</v>
      </c>
      <c r="Q504" s="86">
        <f t="shared" si="128"/>
        <v>0.67422112034855664</v>
      </c>
      <c r="R504" s="91"/>
      <c r="S504" s="213"/>
      <c r="T504" s="76"/>
      <c r="U504" s="76"/>
      <c r="V504" s="76"/>
      <c r="W504" s="76"/>
      <c r="X504" s="76"/>
      <c r="Y504" s="76"/>
      <c r="Z504" s="76"/>
      <c r="AA504" s="76"/>
      <c r="AB504" s="76"/>
      <c r="AC504" s="76"/>
      <c r="AD504" s="76"/>
      <c r="AE504" s="76"/>
      <c r="AF504" s="76"/>
      <c r="AG504" s="76"/>
    </row>
    <row r="505" spans="1:33" x14ac:dyDescent="0.25">
      <c r="A505" s="86">
        <f t="shared" si="116"/>
        <v>-3.261798573448748E-2</v>
      </c>
      <c r="B505" s="75">
        <v>3.261798573448748E-2</v>
      </c>
      <c r="C505" s="75">
        <v>0.67343018691428036</v>
      </c>
      <c r="D505" s="36">
        <f t="shared" si="117"/>
        <v>0.43261798573448751</v>
      </c>
      <c r="E505" s="36">
        <f t="shared" si="118"/>
        <v>2.7573097532968448E-2</v>
      </c>
      <c r="F505" s="36">
        <f t="shared" si="119"/>
        <v>2.834123263530287E-3</v>
      </c>
      <c r="G505" s="36">
        <f t="shared" si="129"/>
        <v>2.2107649378896865E-3</v>
      </c>
      <c r="H505" s="36">
        <f t="shared" si="120"/>
        <v>3.0407220796498737E-2</v>
      </c>
      <c r="I505" s="36">
        <f t="shared" si="121"/>
        <v>2.2107649378896848E-3</v>
      </c>
      <c r="J505" s="36">
        <f t="shared" si="122"/>
        <v>9.9057877739232309E-14</v>
      </c>
      <c r="K505" s="88">
        <f t="shared" si="123"/>
        <v>-3.5527136788004948E-17</v>
      </c>
      <c r="L505" s="36">
        <f t="shared" si="124"/>
        <v>0.67419359418929459</v>
      </c>
      <c r="M505" s="89">
        <f t="shared" si="125"/>
        <v>5.8279066754464809E-7</v>
      </c>
      <c r="N505" s="10">
        <f t="shared" si="126"/>
        <v>2.2903201921016269E-3</v>
      </c>
      <c r="O505" s="10">
        <f t="shared" si="127"/>
        <v>6.3290384727267334E-9</v>
      </c>
      <c r="P505" s="90">
        <v>503</v>
      </c>
      <c r="Q505" s="86">
        <f t="shared" si="128"/>
        <v>0.67419359418919556</v>
      </c>
      <c r="R505" s="91"/>
      <c r="S505" s="213"/>
      <c r="T505" s="76"/>
      <c r="U505" s="76"/>
      <c r="V505" s="76"/>
      <c r="W505" s="76"/>
      <c r="X505" s="76"/>
      <c r="Y505" s="76"/>
      <c r="Z505" s="76"/>
      <c r="AA505" s="76"/>
      <c r="AB505" s="76"/>
      <c r="AC505" s="76"/>
      <c r="AD505" s="76"/>
      <c r="AE505" s="76"/>
      <c r="AF505" s="76"/>
      <c r="AG505" s="76"/>
    </row>
    <row r="506" spans="1:33" x14ac:dyDescent="0.25">
      <c r="A506" s="86">
        <f t="shared" si="116"/>
        <v>-3.2384889123712193E-2</v>
      </c>
      <c r="B506" s="75">
        <v>3.2384889123712193E-2</v>
      </c>
      <c r="C506" s="75">
        <v>0.67374073021757075</v>
      </c>
      <c r="D506" s="36">
        <f t="shared" si="117"/>
        <v>0.4323848891237122</v>
      </c>
      <c r="E506" s="36">
        <f t="shared" si="118"/>
        <v>2.7406747408826433E-2</v>
      </c>
      <c r="F506" s="36">
        <f t="shared" si="119"/>
        <v>2.7859432042367264E-3</v>
      </c>
      <c r="G506" s="36">
        <f t="shared" si="129"/>
        <v>2.1921985105521208E-3</v>
      </c>
      <c r="H506" s="36">
        <f t="shared" si="120"/>
        <v>3.019269061306316E-2</v>
      </c>
      <c r="I506" s="36">
        <f t="shared" si="121"/>
        <v>2.1921985105521199E-3</v>
      </c>
      <c r="J506" s="36">
        <f t="shared" si="122"/>
        <v>9.6913021342742184E-14</v>
      </c>
      <c r="K506" s="88">
        <f t="shared" si="123"/>
        <v>-3.5527136788004948E-17</v>
      </c>
      <c r="L506" s="36">
        <f t="shared" si="124"/>
        <v>0.67417330310331613</v>
      </c>
      <c r="M506" s="89">
        <f t="shared" si="125"/>
        <v>1.8711930148209066E-7</v>
      </c>
      <c r="N506" s="10">
        <f t="shared" si="126"/>
        <v>2.2792545566963558E-3</v>
      </c>
      <c r="O506" s="10">
        <f t="shared" si="127"/>
        <v>7.578755170267323E-9</v>
      </c>
      <c r="P506" s="90">
        <v>504</v>
      </c>
      <c r="Q506" s="86">
        <f t="shared" si="128"/>
        <v>0.67417330310321921</v>
      </c>
      <c r="R506" s="91"/>
      <c r="S506" s="213"/>
      <c r="T506" s="76"/>
      <c r="U506" s="76"/>
      <c r="V506" s="76"/>
      <c r="W506" s="76"/>
      <c r="X506" s="76"/>
      <c r="Y506" s="76"/>
      <c r="Z506" s="76"/>
      <c r="AA506" s="76"/>
      <c r="AB506" s="76"/>
      <c r="AC506" s="76"/>
      <c r="AD506" s="76"/>
      <c r="AE506" s="76"/>
      <c r="AF506" s="76"/>
      <c r="AG506" s="76"/>
    </row>
    <row r="507" spans="1:33" x14ac:dyDescent="0.25">
      <c r="A507" s="86">
        <f t="shared" si="116"/>
        <v>-3.2074093642678547E-2</v>
      </c>
      <c r="B507" s="75">
        <v>3.2074093642678547E-2</v>
      </c>
      <c r="C507" s="75">
        <v>0.67218872955048292</v>
      </c>
      <c r="D507" s="36">
        <f t="shared" si="117"/>
        <v>0.43207409364267857</v>
      </c>
      <c r="E507" s="36">
        <f t="shared" si="118"/>
        <v>2.7183769976347291E-2</v>
      </c>
      <c r="F507" s="36">
        <f t="shared" si="119"/>
        <v>2.722808592740723E-3</v>
      </c>
      <c r="G507" s="36">
        <f t="shared" si="129"/>
        <v>2.1675150734964121E-3</v>
      </c>
      <c r="H507" s="36">
        <f t="shared" si="120"/>
        <v>2.9906578569088012E-2</v>
      </c>
      <c r="I507" s="36">
        <f t="shared" si="121"/>
        <v>2.1675150734964139E-3</v>
      </c>
      <c r="J507" s="36">
        <f t="shared" si="122"/>
        <v>9.4120928544667388E-14</v>
      </c>
      <c r="K507" s="88">
        <f t="shared" si="123"/>
        <v>-3.5527136788004948E-17</v>
      </c>
      <c r="L507" s="36">
        <f t="shared" si="124"/>
        <v>0.67414671389091441</v>
      </c>
      <c r="M507" s="89">
        <f t="shared" si="125"/>
        <v>3.8337026773749151E-6</v>
      </c>
      <c r="N507" s="10">
        <f t="shared" si="126"/>
        <v>2.2645815092003983E-3</v>
      </c>
      <c r="O507" s="10">
        <f t="shared" si="127"/>
        <v>9.4218929402757438E-9</v>
      </c>
      <c r="P507" s="90">
        <v>505</v>
      </c>
      <c r="Q507" s="86">
        <f t="shared" si="128"/>
        <v>0.67414671389082037</v>
      </c>
      <c r="R507" s="91"/>
      <c r="S507" s="213"/>
      <c r="T507" s="76"/>
      <c r="U507" s="76"/>
      <c r="V507" s="76"/>
      <c r="W507" s="76"/>
      <c r="X507" s="76"/>
      <c r="Y507" s="76"/>
      <c r="Z507" s="76"/>
      <c r="AA507" s="76"/>
      <c r="AB507" s="76"/>
      <c r="AC507" s="76"/>
      <c r="AD507" s="76"/>
      <c r="AE507" s="76"/>
      <c r="AF507" s="76"/>
      <c r="AG507" s="76"/>
    </row>
    <row r="508" spans="1:33" x14ac:dyDescent="0.25">
      <c r="A508" s="86">
        <f t="shared" si="116"/>
        <v>-3.1763298161644679E-2</v>
      </c>
      <c r="B508" s="75">
        <v>3.1763298161644679E-2</v>
      </c>
      <c r="C508" s="75">
        <v>0.67344549052953639</v>
      </c>
      <c r="D508" s="36">
        <f t="shared" si="117"/>
        <v>0.43176329816164472</v>
      </c>
      <c r="E508" s="36">
        <f t="shared" si="118"/>
        <v>2.6959463262291313E-2</v>
      </c>
      <c r="F508" s="36">
        <f t="shared" si="119"/>
        <v>2.6609215476782653E-3</v>
      </c>
      <c r="G508" s="36">
        <f t="shared" si="129"/>
        <v>2.142913351583689E-3</v>
      </c>
      <c r="H508" s="36">
        <f t="shared" si="120"/>
        <v>2.9620384809969577E-2</v>
      </c>
      <c r="I508" s="36">
        <f t="shared" si="121"/>
        <v>2.1429133515836903E-3</v>
      </c>
      <c r="J508" s="36">
        <f t="shared" si="122"/>
        <v>9.1411511929275999E-14</v>
      </c>
      <c r="K508" s="88">
        <f t="shared" si="123"/>
        <v>-3.330669073875464E-17</v>
      </c>
      <c r="L508" s="36">
        <f t="shared" si="124"/>
        <v>0.67412065009251465</v>
      </c>
      <c r="M508" s="89">
        <f t="shared" si="125"/>
        <v>4.5584043548098943E-7</v>
      </c>
      <c r="N508" s="10">
        <f t="shared" si="126"/>
        <v>2.2500006773908E-3</v>
      </c>
      <c r="O508" s="10">
        <f t="shared" si="127"/>
        <v>1.1467695348518055E-8</v>
      </c>
      <c r="P508" s="90">
        <v>506</v>
      </c>
      <c r="Q508" s="86">
        <f t="shared" si="128"/>
        <v>0.67412065009242328</v>
      </c>
      <c r="R508" s="91"/>
      <c r="S508" s="213"/>
      <c r="T508" s="76"/>
      <c r="U508" s="76"/>
      <c r="V508" s="76"/>
      <c r="W508" s="76"/>
      <c r="X508" s="76"/>
      <c r="Y508" s="76"/>
      <c r="Z508" s="76"/>
      <c r="AA508" s="76"/>
      <c r="AB508" s="76"/>
      <c r="AC508" s="76"/>
      <c r="AD508" s="76"/>
      <c r="AE508" s="76"/>
      <c r="AF508" s="76"/>
      <c r="AG508" s="76"/>
    </row>
    <row r="509" spans="1:33" x14ac:dyDescent="0.25">
      <c r="A509" s="86">
        <f t="shared" si="116"/>
        <v>-3.145250268061104E-2</v>
      </c>
      <c r="B509" s="75">
        <v>3.145250268061104E-2</v>
      </c>
      <c r="C509" s="75">
        <v>0.67266965833359982</v>
      </c>
      <c r="D509" s="36">
        <f t="shared" si="117"/>
        <v>0.43145250268061108</v>
      </c>
      <c r="E509" s="36">
        <f t="shared" si="118"/>
        <v>2.6733844955549389E-2</v>
      </c>
      <c r="F509" s="36">
        <f t="shared" si="119"/>
        <v>2.6002647506021925E-3</v>
      </c>
      <c r="G509" s="36">
        <f t="shared" si="129"/>
        <v>2.1183929743706781E-3</v>
      </c>
      <c r="H509" s="36">
        <f t="shared" si="120"/>
        <v>2.9334109706151582E-2</v>
      </c>
      <c r="I509" s="36">
        <f t="shared" si="121"/>
        <v>2.1183929743706776E-3</v>
      </c>
      <c r="J509" s="36">
        <f t="shared" si="122"/>
        <v>8.8780047143271857E-14</v>
      </c>
      <c r="K509" s="88">
        <f t="shared" si="123"/>
        <v>-3.330669073875464E-17</v>
      </c>
      <c r="L509" s="36">
        <f t="shared" si="124"/>
        <v>0.67409510441443343</v>
      </c>
      <c r="M509" s="89">
        <f t="shared" si="125"/>
        <v>2.0318965293639112E-6</v>
      </c>
      <c r="N509" s="10">
        <f t="shared" si="126"/>
        <v>2.235511510076916E-3</v>
      </c>
      <c r="O509" s="10">
        <f t="shared" si="127"/>
        <v>1.3716751405973417E-8</v>
      </c>
      <c r="P509" s="90">
        <v>507</v>
      </c>
      <c r="Q509" s="86">
        <f t="shared" si="128"/>
        <v>0.67409510441434473</v>
      </c>
      <c r="R509" s="91"/>
      <c r="S509" s="213"/>
      <c r="T509" s="76"/>
      <c r="U509" s="76"/>
      <c r="V509" s="76"/>
      <c r="W509" s="76"/>
      <c r="X509" s="76"/>
      <c r="Y509" s="76"/>
      <c r="Z509" s="76"/>
      <c r="AA509" s="76"/>
      <c r="AB509" s="76"/>
      <c r="AC509" s="76"/>
      <c r="AD509" s="76"/>
      <c r="AE509" s="76"/>
      <c r="AF509" s="76"/>
      <c r="AG509" s="76"/>
    </row>
    <row r="510" spans="1:33" x14ac:dyDescent="0.25">
      <c r="A510" s="86">
        <f t="shared" si="116"/>
        <v>-3.121940606983575E-2</v>
      </c>
      <c r="B510" s="75">
        <v>3.121940606983575E-2</v>
      </c>
      <c r="C510" s="75">
        <v>0.67391143056557556</v>
      </c>
      <c r="D510" s="36">
        <f t="shared" si="117"/>
        <v>0.43121940606983578</v>
      </c>
      <c r="E510" s="36">
        <f t="shared" si="118"/>
        <v>2.6563781158947281E-2</v>
      </c>
      <c r="F510" s="36">
        <f t="shared" si="119"/>
        <v>2.5555690585938344E-3</v>
      </c>
      <c r="G510" s="36">
        <f t="shared" si="129"/>
        <v>2.10005585220778E-3</v>
      </c>
      <c r="H510" s="36">
        <f t="shared" si="120"/>
        <v>2.9119350217541116E-2</v>
      </c>
      <c r="I510" s="36">
        <f t="shared" si="121"/>
        <v>2.1000558522077791E-3</v>
      </c>
      <c r="J510" s="36">
        <f t="shared" si="122"/>
        <v>8.6854873175054764E-14</v>
      </c>
      <c r="K510" s="88">
        <f t="shared" si="123"/>
        <v>-3.1086244689504337E-17</v>
      </c>
      <c r="L510" s="36">
        <f t="shared" si="124"/>
        <v>0.6740762807736429</v>
      </c>
      <c r="M510" s="89">
        <f t="shared" si="125"/>
        <v>2.7175591099843741E-8</v>
      </c>
      <c r="N510" s="10">
        <f t="shared" si="126"/>
        <v>2.2247044594989806E-3</v>
      </c>
      <c r="O510" s="10">
        <f t="shared" si="127"/>
        <v>1.5537275299636165E-8</v>
      </c>
      <c r="P510" s="90">
        <v>508</v>
      </c>
      <c r="Q510" s="86">
        <f t="shared" si="128"/>
        <v>0.67407628077355608</v>
      </c>
      <c r="R510" s="91"/>
      <c r="S510" s="213"/>
      <c r="T510" s="76"/>
      <c r="U510" s="76"/>
      <c r="V510" s="76"/>
      <c r="W510" s="76"/>
      <c r="X510" s="76"/>
      <c r="Y510" s="76"/>
      <c r="Z510" s="76"/>
      <c r="AA510" s="76"/>
      <c r="AB510" s="76"/>
      <c r="AC510" s="76"/>
      <c r="AD510" s="76"/>
      <c r="AE510" s="76"/>
      <c r="AF510" s="76"/>
      <c r="AG510" s="76"/>
    </row>
    <row r="511" spans="1:33" x14ac:dyDescent="0.25">
      <c r="A511" s="86">
        <f t="shared" si="116"/>
        <v>-3.0986309459060463E-2</v>
      </c>
      <c r="B511" s="75">
        <v>3.0986309459060463E-2</v>
      </c>
      <c r="C511" s="75">
        <v>0.67329040130943296</v>
      </c>
      <c r="D511" s="36">
        <f t="shared" si="117"/>
        <v>0.43098630945906047</v>
      </c>
      <c r="E511" s="36">
        <f t="shared" si="118"/>
        <v>2.6392997058774882E-2</v>
      </c>
      <c r="F511" s="36">
        <f t="shared" si="119"/>
        <v>2.5115482757448299E-3</v>
      </c>
      <c r="G511" s="36">
        <f t="shared" si="129"/>
        <v>2.0817641244557789E-3</v>
      </c>
      <c r="H511" s="36">
        <f t="shared" si="120"/>
        <v>2.8904545334519711E-2</v>
      </c>
      <c r="I511" s="36">
        <f t="shared" si="121"/>
        <v>2.0817641244557802E-3</v>
      </c>
      <c r="J511" s="36">
        <f t="shared" si="122"/>
        <v>8.4972218386503468E-14</v>
      </c>
      <c r="K511" s="88">
        <f t="shared" si="123"/>
        <v>-3.1086244689504337E-17</v>
      </c>
      <c r="L511" s="36">
        <f t="shared" si="124"/>
        <v>0.67405774137160146</v>
      </c>
      <c r="M511" s="89">
        <f t="shared" si="125"/>
        <v>5.8881077100875407E-7</v>
      </c>
      <c r="N511" s="10">
        <f t="shared" si="126"/>
        <v>2.2139484315358698E-3</v>
      </c>
      <c r="O511" s="10">
        <f t="shared" si="127"/>
        <v>1.7472691038243449E-8</v>
      </c>
      <c r="P511" s="90">
        <v>509</v>
      </c>
      <c r="Q511" s="86">
        <f t="shared" si="128"/>
        <v>0.67405774137151653</v>
      </c>
      <c r="R511" s="91"/>
      <c r="S511" s="213"/>
      <c r="T511" s="76"/>
      <c r="U511" s="76"/>
      <c r="V511" s="76"/>
      <c r="W511" s="76"/>
      <c r="X511" s="76"/>
      <c r="Y511" s="76"/>
      <c r="Z511" s="76"/>
      <c r="AA511" s="76"/>
      <c r="AB511" s="76"/>
      <c r="AC511" s="76"/>
      <c r="AD511" s="76"/>
      <c r="AE511" s="76"/>
      <c r="AF511" s="76"/>
      <c r="AG511" s="76"/>
    </row>
    <row r="512" spans="1:33" x14ac:dyDescent="0.25">
      <c r="A512" s="86">
        <f t="shared" si="116"/>
        <v>-3.0675513978026817E-2</v>
      </c>
      <c r="B512" s="75">
        <v>3.0675513978026817E-2</v>
      </c>
      <c r="C512" s="75">
        <v>0.67297999403647768</v>
      </c>
      <c r="D512" s="36">
        <f t="shared" si="117"/>
        <v>0.43067551397802684</v>
      </c>
      <c r="E512" s="36">
        <f t="shared" si="118"/>
        <v>2.6164177416849576E-2</v>
      </c>
      <c r="F512" s="36">
        <f t="shared" si="119"/>
        <v>2.4538910596468675E-3</v>
      </c>
      <c r="G512" s="36">
        <f t="shared" si="129"/>
        <v>2.0574455014478465E-3</v>
      </c>
      <c r="H512" s="36">
        <f t="shared" si="120"/>
        <v>2.8618068476496443E-2</v>
      </c>
      <c r="I512" s="36">
        <f t="shared" si="121"/>
        <v>2.057445501447847E-3</v>
      </c>
      <c r="J512" s="36">
        <f t="shared" si="122"/>
        <v>8.2527365555699235E-14</v>
      </c>
      <c r="K512" s="88">
        <f t="shared" si="123"/>
        <v>-3.1086244689504337E-17</v>
      </c>
      <c r="L512" s="36">
        <f t="shared" si="124"/>
        <v>0.67403345897041156</v>
      </c>
      <c r="M512" s="89">
        <f t="shared" si="125"/>
        <v>1.1097883670283112E-6</v>
      </c>
      <c r="N512" s="10">
        <f t="shared" si="126"/>
        <v>2.1996860332616163E-3</v>
      </c>
      <c r="O512" s="10">
        <f t="shared" si="127"/>
        <v>2.0232368890663919E-8</v>
      </c>
      <c r="P512" s="90">
        <v>510</v>
      </c>
      <c r="Q512" s="86">
        <f t="shared" si="128"/>
        <v>0.67403345897032907</v>
      </c>
      <c r="R512" s="91"/>
      <c r="S512" s="213"/>
      <c r="T512" s="76"/>
      <c r="U512" s="76"/>
      <c r="V512" s="76"/>
      <c r="W512" s="76"/>
      <c r="X512" s="76"/>
      <c r="Y512" s="76"/>
      <c r="Z512" s="76"/>
      <c r="AA512" s="76"/>
      <c r="AB512" s="76"/>
      <c r="AC512" s="76"/>
      <c r="AD512" s="76"/>
      <c r="AE512" s="76"/>
      <c r="AF512" s="76"/>
      <c r="AG512" s="76"/>
    </row>
    <row r="513" spans="1:33" x14ac:dyDescent="0.25">
      <c r="A513" s="86">
        <f t="shared" si="116"/>
        <v>-3.0442417367251531E-2</v>
      </c>
      <c r="B513" s="75">
        <v>3.0442417367251531E-2</v>
      </c>
      <c r="C513" s="75">
        <v>0.67391143056557556</v>
      </c>
      <c r="D513" s="36">
        <f t="shared" si="117"/>
        <v>0.43044241736725153</v>
      </c>
      <c r="E513" s="36">
        <f t="shared" si="118"/>
        <v>2.5991741782196775E-2</v>
      </c>
      <c r="F513" s="36">
        <f t="shared" si="119"/>
        <v>2.4114164890575319E-3</v>
      </c>
      <c r="G513" s="36">
        <f t="shared" si="129"/>
        <v>2.0392590959164847E-3</v>
      </c>
      <c r="H513" s="36">
        <f t="shared" si="120"/>
        <v>2.8403158271254308E-2</v>
      </c>
      <c r="I513" s="36">
        <f t="shared" si="121"/>
        <v>2.039259095916483E-3</v>
      </c>
      <c r="J513" s="36">
        <f t="shared" si="122"/>
        <v>8.0739197833072032E-14</v>
      </c>
      <c r="K513" s="88">
        <f t="shared" si="123"/>
        <v>-2.8865798640254028E-17</v>
      </c>
      <c r="L513" s="36">
        <f t="shared" si="124"/>
        <v>0.67401557075739649</v>
      </c>
      <c r="M513" s="89">
        <f t="shared" si="125"/>
        <v>1.0845179552498601E-8</v>
      </c>
      <c r="N513" s="10">
        <f t="shared" si="126"/>
        <v>2.189048167979758E-3</v>
      </c>
      <c r="O513" s="10">
        <f t="shared" si="127"/>
        <v>2.2436766109577005E-8</v>
      </c>
      <c r="P513" s="90">
        <v>511</v>
      </c>
      <c r="Q513" s="86">
        <f t="shared" si="128"/>
        <v>0.67401557075731577</v>
      </c>
      <c r="R513" s="91"/>
      <c r="S513" s="213"/>
      <c r="T513" s="76"/>
      <c r="U513" s="76"/>
      <c r="V513" s="76"/>
      <c r="W513" s="76"/>
      <c r="X513" s="76"/>
      <c r="Y513" s="76"/>
      <c r="Z513" s="76"/>
      <c r="AA513" s="76"/>
      <c r="AB513" s="76"/>
      <c r="AC513" s="76"/>
      <c r="AD513" s="76"/>
      <c r="AE513" s="76"/>
      <c r="AF513" s="76"/>
      <c r="AG513" s="76"/>
    </row>
    <row r="514" spans="1:33" x14ac:dyDescent="0.25">
      <c r="A514" s="86">
        <f t="shared" ref="A514:A577" si="130">-B514</f>
        <v>-3.0131621886217885E-2</v>
      </c>
      <c r="B514" s="75">
        <v>3.0131621886217885E-2</v>
      </c>
      <c r="C514" s="75">
        <v>0.67266965833359982</v>
      </c>
      <c r="D514" s="36">
        <f t="shared" ref="D514:D577" si="131">IF(B514=0,"",B514+1/$T$8)</f>
        <v>0.4301316218862179</v>
      </c>
      <c r="E514" s="36">
        <f t="shared" ref="E514:E577" si="132">IF(B514=0,"",$T$20-(LN(1+EXP(-$S$37*(H514-T$20))))/$S$37)</f>
        <v>2.5760747333960377E-2</v>
      </c>
      <c r="F514" s="36">
        <f t="shared" ref="F514:F577" si="133">IF(B514=0,"",B514-E514-G514-V$4*J514)</f>
        <v>2.3557942048223379E-3</v>
      </c>
      <c r="G514" s="36">
        <f t="shared" si="129"/>
        <v>2.0150803473567569E-3</v>
      </c>
      <c r="H514" s="36">
        <f t="shared" ref="H514:H577" si="134">IF(B514=0,"",B514-G514-V$4*J514)</f>
        <v>2.8116541538782715E-2</v>
      </c>
      <c r="I514" s="36">
        <f t="shared" ref="I514:I577" si="135">IF(B514=0,"",B514-H514-V$4*J514)</f>
        <v>2.0150803473567573E-3</v>
      </c>
      <c r="J514" s="36">
        <f t="shared" ref="J514:J577" si="136">IF(B514=0,"",LN(1+EXP($U$37*(B514-$U$39)))/$U$37)</f>
        <v>7.841245383467287E-14</v>
      </c>
      <c r="K514" s="88">
        <f t="shared" ref="K514:K577" si="137">IF(B514=0,"",-LN(1+EXP($V$41*(B514-$V$39)))/$V$41)</f>
        <v>-2.8865798640254028E-17</v>
      </c>
      <c r="L514" s="36">
        <f t="shared" ref="L514:L577" si="138">IF(B514=0,"",$S$41*E514+$S$8+$T$41*F514+$U$41*I514+S$43*(J514+K514))</f>
        <v>0.6739921453700416</v>
      </c>
      <c r="M514" s="89">
        <f t="shared" ref="M514:M577" si="139">IF(B514=0,"",(L514-C514)*(L514-C514))</f>
        <v>1.748971961556555E-6</v>
      </c>
      <c r="N514" s="10">
        <f t="shared" ref="N514:N577" si="140">IF(B514=0,"",1/V$16*LN(1+EXP(V$16*(B514-V$4*J514-T$39))))</f>
        <v>2.1749424936485895E-3</v>
      </c>
      <c r="O514" s="10">
        <f t="shared" ref="O514:O577" si="141">IF(B514=0,"",(N514-I514)^2)</f>
        <v>2.5555905817031143E-8</v>
      </c>
      <c r="P514" s="90">
        <v>512</v>
      </c>
      <c r="Q514" s="86">
        <f t="shared" ref="Q514:Q577" si="142">IF(B514=0,"",S$8+T$41*F514)</f>
        <v>0.67399214536996321</v>
      </c>
      <c r="R514" s="91"/>
      <c r="S514" s="213"/>
      <c r="T514" s="76"/>
      <c r="U514" s="76"/>
      <c r="V514" s="76"/>
      <c r="W514" s="76"/>
      <c r="X514" s="76"/>
      <c r="Y514" s="76"/>
      <c r="Z514" s="76"/>
      <c r="AA514" s="76"/>
      <c r="AB514" s="76"/>
      <c r="AC514" s="76"/>
      <c r="AD514" s="76"/>
      <c r="AE514" s="76"/>
      <c r="AF514" s="76"/>
      <c r="AG514" s="76"/>
    </row>
    <row r="515" spans="1:33" x14ac:dyDescent="0.25">
      <c r="A515" s="86">
        <f t="shared" si="130"/>
        <v>-2.9898525275442598E-2</v>
      </c>
      <c r="B515" s="75">
        <v>2.9898525275442598E-2</v>
      </c>
      <c r="C515" s="75">
        <v>0.67392664453662132</v>
      </c>
      <c r="D515" s="36">
        <f t="shared" si="131"/>
        <v>0.42989852527544264</v>
      </c>
      <c r="E515" s="36">
        <f t="shared" si="132"/>
        <v>2.5586701021095316E-2</v>
      </c>
      <c r="F515" s="36">
        <f t="shared" si="133"/>
        <v>2.3148258211153198E-3</v>
      </c>
      <c r="G515" s="36">
        <f t="shared" ref="G515:G578" si="143">IF(B515=0,"",1/2*(B515-V$4*J515+T$37)+1/2*POWER((B515-V$4*J515+T$37)^2-4*V$37*(B515-V$4*J515),0.5))</f>
        <v>1.9969984331552476E-3</v>
      </c>
      <c r="H515" s="36">
        <f t="shared" si="134"/>
        <v>2.7901526842210637E-2</v>
      </c>
      <c r="I515" s="36">
        <f t="shared" si="135"/>
        <v>1.9969984331552463E-3</v>
      </c>
      <c r="J515" s="36">
        <f t="shared" si="136"/>
        <v>7.6714048824673574E-14</v>
      </c>
      <c r="K515" s="88">
        <f t="shared" si="137"/>
        <v>-2.8865798640254028E-17</v>
      </c>
      <c r="L515" s="36">
        <f t="shared" si="138"/>
        <v>0.67397489148932044</v>
      </c>
      <c r="M515" s="89">
        <f t="shared" si="139"/>
        <v>2.3277684447507201E-9</v>
      </c>
      <c r="N515" s="10">
        <f t="shared" si="140"/>
        <v>2.1644215543712071E-3</v>
      </c>
      <c r="O515" s="10">
        <f t="shared" si="141"/>
        <v>2.803050151769429E-8</v>
      </c>
      <c r="P515" s="90">
        <v>513</v>
      </c>
      <c r="Q515" s="86">
        <f t="shared" si="142"/>
        <v>0.67397489148924372</v>
      </c>
      <c r="R515" s="91"/>
      <c r="S515" s="213"/>
      <c r="T515" s="76"/>
      <c r="U515" s="76"/>
      <c r="V515" s="76"/>
      <c r="W515" s="76"/>
      <c r="X515" s="76"/>
      <c r="Y515" s="76"/>
      <c r="Z515" s="76"/>
      <c r="AA515" s="76"/>
      <c r="AB515" s="76"/>
      <c r="AC515" s="76"/>
      <c r="AD515" s="76"/>
      <c r="AE515" s="76"/>
      <c r="AF515" s="76"/>
      <c r="AG515" s="76"/>
    </row>
    <row r="516" spans="1:33" x14ac:dyDescent="0.25">
      <c r="A516" s="86">
        <f t="shared" si="130"/>
        <v>-2.9587729794408733E-2</v>
      </c>
      <c r="B516" s="75">
        <v>2.9587729794408733E-2</v>
      </c>
      <c r="C516" s="75">
        <v>0.67344549052953639</v>
      </c>
      <c r="D516" s="36">
        <f t="shared" si="131"/>
        <v>0.42958772979440873</v>
      </c>
      <c r="E516" s="36">
        <f t="shared" si="132"/>
        <v>2.5353586218517469E-2</v>
      </c>
      <c r="F516" s="36">
        <f t="shared" si="133"/>
        <v>2.2611851193825938E-3</v>
      </c>
      <c r="G516" s="36">
        <f t="shared" si="143"/>
        <v>1.9729584564341651E-3</v>
      </c>
      <c r="H516" s="36">
        <f t="shared" si="134"/>
        <v>2.7614771337900062E-2</v>
      </c>
      <c r="I516" s="36">
        <f t="shared" si="135"/>
        <v>1.972958456434166E-3</v>
      </c>
      <c r="J516" s="36">
        <f t="shared" si="136"/>
        <v>7.450541365867966E-14</v>
      </c>
      <c r="K516" s="88">
        <f t="shared" si="137"/>
        <v>-2.6645352591003722E-17</v>
      </c>
      <c r="L516" s="36">
        <f t="shared" si="138"/>
        <v>0.67395230064765776</v>
      </c>
      <c r="M516" s="89">
        <f t="shared" si="139"/>
        <v>2.5685649583019724E-7</v>
      </c>
      <c r="N516" s="10">
        <f t="shared" si="140"/>
        <v>2.150470962825978E-3</v>
      </c>
      <c r="O516" s="10">
        <f t="shared" si="141"/>
        <v>3.1510689925503119E-8</v>
      </c>
      <c r="P516" s="90">
        <v>514</v>
      </c>
      <c r="Q516" s="86">
        <f t="shared" si="142"/>
        <v>0.67395230064758327</v>
      </c>
      <c r="R516" s="91"/>
      <c r="S516" s="213"/>
      <c r="T516" s="76"/>
      <c r="U516" s="76"/>
      <c r="V516" s="76"/>
      <c r="W516" s="76"/>
      <c r="X516" s="76"/>
      <c r="Y516" s="76"/>
      <c r="Z516" s="76"/>
      <c r="AA516" s="76"/>
      <c r="AB516" s="76"/>
      <c r="AC516" s="76"/>
      <c r="AD516" s="76"/>
      <c r="AE516" s="76"/>
      <c r="AF516" s="76"/>
      <c r="AG516" s="76"/>
    </row>
    <row r="517" spans="1:33" x14ac:dyDescent="0.25">
      <c r="A517" s="86">
        <f t="shared" si="130"/>
        <v>-2.9354633183633443E-2</v>
      </c>
      <c r="B517" s="75">
        <v>2.9354633183633443E-2</v>
      </c>
      <c r="C517" s="75">
        <v>0.67391143056557556</v>
      </c>
      <c r="D517" s="36">
        <f t="shared" si="131"/>
        <v>0.42935463318363348</v>
      </c>
      <c r="E517" s="36">
        <f t="shared" si="132"/>
        <v>2.5177970030259629E-2</v>
      </c>
      <c r="F517" s="36">
        <f t="shared" si="133"/>
        <v>2.221682942781078E-3</v>
      </c>
      <c r="G517" s="36">
        <f t="shared" si="143"/>
        <v>1.9549802105198466E-3</v>
      </c>
      <c r="H517" s="36">
        <f t="shared" si="134"/>
        <v>2.7399652973040707E-2</v>
      </c>
      <c r="I517" s="36">
        <f t="shared" si="135"/>
        <v>1.9549802105198466E-3</v>
      </c>
      <c r="J517" s="36">
        <f t="shared" si="136"/>
        <v>7.2889684831364036E-14</v>
      </c>
      <c r="K517" s="88">
        <f t="shared" si="137"/>
        <v>-2.6645352591003722E-17</v>
      </c>
      <c r="L517" s="36">
        <f t="shared" si="138"/>
        <v>0.67393566426170248</v>
      </c>
      <c r="M517" s="89">
        <f t="shared" si="139"/>
        <v>5.8727202797182482E-10</v>
      </c>
      <c r="N517" s="10">
        <f t="shared" si="140"/>
        <v>2.1400657244752697E-3</v>
      </c>
      <c r="O517" s="10">
        <f t="shared" si="141"/>
        <v>3.4256647476143131E-8</v>
      </c>
      <c r="P517" s="90">
        <v>515</v>
      </c>
      <c r="Q517" s="86">
        <f t="shared" si="142"/>
        <v>0.67393566426162965</v>
      </c>
      <c r="R517" s="91"/>
      <c r="S517" s="213"/>
      <c r="T517" s="76"/>
      <c r="U517" s="76"/>
      <c r="V517" s="76"/>
      <c r="W517" s="76"/>
      <c r="X517" s="76"/>
      <c r="Y517" s="76"/>
      <c r="Z517" s="76"/>
      <c r="AA517" s="76"/>
      <c r="AB517" s="76"/>
      <c r="AC517" s="76"/>
      <c r="AD517" s="76"/>
      <c r="AE517" s="76"/>
      <c r="AF517" s="76"/>
      <c r="AG517" s="76"/>
    </row>
    <row r="518" spans="1:33" x14ac:dyDescent="0.25">
      <c r="A518" s="86">
        <f t="shared" si="130"/>
        <v>-2.9121536572858157E-2</v>
      </c>
      <c r="B518" s="75">
        <v>2.9121536572858157E-2</v>
      </c>
      <c r="C518" s="75">
        <v>0.67391143056557556</v>
      </c>
      <c r="D518" s="36">
        <f t="shared" si="131"/>
        <v>0.42912153657285818</v>
      </c>
      <c r="E518" s="36">
        <f t="shared" si="132"/>
        <v>2.500169349920536E-2</v>
      </c>
      <c r="F518" s="36">
        <f t="shared" si="133"/>
        <v>2.1827969297339841E-3</v>
      </c>
      <c r="G518" s="36">
        <f t="shared" si="143"/>
        <v>1.9370461438475012E-3</v>
      </c>
      <c r="H518" s="36">
        <f t="shared" si="134"/>
        <v>2.7184490428939345E-2</v>
      </c>
      <c r="I518" s="36">
        <f t="shared" si="135"/>
        <v>1.9370461438475005E-3</v>
      </c>
      <c r="J518" s="36">
        <f t="shared" si="136"/>
        <v>7.1311750830418112E-14</v>
      </c>
      <c r="K518" s="88">
        <f t="shared" si="137"/>
        <v>-2.6645352591003722E-17</v>
      </c>
      <c r="L518" s="36">
        <f t="shared" si="138"/>
        <v>0.67391928737371898</v>
      </c>
      <c r="M518" s="89">
        <f t="shared" si="139"/>
        <v>6.1729434202413861E-11</v>
      </c>
      <c r="N518" s="10">
        <f t="shared" si="140"/>
        <v>2.1297097000697119E-3</v>
      </c>
      <c r="O518" s="10">
        <f t="shared" si="141"/>
        <v>3.7119245896189186E-8</v>
      </c>
      <c r="P518" s="90">
        <v>516</v>
      </c>
      <c r="Q518" s="86">
        <f t="shared" si="142"/>
        <v>0.6739192873736477</v>
      </c>
      <c r="R518" s="91"/>
      <c r="S518" s="213"/>
      <c r="T518" s="76"/>
      <c r="U518" s="76"/>
      <c r="V518" s="76"/>
      <c r="W518" s="76"/>
      <c r="X518" s="76"/>
      <c r="Y518" s="76"/>
      <c r="Z518" s="76"/>
      <c r="AA518" s="76"/>
      <c r="AB518" s="76"/>
      <c r="AC518" s="76"/>
      <c r="AD518" s="76"/>
      <c r="AE518" s="76"/>
      <c r="AF518" s="76"/>
      <c r="AG518" s="76"/>
    </row>
    <row r="519" spans="1:33" x14ac:dyDescent="0.25">
      <c r="A519" s="86">
        <f t="shared" si="130"/>
        <v>-2.888843996208287E-2</v>
      </c>
      <c r="B519" s="75">
        <v>2.888843996208287E-2</v>
      </c>
      <c r="C519" s="75">
        <v>0.67313532994930214</v>
      </c>
      <c r="D519" s="36">
        <f t="shared" si="131"/>
        <v>0.42888843996208287</v>
      </c>
      <c r="E519" s="36">
        <f t="shared" si="132"/>
        <v>2.482476408226849E-2</v>
      </c>
      <c r="F519" s="36">
        <f t="shared" si="133"/>
        <v>2.1445197724637459E-3</v>
      </c>
      <c r="G519" s="36">
        <f t="shared" si="143"/>
        <v>1.9191561072808699E-3</v>
      </c>
      <c r="H519" s="36">
        <f t="shared" si="134"/>
        <v>2.6969283854732237E-2</v>
      </c>
      <c r="I519" s="36">
        <f t="shared" si="135"/>
        <v>1.9191561072808691E-3</v>
      </c>
      <c r="J519" s="36">
        <f t="shared" si="136"/>
        <v>6.9764525125897578E-14</v>
      </c>
      <c r="K519" s="88">
        <f t="shared" si="137"/>
        <v>-2.4424906541753413E-17</v>
      </c>
      <c r="L519" s="36">
        <f t="shared" si="138"/>
        <v>0.67390316690602825</v>
      </c>
      <c r="M519" s="89">
        <f t="shared" si="139"/>
        <v>5.8957359211441251E-7</v>
      </c>
      <c r="N519" s="10">
        <f t="shared" si="140"/>
        <v>2.1194026676142059E-3</v>
      </c>
      <c r="O519" s="10">
        <f t="shared" si="141"/>
        <v>4.0098684925332718E-8</v>
      </c>
      <c r="P519" s="90">
        <v>517</v>
      </c>
      <c r="Q519" s="86">
        <f t="shared" si="142"/>
        <v>0.67390316690595853</v>
      </c>
      <c r="R519" s="91"/>
      <c r="S519" s="213"/>
      <c r="T519" s="76"/>
      <c r="U519" s="76"/>
      <c r="V519" s="76"/>
      <c r="W519" s="76"/>
      <c r="X519" s="76"/>
      <c r="Y519" s="76"/>
      <c r="Z519" s="76"/>
      <c r="AA519" s="76"/>
      <c r="AB519" s="76"/>
      <c r="AC519" s="76"/>
      <c r="AD519" s="76"/>
      <c r="AE519" s="76"/>
      <c r="AF519" s="76"/>
      <c r="AG519" s="76"/>
    </row>
    <row r="520" spans="1:33" x14ac:dyDescent="0.25">
      <c r="A520" s="86">
        <f t="shared" si="130"/>
        <v>-2.865534335130758E-2</v>
      </c>
      <c r="B520" s="75">
        <v>2.865534335130758E-2</v>
      </c>
      <c r="C520" s="75">
        <v>0.67434662363472386</v>
      </c>
      <c r="D520" s="36">
        <f t="shared" si="131"/>
        <v>0.42865534335130762</v>
      </c>
      <c r="E520" s="36">
        <f t="shared" si="132"/>
        <v>2.464718921955841E-2</v>
      </c>
      <c r="F520" s="36">
        <f t="shared" si="133"/>
        <v>2.1068441793929155E-3</v>
      </c>
      <c r="G520" s="36">
        <f t="shared" si="143"/>
        <v>1.9013099522880023E-3</v>
      </c>
      <c r="H520" s="36">
        <f t="shared" si="134"/>
        <v>2.6754033398951323E-2</v>
      </c>
      <c r="I520" s="36">
        <f t="shared" si="135"/>
        <v>1.901309952288004E-3</v>
      </c>
      <c r="J520" s="36">
        <f t="shared" si="136"/>
        <v>6.8252732071098657E-14</v>
      </c>
      <c r="K520" s="88">
        <f t="shared" si="137"/>
        <v>-2.4424906541753413E-17</v>
      </c>
      <c r="L520" s="36">
        <f t="shared" si="138"/>
        <v>0.67388729978777462</v>
      </c>
      <c r="M520" s="89">
        <f t="shared" si="139"/>
        <v>2.1097839637625294E-7</v>
      </c>
      <c r="N520" s="10">
        <f t="shared" si="140"/>
        <v>2.1091444060133187E-3</v>
      </c>
      <c r="O520" s="10">
        <f t="shared" si="141"/>
        <v>4.3195160155299999E-8</v>
      </c>
      <c r="P520" s="90">
        <v>518</v>
      </c>
      <c r="Q520" s="86">
        <f t="shared" si="142"/>
        <v>0.67388729978770634</v>
      </c>
      <c r="R520" s="91"/>
      <c r="S520" s="213"/>
      <c r="T520" s="76"/>
      <c r="U520" s="76"/>
      <c r="V520" s="76"/>
      <c r="W520" s="76"/>
      <c r="X520" s="76"/>
      <c r="Y520" s="76"/>
      <c r="Z520" s="76"/>
      <c r="AA520" s="76"/>
      <c r="AB520" s="76"/>
      <c r="AC520" s="76"/>
      <c r="AD520" s="76"/>
      <c r="AE520" s="76"/>
      <c r="AF520" s="76"/>
      <c r="AG520" s="76"/>
    </row>
    <row r="521" spans="1:33" x14ac:dyDescent="0.25">
      <c r="A521" s="86">
        <f t="shared" si="130"/>
        <v>-2.8422246740532512E-2</v>
      </c>
      <c r="B521" s="75">
        <v>2.8422246740532512E-2</v>
      </c>
      <c r="C521" s="75">
        <v>0.67299557653969155</v>
      </c>
      <c r="D521" s="36">
        <f t="shared" si="131"/>
        <v>0.42842224674053253</v>
      </c>
      <c r="E521" s="36">
        <f t="shared" si="132"/>
        <v>2.4468976332064619E-2</v>
      </c>
      <c r="F521" s="36">
        <f t="shared" si="133"/>
        <v>2.0697628774624032E-3</v>
      </c>
      <c r="G521" s="36">
        <f t="shared" si="143"/>
        <v>1.8835075309387161E-3</v>
      </c>
      <c r="H521" s="36">
        <f t="shared" si="134"/>
        <v>2.6538739209527023E-2</v>
      </c>
      <c r="I521" s="36">
        <f t="shared" si="135"/>
        <v>1.8835075309387151E-3</v>
      </c>
      <c r="J521" s="36">
        <f t="shared" si="136"/>
        <v>6.6774009489373251E-14</v>
      </c>
      <c r="K521" s="88">
        <f t="shared" si="137"/>
        <v>-2.4424906541753413E-17</v>
      </c>
      <c r="L521" s="36">
        <f t="shared" si="138"/>
        <v>0.67387168295590072</v>
      </c>
      <c r="M521" s="89">
        <f t="shared" si="139"/>
        <v>7.6756245252286817E-7</v>
      </c>
      <c r="N521" s="10">
        <f t="shared" si="140"/>
        <v>2.0989346950685719E-3</v>
      </c>
      <c r="O521" s="10">
        <f t="shared" si="141"/>
        <v>4.640886304503229E-8</v>
      </c>
      <c r="P521" s="90">
        <v>519</v>
      </c>
      <c r="Q521" s="86">
        <f t="shared" si="142"/>
        <v>0.67387168295583399</v>
      </c>
      <c r="R521" s="91"/>
      <c r="S521" s="213"/>
      <c r="T521" s="76"/>
      <c r="U521" s="76"/>
      <c r="V521" s="76"/>
      <c r="W521" s="76"/>
      <c r="X521" s="76"/>
      <c r="Y521" s="76"/>
      <c r="Z521" s="76"/>
      <c r="AA521" s="76"/>
      <c r="AB521" s="76"/>
      <c r="AC521" s="76"/>
      <c r="AD521" s="76"/>
      <c r="AE521" s="76"/>
      <c r="AF521" s="76"/>
      <c r="AG521" s="76"/>
    </row>
    <row r="522" spans="1:33" x14ac:dyDescent="0.25">
      <c r="A522" s="86">
        <f t="shared" si="130"/>
        <v>-2.8189150129757225E-2</v>
      </c>
      <c r="B522" s="75">
        <v>2.8189150129757225E-2</v>
      </c>
      <c r="C522" s="75">
        <v>0.67398732158559338</v>
      </c>
      <c r="D522" s="36">
        <f t="shared" si="131"/>
        <v>0.42818915012975722</v>
      </c>
      <c r="E522" s="36">
        <f t="shared" si="132"/>
        <v>2.4290132819406882E-2</v>
      </c>
      <c r="F522" s="36">
        <f t="shared" si="133"/>
        <v>2.0332686143831815E-3</v>
      </c>
      <c r="G522" s="36">
        <f t="shared" si="143"/>
        <v>1.8657486959018366E-3</v>
      </c>
      <c r="H522" s="36">
        <f t="shared" si="134"/>
        <v>2.6323401433790063E-2</v>
      </c>
      <c r="I522" s="36">
        <f t="shared" si="135"/>
        <v>1.8657486959018368E-3</v>
      </c>
      <c r="J522" s="36">
        <f t="shared" si="136"/>
        <v>6.5325995204073261E-14</v>
      </c>
      <c r="K522" s="88">
        <f t="shared" si="137"/>
        <v>-2.4424906541753413E-17</v>
      </c>
      <c r="L522" s="36">
        <f t="shared" si="138"/>
        <v>0.67385631335609719</v>
      </c>
      <c r="M522" s="89">
        <f t="shared" si="139"/>
        <v>1.7163156195725822E-8</v>
      </c>
      <c r="N522" s="10">
        <f t="shared" si="140"/>
        <v>2.0887733154757596E-3</v>
      </c>
      <c r="O522" s="10">
        <f t="shared" si="141"/>
        <v>4.9739980936092997E-8</v>
      </c>
      <c r="P522" s="90">
        <v>520</v>
      </c>
      <c r="Q522" s="86">
        <f t="shared" si="142"/>
        <v>0.67385631335603191</v>
      </c>
      <c r="R522" s="91"/>
      <c r="S522" s="213"/>
      <c r="T522" s="76"/>
      <c r="U522" s="76"/>
      <c r="V522" s="76"/>
      <c r="W522" s="76"/>
      <c r="X522" s="76"/>
      <c r="Y522" s="76"/>
      <c r="Z522" s="76"/>
      <c r="AA522" s="76"/>
      <c r="AB522" s="76"/>
      <c r="AC522" s="76"/>
      <c r="AD522" s="76"/>
      <c r="AE522" s="76"/>
      <c r="AF522" s="76"/>
      <c r="AG522" s="76"/>
    </row>
    <row r="523" spans="1:33" x14ac:dyDescent="0.25">
      <c r="A523" s="86">
        <f t="shared" si="130"/>
        <v>-2.7956053518981935E-2</v>
      </c>
      <c r="B523" s="75">
        <v>2.7956053518981935E-2</v>
      </c>
      <c r="C523" s="75">
        <v>0.67290135234665194</v>
      </c>
      <c r="D523" s="36">
        <f t="shared" si="131"/>
        <v>0.42795605351898197</v>
      </c>
      <c r="E523" s="36">
        <f t="shared" si="132"/>
        <v>2.4110666057653714E-2</v>
      </c>
      <c r="F523" s="36">
        <f t="shared" si="133"/>
        <v>1.9973541608216262E-3</v>
      </c>
      <c r="G523" s="36">
        <f t="shared" si="143"/>
        <v>1.8480333004426835E-3</v>
      </c>
      <c r="H523" s="36">
        <f t="shared" si="134"/>
        <v>2.6108020218475341E-2</v>
      </c>
      <c r="I523" s="36">
        <f t="shared" si="135"/>
        <v>1.8480333004426831E-3</v>
      </c>
      <c r="J523" s="36">
        <f t="shared" si="136"/>
        <v>6.3911051391846822E-14</v>
      </c>
      <c r="K523" s="88">
        <f t="shared" si="137"/>
        <v>-2.2204460492503107E-17</v>
      </c>
      <c r="L523" s="36">
        <f t="shared" si="138"/>
        <v>0.67384118794372183</v>
      </c>
      <c r="M523" s="89">
        <f t="shared" si="139"/>
        <v>8.8329094951972318E-7</v>
      </c>
      <c r="N523" s="10">
        <f t="shared" si="140"/>
        <v>2.0786600488222999E-3</v>
      </c>
      <c r="O523" s="10">
        <f t="shared" si="141"/>
        <v>5.3188697068155077E-8</v>
      </c>
      <c r="P523" s="90">
        <v>521</v>
      </c>
      <c r="Q523" s="86">
        <f t="shared" si="142"/>
        <v>0.67384118794365799</v>
      </c>
      <c r="R523" s="91"/>
      <c r="S523" s="213"/>
      <c r="T523" s="76"/>
      <c r="U523" s="76"/>
      <c r="V523" s="76"/>
      <c r="W523" s="76"/>
      <c r="X523" s="76"/>
      <c r="Y523" s="76"/>
      <c r="Z523" s="76"/>
      <c r="AA523" s="76"/>
      <c r="AB523" s="76"/>
      <c r="AC523" s="76"/>
      <c r="AD523" s="76"/>
      <c r="AE523" s="76"/>
      <c r="AF523" s="76"/>
      <c r="AG523" s="76"/>
    </row>
    <row r="524" spans="1:33" x14ac:dyDescent="0.25">
      <c r="A524" s="86">
        <f t="shared" si="130"/>
        <v>-2.7722956908206649E-2</v>
      </c>
      <c r="B524" s="75">
        <v>2.7722956908206649E-2</v>
      </c>
      <c r="C524" s="75">
        <v>0.6742372377748872</v>
      </c>
      <c r="D524" s="36">
        <f t="shared" si="131"/>
        <v>0.42772295690820666</v>
      </c>
      <c r="E524" s="36">
        <f t="shared" si="132"/>
        <v>2.3930583397205895E-2</v>
      </c>
      <c r="F524" s="36">
        <f t="shared" si="133"/>
        <v>1.9620123125178609E-3</v>
      </c>
      <c r="G524" s="36">
        <f t="shared" si="143"/>
        <v>1.830361198420366E-3</v>
      </c>
      <c r="H524" s="36">
        <f t="shared" si="134"/>
        <v>2.5892595709723756E-2</v>
      </c>
      <c r="I524" s="36">
        <f t="shared" si="135"/>
        <v>1.8303611984203656E-3</v>
      </c>
      <c r="J524" s="36">
        <f t="shared" si="136"/>
        <v>6.2526815876045811E-14</v>
      </c>
      <c r="K524" s="88">
        <f t="shared" si="137"/>
        <v>-2.2204460492503107E-17</v>
      </c>
      <c r="L524" s="36">
        <f t="shared" si="138"/>
        <v>0.67382630368469287</v>
      </c>
      <c r="M524" s="89">
        <f t="shared" si="139"/>
        <v>1.6886682648383838E-7</v>
      </c>
      <c r="N524" s="10">
        <f t="shared" si="140"/>
        <v>2.0685946775845202E-3</v>
      </c>
      <c r="O524" s="10">
        <f t="shared" si="141"/>
        <v>5.6755190594657663E-8</v>
      </c>
      <c r="P524" s="90">
        <v>522</v>
      </c>
      <c r="Q524" s="86">
        <f t="shared" si="142"/>
        <v>0.67382630368463037</v>
      </c>
      <c r="R524" s="91"/>
      <c r="S524" s="213"/>
      <c r="T524" s="76"/>
      <c r="U524" s="76"/>
      <c r="V524" s="76"/>
      <c r="W524" s="76"/>
      <c r="X524" s="76"/>
      <c r="Y524" s="76"/>
      <c r="Z524" s="76"/>
      <c r="AA524" s="76"/>
      <c r="AB524" s="76"/>
      <c r="AC524" s="76"/>
      <c r="AD524" s="76"/>
      <c r="AE524" s="76"/>
      <c r="AF524" s="76"/>
      <c r="AG524" s="76"/>
    </row>
    <row r="525" spans="1:33" x14ac:dyDescent="0.25">
      <c r="A525" s="86">
        <f t="shared" si="130"/>
        <v>-2.7412161427172784E-2</v>
      </c>
      <c r="B525" s="75">
        <v>2.7412161427172784E-2</v>
      </c>
      <c r="C525" s="75">
        <v>0.67291643395202083</v>
      </c>
      <c r="D525" s="36">
        <f t="shared" si="131"/>
        <v>0.42741216142717281</v>
      </c>
      <c r="E525" s="36">
        <f t="shared" si="132"/>
        <v>2.3689527770889635E-2</v>
      </c>
      <c r="F525" s="36">
        <f t="shared" si="133"/>
        <v>1.9157681666347691E-3</v>
      </c>
      <c r="G525" s="36">
        <f t="shared" si="143"/>
        <v>1.8068654895876529E-3</v>
      </c>
      <c r="H525" s="36">
        <f t="shared" si="134"/>
        <v>2.5605295937524405E-2</v>
      </c>
      <c r="I525" s="36">
        <f t="shared" si="135"/>
        <v>1.8068654895876518E-3</v>
      </c>
      <c r="J525" s="36">
        <f t="shared" si="136"/>
        <v>6.0726837270174604E-14</v>
      </c>
      <c r="K525" s="88">
        <f t="shared" si="137"/>
        <v>-2.2204460492503107E-17</v>
      </c>
      <c r="L525" s="36">
        <f t="shared" si="138"/>
        <v>0.67380682791081747</v>
      </c>
      <c r="M525" s="89">
        <f t="shared" si="139"/>
        <v>7.9280140186155708E-7</v>
      </c>
      <c r="N525" s="10">
        <f t="shared" si="140"/>
        <v>2.0552483122729462E-3</v>
      </c>
      <c r="O525" s="10">
        <f t="shared" si="141"/>
        <v>6.169402660511438E-8</v>
      </c>
      <c r="P525" s="90">
        <v>523</v>
      </c>
      <c r="Q525" s="86">
        <f t="shared" si="142"/>
        <v>0.67380682791075674</v>
      </c>
      <c r="R525" s="91"/>
      <c r="S525" s="213"/>
      <c r="T525" s="76"/>
      <c r="U525" s="76"/>
      <c r="V525" s="76"/>
      <c r="W525" s="76"/>
      <c r="X525" s="76"/>
      <c r="Y525" s="76"/>
      <c r="Z525" s="76"/>
      <c r="AA525" s="76"/>
      <c r="AB525" s="76"/>
      <c r="AC525" s="76"/>
      <c r="AD525" s="76"/>
      <c r="AE525" s="76"/>
      <c r="AF525" s="76"/>
      <c r="AG525" s="76"/>
    </row>
    <row r="526" spans="1:33" x14ac:dyDescent="0.25">
      <c r="A526" s="86">
        <f t="shared" si="130"/>
        <v>-2.7179064816397494E-2</v>
      </c>
      <c r="B526" s="75">
        <v>2.7179064816397494E-2</v>
      </c>
      <c r="C526" s="75">
        <v>0.67322663309442854</v>
      </c>
      <c r="D526" s="36">
        <f t="shared" si="131"/>
        <v>0.4271790648163975</v>
      </c>
      <c r="E526" s="36">
        <f t="shared" si="132"/>
        <v>2.3508036438982981E-2</v>
      </c>
      <c r="F526" s="36">
        <f t="shared" si="133"/>
        <v>1.8817345367799277E-3</v>
      </c>
      <c r="G526" s="36">
        <f t="shared" si="143"/>
        <v>1.7892938405751763E-3</v>
      </c>
      <c r="H526" s="36">
        <f t="shared" si="134"/>
        <v>2.538977097576291E-2</v>
      </c>
      <c r="I526" s="36">
        <f t="shared" si="135"/>
        <v>1.789293840575175E-3</v>
      </c>
      <c r="J526" s="36">
        <f t="shared" si="136"/>
        <v>5.9408742700520685E-14</v>
      </c>
      <c r="K526" s="88">
        <f t="shared" si="137"/>
        <v>-2.2204460492503107E-17</v>
      </c>
      <c r="L526" s="36">
        <f t="shared" si="138"/>
        <v>0.67379249460945456</v>
      </c>
      <c r="M526" s="89">
        <f t="shared" si="139"/>
        <v>3.2019925418754566E-7</v>
      </c>
      <c r="N526" s="10">
        <f t="shared" si="140"/>
        <v>2.0452938560528047E-3</v>
      </c>
      <c r="O526" s="10">
        <f t="shared" si="141"/>
        <v>6.5536007924546664E-8</v>
      </c>
      <c r="P526" s="90">
        <v>524</v>
      </c>
      <c r="Q526" s="86">
        <f t="shared" si="142"/>
        <v>0.67379249460939517</v>
      </c>
      <c r="R526" s="91"/>
      <c r="S526" s="213"/>
      <c r="T526" s="76"/>
      <c r="U526" s="76"/>
      <c r="V526" s="76"/>
      <c r="W526" s="76"/>
      <c r="X526" s="76"/>
      <c r="Y526" s="76"/>
      <c r="Z526" s="76"/>
      <c r="AA526" s="76"/>
      <c r="AB526" s="76"/>
      <c r="AC526" s="76"/>
      <c r="AD526" s="76"/>
      <c r="AE526" s="76"/>
      <c r="AF526" s="76"/>
      <c r="AG526" s="76"/>
    </row>
    <row r="527" spans="1:33" x14ac:dyDescent="0.25">
      <c r="A527" s="86">
        <f t="shared" si="130"/>
        <v>-2.7023667075880786E-2</v>
      </c>
      <c r="B527" s="75">
        <v>2.7023667075880786E-2</v>
      </c>
      <c r="C527" s="75">
        <v>0.67347610181000617</v>
      </c>
      <c r="D527" s="36">
        <f t="shared" si="131"/>
        <v>0.4270236670758808</v>
      </c>
      <c r="E527" s="36">
        <f t="shared" si="132"/>
        <v>2.3386713100122754E-2</v>
      </c>
      <c r="F527" s="36">
        <f t="shared" si="133"/>
        <v>1.8593507752811178E-3</v>
      </c>
      <c r="G527" s="36">
        <f t="shared" si="143"/>
        <v>1.7776032004183651E-3</v>
      </c>
      <c r="H527" s="36">
        <f t="shared" si="134"/>
        <v>2.524606387540387E-2</v>
      </c>
      <c r="I527" s="36">
        <f t="shared" si="135"/>
        <v>1.7776032004183666E-3</v>
      </c>
      <c r="J527" s="36">
        <f t="shared" si="136"/>
        <v>5.8548910400603E-14</v>
      </c>
      <c r="K527" s="88">
        <f t="shared" si="137"/>
        <v>-1.9984014443252798E-17</v>
      </c>
      <c r="L527" s="36">
        <f t="shared" si="138"/>
        <v>0.67378306766320861</v>
      </c>
      <c r="M527" s="89">
        <f t="shared" si="139"/>
        <v>9.422803503230533E-8</v>
      </c>
      <c r="N527" s="10">
        <f t="shared" si="140"/>
        <v>2.0386837744056931E-3</v>
      </c>
      <c r="O527" s="10">
        <f t="shared" si="141"/>
        <v>6.8163066113551888E-8</v>
      </c>
      <c r="P527" s="90">
        <v>525</v>
      </c>
      <c r="Q527" s="86">
        <f t="shared" si="142"/>
        <v>0.6737830676631501</v>
      </c>
      <c r="R527" s="91"/>
      <c r="S527" s="213"/>
      <c r="T527" s="76"/>
      <c r="U527" s="76"/>
      <c r="V527" s="76"/>
      <c r="W527" s="76"/>
      <c r="X527" s="76"/>
      <c r="Y527" s="76"/>
      <c r="Z527" s="76"/>
      <c r="AA527" s="76"/>
      <c r="AB527" s="76"/>
      <c r="AC527" s="76"/>
      <c r="AD527" s="76"/>
      <c r="AE527" s="76"/>
      <c r="AF527" s="76"/>
      <c r="AG527" s="76"/>
    </row>
    <row r="528" spans="1:33" x14ac:dyDescent="0.25">
      <c r="A528" s="86">
        <f t="shared" si="130"/>
        <v>-2.6712871594846921E-2</v>
      </c>
      <c r="B528" s="75">
        <v>2.6712871594846921E-2</v>
      </c>
      <c r="C528" s="75">
        <v>0.67284027287702908</v>
      </c>
      <c r="D528" s="36">
        <f t="shared" si="131"/>
        <v>0.42671287159484694</v>
      </c>
      <c r="E528" s="36">
        <f t="shared" si="132"/>
        <v>2.314328616587848E-2</v>
      </c>
      <c r="F528" s="36">
        <f t="shared" si="133"/>
        <v>1.8153065982913134E-3</v>
      </c>
      <c r="G528" s="36">
        <f t="shared" si="143"/>
        <v>1.754278830620265E-3</v>
      </c>
      <c r="H528" s="36">
        <f t="shared" si="134"/>
        <v>2.4958592764169795E-2</v>
      </c>
      <c r="I528" s="36">
        <f t="shared" si="135"/>
        <v>1.7542788306202635E-3</v>
      </c>
      <c r="J528" s="36">
        <f t="shared" si="136"/>
        <v>5.6862316273841157E-14</v>
      </c>
      <c r="K528" s="88">
        <f t="shared" si="137"/>
        <v>-1.9984014443252798E-17</v>
      </c>
      <c r="L528" s="36">
        <f t="shared" si="138"/>
        <v>0.67376451840869866</v>
      </c>
      <c r="M528" s="89">
        <f t="shared" si="139"/>
        <v>8.5422980281119839E-7</v>
      </c>
      <c r="N528" s="10">
        <f t="shared" si="140"/>
        <v>2.0255262600762116E-3</v>
      </c>
      <c r="O528" s="10">
        <f t="shared" si="141"/>
        <v>7.3575167986459539E-8</v>
      </c>
      <c r="P528" s="90">
        <v>526</v>
      </c>
      <c r="Q528" s="86">
        <f t="shared" si="142"/>
        <v>0.67376451840864182</v>
      </c>
      <c r="R528" s="91"/>
      <c r="S528" s="213"/>
      <c r="T528" s="76"/>
      <c r="U528" s="76"/>
      <c r="V528" s="76"/>
      <c r="W528" s="76"/>
      <c r="X528" s="76"/>
      <c r="Y528" s="76"/>
      <c r="Z528" s="76"/>
      <c r="AA528" s="76"/>
      <c r="AB528" s="76"/>
      <c r="AC528" s="76"/>
      <c r="AD528" s="76"/>
      <c r="AE528" s="76"/>
      <c r="AF528" s="76"/>
      <c r="AG528" s="76"/>
    </row>
    <row r="529" spans="1:33" x14ac:dyDescent="0.25">
      <c r="A529" s="86">
        <f t="shared" si="130"/>
        <v>-2.6479774984071853E-2</v>
      </c>
      <c r="B529" s="75">
        <v>2.6479774984071853E-2</v>
      </c>
      <c r="C529" s="75">
        <v>0.67406659129063373</v>
      </c>
      <c r="D529" s="36">
        <f t="shared" si="131"/>
        <v>0.42647977498407186</v>
      </c>
      <c r="E529" s="36">
        <f t="shared" si="132"/>
        <v>2.2960041621551058E-2</v>
      </c>
      <c r="F529" s="36">
        <f t="shared" si="133"/>
        <v>1.782898179402567E-3</v>
      </c>
      <c r="G529" s="36">
        <f t="shared" si="143"/>
        <v>1.7368351830625989E-3</v>
      </c>
      <c r="H529" s="36">
        <f t="shared" si="134"/>
        <v>2.4742939800953625E-2</v>
      </c>
      <c r="I529" s="36">
        <f t="shared" si="135"/>
        <v>1.7368351830625987E-3</v>
      </c>
      <c r="J529" s="36">
        <f t="shared" si="136"/>
        <v>5.5629260063519313E-14</v>
      </c>
      <c r="K529" s="88">
        <f t="shared" si="137"/>
        <v>-1.9984014443252798E-17</v>
      </c>
      <c r="L529" s="36">
        <f t="shared" si="138"/>
        <v>0.67375086956675601</v>
      </c>
      <c r="M529" s="89">
        <f t="shared" si="139"/>
        <v>9.9680206928323423E-8</v>
      </c>
      <c r="N529" s="10">
        <f t="shared" si="140"/>
        <v>2.0157126937887476E-3</v>
      </c>
      <c r="O529" s="10">
        <f t="shared" si="141"/>
        <v>7.7772665988813326E-8</v>
      </c>
      <c r="P529" s="90">
        <v>527</v>
      </c>
      <c r="Q529" s="86">
        <f t="shared" si="142"/>
        <v>0.67375086956670038</v>
      </c>
      <c r="R529" s="91"/>
      <c r="S529" s="213"/>
      <c r="T529" s="76"/>
      <c r="U529" s="76"/>
      <c r="V529" s="76"/>
      <c r="W529" s="76"/>
      <c r="X529" s="76"/>
      <c r="Y529" s="76"/>
      <c r="Z529" s="76"/>
      <c r="AA529" s="76"/>
      <c r="AB529" s="76"/>
      <c r="AC529" s="76"/>
      <c r="AD529" s="76"/>
      <c r="AE529" s="76"/>
      <c r="AF529" s="76"/>
      <c r="AG529" s="76"/>
    </row>
    <row r="530" spans="1:33" x14ac:dyDescent="0.25">
      <c r="A530" s="86">
        <f t="shared" si="130"/>
        <v>-2.6246678373296563E-2</v>
      </c>
      <c r="B530" s="75">
        <v>2.6246678373296563E-2</v>
      </c>
      <c r="C530" s="75">
        <v>0.67315061570458556</v>
      </c>
      <c r="D530" s="36">
        <f t="shared" si="131"/>
        <v>0.42624667837329661</v>
      </c>
      <c r="E530" s="36">
        <f t="shared" si="132"/>
        <v>2.2776227008541448E-2</v>
      </c>
      <c r="F530" s="36">
        <f t="shared" si="133"/>
        <v>1.7510174476952258E-3</v>
      </c>
      <c r="G530" s="36">
        <f t="shared" si="143"/>
        <v>1.719433917005464E-3</v>
      </c>
      <c r="H530" s="36">
        <f t="shared" si="134"/>
        <v>2.4527244456236674E-2</v>
      </c>
      <c r="I530" s="36">
        <f t="shared" si="135"/>
        <v>1.7194339170054646E-3</v>
      </c>
      <c r="J530" s="36">
        <f t="shared" si="136"/>
        <v>5.4424549972974841E-14</v>
      </c>
      <c r="K530" s="88">
        <f t="shared" si="137"/>
        <v>-1.9984014443252798E-17</v>
      </c>
      <c r="L530" s="36">
        <f t="shared" si="138"/>
        <v>0.67373744296086124</v>
      </c>
      <c r="M530" s="89">
        <f t="shared" si="139"/>
        <v>3.4436622870804181E-7</v>
      </c>
      <c r="N530" s="10">
        <f t="shared" si="140"/>
        <v>2.005945665736056E-3</v>
      </c>
      <c r="O530" s="10">
        <f t="shared" si="141"/>
        <v>8.2088982160661506E-8</v>
      </c>
      <c r="P530" s="90">
        <v>528</v>
      </c>
      <c r="Q530" s="86">
        <f t="shared" si="142"/>
        <v>0.67373744296080684</v>
      </c>
      <c r="R530" s="91"/>
      <c r="S530" s="213"/>
      <c r="T530" s="76"/>
      <c r="U530" s="76"/>
      <c r="V530" s="76"/>
      <c r="W530" s="76"/>
      <c r="X530" s="76"/>
      <c r="Y530" s="76"/>
      <c r="Z530" s="76"/>
      <c r="AA530" s="76"/>
      <c r="AB530" s="76"/>
      <c r="AC530" s="76"/>
      <c r="AD530" s="76"/>
      <c r="AE530" s="76"/>
      <c r="AF530" s="76"/>
      <c r="AG530" s="76"/>
    </row>
    <row r="531" spans="1:33" x14ac:dyDescent="0.25">
      <c r="A531" s="86">
        <f t="shared" si="130"/>
        <v>-2.6013581762521276E-2</v>
      </c>
      <c r="B531" s="75">
        <v>2.6013581762521276E-2</v>
      </c>
      <c r="C531" s="75">
        <v>0.67315061570458556</v>
      </c>
      <c r="D531" s="36">
        <f t="shared" si="131"/>
        <v>0.4260135817625213</v>
      </c>
      <c r="E531" s="36">
        <f t="shared" si="132"/>
        <v>2.2591849430686879E-2</v>
      </c>
      <c r="F531" s="36">
        <f t="shared" si="133"/>
        <v>1.7196574411974493E-3</v>
      </c>
      <c r="G531" s="36">
        <f t="shared" si="143"/>
        <v>1.7020748905837019E-3</v>
      </c>
      <c r="H531" s="36">
        <f t="shared" si="134"/>
        <v>2.4311506871884329E-2</v>
      </c>
      <c r="I531" s="36">
        <f t="shared" si="135"/>
        <v>1.7020748905837017E-3</v>
      </c>
      <c r="J531" s="36">
        <f t="shared" si="136"/>
        <v>5.3245823825559631E-14</v>
      </c>
      <c r="K531" s="88">
        <f t="shared" si="137"/>
        <v>-1.776356839400249E-17</v>
      </c>
      <c r="L531" s="36">
        <f t="shared" si="138"/>
        <v>0.6737242356589721</v>
      </c>
      <c r="M531" s="89">
        <f t="shared" si="139"/>
        <v>3.2903985207041563E-7</v>
      </c>
      <c r="N531" s="10">
        <f t="shared" si="140"/>
        <v>1.9962249648309716E-3</v>
      </c>
      <c r="O531" s="10">
        <f t="shared" si="141"/>
        <v>8.6524266179674442E-8</v>
      </c>
      <c r="P531" s="90">
        <v>529</v>
      </c>
      <c r="Q531" s="86">
        <f t="shared" si="142"/>
        <v>0.67372423565891892</v>
      </c>
      <c r="R531" s="91"/>
      <c r="S531" s="213"/>
      <c r="T531" s="76"/>
      <c r="U531" s="76"/>
      <c r="V531" s="76"/>
      <c r="W531" s="76"/>
      <c r="X531" s="76"/>
      <c r="Y531" s="76"/>
      <c r="Z531" s="76"/>
      <c r="AA531" s="76"/>
      <c r="AB531" s="76"/>
      <c r="AC531" s="76"/>
      <c r="AD531" s="76"/>
      <c r="AE531" s="76"/>
      <c r="AF531" s="76"/>
      <c r="AG531" s="76"/>
    </row>
    <row r="532" spans="1:33" x14ac:dyDescent="0.25">
      <c r="A532" s="86">
        <f t="shared" si="130"/>
        <v>-2.5780485151745986E-2</v>
      </c>
      <c r="B532" s="75">
        <v>2.5780485151745986E-2</v>
      </c>
      <c r="C532" s="75">
        <v>0.67270041310531925</v>
      </c>
      <c r="D532" s="36">
        <f t="shared" si="131"/>
        <v>0.42578048515174599</v>
      </c>
      <c r="E532" s="36">
        <f t="shared" si="132"/>
        <v>2.2406915951099268E-2</v>
      </c>
      <c r="F532" s="36">
        <f t="shared" si="133"/>
        <v>1.6888112380900699E-3</v>
      </c>
      <c r="G532" s="36">
        <f t="shared" si="143"/>
        <v>1.6847579625045572E-3</v>
      </c>
      <c r="H532" s="36">
        <f t="shared" si="134"/>
        <v>2.4095727189189339E-2</v>
      </c>
      <c r="I532" s="36">
        <f t="shared" si="135"/>
        <v>1.6847579625045568E-3</v>
      </c>
      <c r="J532" s="36">
        <f t="shared" si="136"/>
        <v>5.2090719444625563E-14</v>
      </c>
      <c r="K532" s="88">
        <f t="shared" si="137"/>
        <v>-1.776356839400249E-17</v>
      </c>
      <c r="L532" s="36">
        <f t="shared" si="138"/>
        <v>0.67371124474595689</v>
      </c>
      <c r="M532" s="89">
        <f t="shared" si="139"/>
        <v>1.0217806057141908E-6</v>
      </c>
      <c r="N532" s="10">
        <f t="shared" si="140"/>
        <v>1.9865503808527991E-3</v>
      </c>
      <c r="O532" s="10">
        <f t="shared" si="141"/>
        <v>9.1078663772480482E-8</v>
      </c>
      <c r="P532" s="90">
        <v>530</v>
      </c>
      <c r="Q532" s="86">
        <f t="shared" si="142"/>
        <v>0.67371124474590482</v>
      </c>
      <c r="R532" s="91"/>
      <c r="S532" s="213"/>
      <c r="T532" s="76"/>
      <c r="U532" s="76"/>
      <c r="V532" s="76"/>
      <c r="W532" s="76"/>
      <c r="X532" s="76"/>
      <c r="Y532" s="76"/>
      <c r="Z532" s="76"/>
      <c r="AA532" s="76"/>
      <c r="AB532" s="76"/>
      <c r="AC532" s="76"/>
      <c r="AD532" s="76"/>
      <c r="AE532" s="76"/>
      <c r="AF532" s="76"/>
      <c r="AG532" s="76"/>
    </row>
    <row r="533" spans="1:33" x14ac:dyDescent="0.25">
      <c r="A533" s="86">
        <f t="shared" si="130"/>
        <v>-2.5469689670712121E-2</v>
      </c>
      <c r="B533" s="75">
        <v>2.5469689670712121E-2</v>
      </c>
      <c r="C533" s="75">
        <v>0.67297999403647768</v>
      </c>
      <c r="D533" s="36">
        <f t="shared" si="131"/>
        <v>0.42546968967071214</v>
      </c>
      <c r="E533" s="36">
        <f t="shared" si="132"/>
        <v>2.2159485370883119E-2</v>
      </c>
      <c r="F533" s="36">
        <f t="shared" si="133"/>
        <v>1.6484703315448781E-3</v>
      </c>
      <c r="G533" s="36">
        <f t="shared" si="143"/>
        <v>1.6617339682335336E-3</v>
      </c>
      <c r="H533" s="36">
        <f t="shared" si="134"/>
        <v>2.3807955702427996E-2</v>
      </c>
      <c r="I533" s="36">
        <f t="shared" si="135"/>
        <v>1.6617339682335342E-3</v>
      </c>
      <c r="J533" s="36">
        <f t="shared" si="136"/>
        <v>5.0590737273064766E-14</v>
      </c>
      <c r="K533" s="88">
        <f t="shared" si="137"/>
        <v>-1.776356839400249E-17</v>
      </c>
      <c r="L533" s="36">
        <f t="shared" si="138"/>
        <v>0.67369425512794601</v>
      </c>
      <c r="M533" s="89">
        <f t="shared" si="139"/>
        <v>5.1016890678552541E-7</v>
      </c>
      <c r="N533" s="10">
        <f t="shared" si="140"/>
        <v>1.9737223112630872E-3</v>
      </c>
      <c r="O533" s="10">
        <f t="shared" si="141"/>
        <v>9.7336726186325985E-8</v>
      </c>
      <c r="P533" s="90">
        <v>531</v>
      </c>
      <c r="Q533" s="86">
        <f t="shared" si="142"/>
        <v>0.67369425512789538</v>
      </c>
      <c r="R533" s="91"/>
      <c r="S533" s="213"/>
      <c r="T533" s="76"/>
      <c r="U533" s="76"/>
      <c r="V533" s="76"/>
      <c r="W533" s="76"/>
      <c r="X533" s="76"/>
      <c r="Y533" s="76"/>
      <c r="Z533" s="76"/>
      <c r="AA533" s="76"/>
      <c r="AB533" s="76"/>
      <c r="AC533" s="76"/>
      <c r="AD533" s="76"/>
      <c r="AE533" s="76"/>
      <c r="AF533" s="76"/>
      <c r="AG533" s="76"/>
    </row>
    <row r="534" spans="1:33" x14ac:dyDescent="0.25">
      <c r="A534" s="86">
        <f t="shared" si="130"/>
        <v>-2.5236593059936835E-2</v>
      </c>
      <c r="B534" s="75">
        <v>2.5236593059936835E-2</v>
      </c>
      <c r="C534" s="75">
        <v>0.67392664453662132</v>
      </c>
      <c r="D534" s="36">
        <f t="shared" si="131"/>
        <v>0.42523659305993688</v>
      </c>
      <c r="E534" s="36">
        <f t="shared" si="132"/>
        <v>2.197328201500828E-2</v>
      </c>
      <c r="F534" s="36">
        <f t="shared" si="133"/>
        <v>1.6187963215337328E-3</v>
      </c>
      <c r="G534" s="36">
        <f t="shared" si="143"/>
        <v>1.6445147233453278E-3</v>
      </c>
      <c r="H534" s="36">
        <f t="shared" si="134"/>
        <v>2.3592078336542012E-2</v>
      </c>
      <c r="I534" s="36">
        <f t="shared" si="135"/>
        <v>1.6445147233453282E-3</v>
      </c>
      <c r="J534" s="36">
        <f t="shared" si="136"/>
        <v>4.94946873083336E-14</v>
      </c>
      <c r="K534" s="88">
        <f t="shared" si="137"/>
        <v>-1.776356839400249E-17</v>
      </c>
      <c r="L534" s="36">
        <f t="shared" si="138"/>
        <v>0.67368175788536711</v>
      </c>
      <c r="M534" s="89">
        <f t="shared" si="139"/>
        <v>5.9969471962504463E-8</v>
      </c>
      <c r="N534" s="10">
        <f t="shared" si="140"/>
        <v>1.9641545207699554E-3</v>
      </c>
      <c r="O534" s="10">
        <f t="shared" si="141"/>
        <v>1.0216960009765673E-7</v>
      </c>
      <c r="P534" s="90">
        <v>532</v>
      </c>
      <c r="Q534" s="86">
        <f t="shared" si="142"/>
        <v>0.67368175788531759</v>
      </c>
      <c r="R534" s="91"/>
      <c r="S534" s="213"/>
      <c r="T534" s="76"/>
      <c r="U534" s="76"/>
      <c r="V534" s="76"/>
      <c r="W534" s="76"/>
      <c r="X534" s="76"/>
      <c r="Y534" s="76"/>
      <c r="Z534" s="76"/>
      <c r="AA534" s="76"/>
      <c r="AB534" s="76"/>
      <c r="AC534" s="76"/>
      <c r="AD534" s="76"/>
      <c r="AE534" s="76"/>
      <c r="AF534" s="76"/>
      <c r="AG534" s="76"/>
    </row>
    <row r="535" spans="1:33" x14ac:dyDescent="0.25">
      <c r="A535" s="86">
        <f t="shared" si="130"/>
        <v>-2.5081195319420123E-2</v>
      </c>
      <c r="B535" s="75">
        <v>2.5081195319420123E-2</v>
      </c>
      <c r="C535" s="75">
        <v>0.67268526945718954</v>
      </c>
      <c r="D535" s="36">
        <f t="shared" si="131"/>
        <v>0.42508119531942012</v>
      </c>
      <c r="E535" s="36">
        <f t="shared" si="132"/>
        <v>2.1848850091043797E-2</v>
      </c>
      <c r="F535" s="36">
        <f t="shared" si="133"/>
        <v>1.5992868643986695E-3</v>
      </c>
      <c r="G535" s="36">
        <f t="shared" si="143"/>
        <v>1.6330583639288798E-3</v>
      </c>
      <c r="H535" s="36">
        <f t="shared" si="134"/>
        <v>2.3448136955442466E-2</v>
      </c>
      <c r="I535" s="36">
        <f t="shared" si="135"/>
        <v>1.6330583639288803E-3</v>
      </c>
      <c r="J535" s="36">
        <f t="shared" si="136"/>
        <v>4.8776585607302773E-14</v>
      </c>
      <c r="K535" s="88">
        <f t="shared" si="137"/>
        <v>-1.776356839400249E-17</v>
      </c>
      <c r="L535" s="36">
        <f t="shared" si="138"/>
        <v>0.67367354145562586</v>
      </c>
      <c r="M535" s="89">
        <f t="shared" si="139"/>
        <v>9.766815428933149E-7</v>
      </c>
      <c r="N535" s="10">
        <f t="shared" si="140"/>
        <v>1.9578012412136297E-3</v>
      </c>
      <c r="O535" s="10">
        <f t="shared" si="141"/>
        <v>1.0545793634717784E-7</v>
      </c>
      <c r="P535" s="90">
        <v>533</v>
      </c>
      <c r="Q535" s="86">
        <f t="shared" si="142"/>
        <v>0.67367354145557712</v>
      </c>
      <c r="R535" s="91"/>
      <c r="S535" s="213"/>
      <c r="T535" s="76"/>
      <c r="U535" s="76"/>
      <c r="V535" s="76"/>
      <c r="W535" s="76"/>
      <c r="X535" s="76"/>
      <c r="Y535" s="76"/>
      <c r="Z535" s="76"/>
      <c r="AA535" s="76"/>
      <c r="AB535" s="76"/>
      <c r="AC535" s="76"/>
      <c r="AD535" s="76"/>
      <c r="AE535" s="76"/>
      <c r="AF535" s="76"/>
      <c r="AG535" s="76"/>
    </row>
    <row r="536" spans="1:33" x14ac:dyDescent="0.25">
      <c r="A536" s="86">
        <f t="shared" si="130"/>
        <v>-2.4770399838386258E-2</v>
      </c>
      <c r="B536" s="75">
        <v>2.4770399838386258E-2</v>
      </c>
      <c r="C536" s="75">
        <v>0.67361612285357364</v>
      </c>
      <c r="D536" s="36">
        <f t="shared" si="131"/>
        <v>0.42477039983838627</v>
      </c>
      <c r="E536" s="36">
        <f t="shared" si="132"/>
        <v>2.1599284160359472E-2</v>
      </c>
      <c r="F536" s="36">
        <f t="shared" si="133"/>
        <v>1.5609146888456874E-3</v>
      </c>
      <c r="G536" s="36">
        <f t="shared" si="143"/>
        <v>1.6102009891337254E-3</v>
      </c>
      <c r="H536" s="36">
        <f t="shared" si="134"/>
        <v>2.3160198849205161E-2</v>
      </c>
      <c r="I536" s="36">
        <f t="shared" si="135"/>
        <v>1.6102009891337239E-3</v>
      </c>
      <c r="J536" s="36">
        <f t="shared" si="136"/>
        <v>4.7373452678314767E-14</v>
      </c>
      <c r="K536" s="88">
        <f t="shared" si="137"/>
        <v>-1.776356839400249E-17</v>
      </c>
      <c r="L536" s="36">
        <f t="shared" si="138"/>
        <v>0.67365738097087913</v>
      </c>
      <c r="M536" s="89">
        <f t="shared" si="139"/>
        <v>1.7022322435933357E-9</v>
      </c>
      <c r="N536" s="10">
        <f t="shared" si="140"/>
        <v>1.9451550005306171E-3</v>
      </c>
      <c r="O536" s="10">
        <f t="shared" si="141"/>
        <v>1.1219418975087001E-7</v>
      </c>
      <c r="P536" s="90">
        <v>534</v>
      </c>
      <c r="Q536" s="86">
        <f t="shared" si="142"/>
        <v>0.67365738097083172</v>
      </c>
      <c r="R536" s="91"/>
      <c r="S536" s="213"/>
      <c r="T536" s="76"/>
      <c r="U536" s="76"/>
      <c r="V536" s="76"/>
      <c r="W536" s="76"/>
      <c r="X536" s="76"/>
      <c r="Y536" s="76"/>
      <c r="Z536" s="76"/>
      <c r="AA536" s="76"/>
      <c r="AB536" s="76"/>
      <c r="AC536" s="76"/>
      <c r="AD536" s="76"/>
      <c r="AE536" s="76"/>
      <c r="AF536" s="76"/>
      <c r="AG536" s="76"/>
    </row>
    <row r="537" spans="1:33" x14ac:dyDescent="0.25">
      <c r="A537" s="86">
        <f t="shared" si="130"/>
        <v>-2.4692700968127902E-2</v>
      </c>
      <c r="B537" s="75">
        <v>2.4692700968127902E-2</v>
      </c>
      <c r="C537" s="75">
        <v>0.67330567272574438</v>
      </c>
      <c r="D537" s="36">
        <f t="shared" si="131"/>
        <v>0.42469270096812795</v>
      </c>
      <c r="E537" s="36">
        <f t="shared" si="132"/>
        <v>2.1536747886972414E-2</v>
      </c>
      <c r="F537" s="36">
        <f t="shared" si="133"/>
        <v>1.5514549355715478E-3</v>
      </c>
      <c r="G537" s="36">
        <f t="shared" si="143"/>
        <v>1.6044981455369117E-3</v>
      </c>
      <c r="H537" s="36">
        <f t="shared" si="134"/>
        <v>2.3088202822543962E-2</v>
      </c>
      <c r="I537" s="36">
        <f t="shared" si="135"/>
        <v>1.6044981455369115E-3</v>
      </c>
      <c r="J537" s="36">
        <f t="shared" si="136"/>
        <v>4.7028574887688056E-14</v>
      </c>
      <c r="K537" s="88">
        <f t="shared" si="137"/>
        <v>-1.5543122344752181E-17</v>
      </c>
      <c r="L537" s="36">
        <f t="shared" si="138"/>
        <v>0.67365339698518389</v>
      </c>
      <c r="M537" s="89">
        <f t="shared" si="139"/>
        <v>1.20912160602762E-7</v>
      </c>
      <c r="N537" s="10">
        <f t="shared" si="140"/>
        <v>1.9420059622239612E-3</v>
      </c>
      <c r="O537" s="10">
        <f t="shared" si="141"/>
        <v>1.1391152632485915E-7</v>
      </c>
      <c r="P537" s="90">
        <v>535</v>
      </c>
      <c r="Q537" s="86">
        <f t="shared" si="142"/>
        <v>0.67365339698513693</v>
      </c>
      <c r="R537" s="91"/>
      <c r="S537" s="213"/>
      <c r="T537" s="76"/>
      <c r="U537" s="76"/>
      <c r="V537" s="76"/>
      <c r="W537" s="76"/>
      <c r="X537" s="76"/>
      <c r="Y537" s="76"/>
      <c r="Z537" s="76"/>
      <c r="AA537" s="76"/>
      <c r="AB537" s="76"/>
      <c r="AC537" s="76"/>
      <c r="AD537" s="76"/>
      <c r="AE537" s="76"/>
      <c r="AF537" s="76"/>
      <c r="AG537" s="76"/>
    </row>
    <row r="538" spans="1:33" x14ac:dyDescent="0.25">
      <c r="A538" s="86">
        <f t="shared" si="130"/>
        <v>-2.4304206616835904E-2</v>
      </c>
      <c r="B538" s="75">
        <v>2.4304206616835904E-2</v>
      </c>
      <c r="C538" s="75">
        <v>0.67378655894654349</v>
      </c>
      <c r="D538" s="36">
        <f t="shared" si="131"/>
        <v>0.42430420661683593</v>
      </c>
      <c r="E538" s="36">
        <f t="shared" si="132"/>
        <v>2.1223210340978699E-2</v>
      </c>
      <c r="F538" s="36">
        <f t="shared" si="133"/>
        <v>1.5049436029517529E-3</v>
      </c>
      <c r="G538" s="36">
        <f t="shared" si="143"/>
        <v>1.5760526728601093E-3</v>
      </c>
      <c r="H538" s="36">
        <f t="shared" si="134"/>
        <v>2.2728153943930452E-2</v>
      </c>
      <c r="I538" s="36">
        <f t="shared" si="135"/>
        <v>1.5760526728601095E-3</v>
      </c>
      <c r="J538" s="36">
        <f t="shared" si="136"/>
        <v>4.5341980760924396E-14</v>
      </c>
      <c r="K538" s="88">
        <f t="shared" si="137"/>
        <v>-1.5543122344752181E-17</v>
      </c>
      <c r="L538" s="36">
        <f t="shared" si="138"/>
        <v>0.67363380868531497</v>
      </c>
      <c r="M538" s="89">
        <f t="shared" si="139"/>
        <v>2.3332642305380517E-8</v>
      </c>
      <c r="N538" s="10">
        <f t="shared" si="140"/>
        <v>1.9263355222315015E-3</v>
      </c>
      <c r="O538" s="10">
        <f t="shared" si="141"/>
        <v>1.2269807456374125E-7</v>
      </c>
      <c r="P538" s="90">
        <v>536</v>
      </c>
      <c r="Q538" s="86">
        <f t="shared" si="142"/>
        <v>0.67363380868526967</v>
      </c>
      <c r="R538" s="91"/>
      <c r="S538" s="213"/>
      <c r="T538" s="76"/>
      <c r="U538" s="76"/>
      <c r="V538" s="76"/>
      <c r="W538" s="76"/>
      <c r="X538" s="76"/>
      <c r="Y538" s="76"/>
      <c r="Z538" s="76"/>
      <c r="AA538" s="76"/>
      <c r="AB538" s="76"/>
      <c r="AC538" s="76"/>
      <c r="AD538" s="76"/>
      <c r="AE538" s="76"/>
      <c r="AF538" s="76"/>
      <c r="AG538" s="76"/>
    </row>
    <row r="539" spans="1:33" x14ac:dyDescent="0.25">
      <c r="A539" s="86">
        <f t="shared" si="130"/>
        <v>-2.4071110006060614E-2</v>
      </c>
      <c r="B539" s="75">
        <v>2.4071110006060614E-2</v>
      </c>
      <c r="C539" s="75">
        <v>0.67229653220312768</v>
      </c>
      <c r="D539" s="36">
        <f t="shared" si="131"/>
        <v>0.42407111000606063</v>
      </c>
      <c r="E539" s="36">
        <f t="shared" si="132"/>
        <v>2.1034411844744104E-2</v>
      </c>
      <c r="F539" s="36">
        <f t="shared" si="133"/>
        <v>1.4776579587903714E-3</v>
      </c>
      <c r="G539" s="36">
        <f t="shared" si="143"/>
        <v>1.559040202481779E-3</v>
      </c>
      <c r="H539" s="36">
        <f t="shared" si="134"/>
        <v>2.2512069803534474E-2</v>
      </c>
      <c r="I539" s="36">
        <f t="shared" si="135"/>
        <v>1.5590402024817801E-3</v>
      </c>
      <c r="J539" s="36">
        <f t="shared" si="136"/>
        <v>4.4359315275302867E-14</v>
      </c>
      <c r="K539" s="88">
        <f t="shared" si="137"/>
        <v>-1.5543122344752181E-17</v>
      </c>
      <c r="L539" s="36">
        <f t="shared" si="138"/>
        <v>0.673622317305691</v>
      </c>
      <c r="M539" s="89">
        <f t="shared" si="139"/>
        <v>1.7577061381788196E-6</v>
      </c>
      <c r="N539" s="10">
        <f t="shared" si="140"/>
        <v>1.9169927873489724E-3</v>
      </c>
      <c r="O539" s="10">
        <f t="shared" si="141"/>
        <v>1.2813005301310456E-7</v>
      </c>
      <c r="P539" s="90">
        <v>537</v>
      </c>
      <c r="Q539" s="86">
        <f t="shared" si="142"/>
        <v>0.6736223173056467</v>
      </c>
      <c r="R539" s="91"/>
      <c r="S539" s="213"/>
      <c r="T539" s="76"/>
      <c r="U539" s="76"/>
      <c r="V539" s="76"/>
      <c r="W539" s="76"/>
      <c r="X539" s="76"/>
      <c r="Y539" s="76"/>
      <c r="Z539" s="76"/>
      <c r="AA539" s="76"/>
      <c r="AB539" s="76"/>
      <c r="AC539" s="76"/>
      <c r="AD539" s="76"/>
      <c r="AE539" s="76"/>
      <c r="AF539" s="76"/>
      <c r="AG539" s="76"/>
    </row>
    <row r="540" spans="1:33" x14ac:dyDescent="0.25">
      <c r="A540" s="86">
        <f t="shared" si="130"/>
        <v>-2.3760314525026749E-2</v>
      </c>
      <c r="B540" s="75">
        <v>2.3760314525026749E-2</v>
      </c>
      <c r="C540" s="75">
        <v>0.67260630629050688</v>
      </c>
      <c r="D540" s="36">
        <f t="shared" si="131"/>
        <v>0.42376031452502677</v>
      </c>
      <c r="E540" s="36">
        <f t="shared" si="132"/>
        <v>2.0781905731576546E-2</v>
      </c>
      <c r="F540" s="36">
        <f t="shared" si="133"/>
        <v>1.4419882194520472E-3</v>
      </c>
      <c r="G540" s="36">
        <f t="shared" si="143"/>
        <v>1.5364205739550746E-3</v>
      </c>
      <c r="H540" s="36">
        <f t="shared" si="134"/>
        <v>2.2223893951028594E-2</v>
      </c>
      <c r="I540" s="36">
        <f t="shared" si="135"/>
        <v>1.5364205739550733E-3</v>
      </c>
      <c r="J540" s="36">
        <f t="shared" si="136"/>
        <v>4.3081377708665119E-14</v>
      </c>
      <c r="K540" s="88">
        <f t="shared" si="137"/>
        <v>-1.5543122344752181E-17</v>
      </c>
      <c r="L540" s="36">
        <f t="shared" si="138"/>
        <v>0.67360729495498539</v>
      </c>
      <c r="M540" s="89">
        <f t="shared" si="139"/>
        <v>1.0019783064144674E-6</v>
      </c>
      <c r="N540" s="10">
        <f t="shared" si="140"/>
        <v>1.9046048367369946E-3</v>
      </c>
      <c r="O540" s="10">
        <f t="shared" si="141"/>
        <v>1.3555965136026692E-7</v>
      </c>
      <c r="P540" s="90">
        <v>538</v>
      </c>
      <c r="Q540" s="86">
        <f t="shared" si="142"/>
        <v>0.67360729495494232</v>
      </c>
      <c r="R540" s="91"/>
      <c r="S540" s="213"/>
      <c r="T540" s="76"/>
      <c r="U540" s="76"/>
      <c r="V540" s="76"/>
      <c r="W540" s="76"/>
      <c r="X540" s="76"/>
      <c r="Y540" s="76"/>
      <c r="Z540" s="76"/>
      <c r="AA540" s="76"/>
      <c r="AB540" s="76"/>
      <c r="AC540" s="76"/>
      <c r="AD540" s="76"/>
      <c r="AE540" s="76"/>
      <c r="AF540" s="76"/>
      <c r="AG540" s="76"/>
    </row>
    <row r="541" spans="1:33" x14ac:dyDescent="0.25">
      <c r="A541" s="86">
        <f t="shared" si="130"/>
        <v>-2.3604916784510037E-2</v>
      </c>
      <c r="B541" s="75">
        <v>2.3604916784510037E-2</v>
      </c>
      <c r="C541" s="75">
        <v>0.67260630629050688</v>
      </c>
      <c r="D541" s="36">
        <f t="shared" si="131"/>
        <v>0.42360491678451007</v>
      </c>
      <c r="E541" s="36">
        <f t="shared" si="132"/>
        <v>2.0655325033905252E-2</v>
      </c>
      <c r="F541" s="36">
        <f t="shared" si="133"/>
        <v>1.4244537964203156E-3</v>
      </c>
      <c r="G541" s="36">
        <f t="shared" si="143"/>
        <v>1.5251379541420113E-3</v>
      </c>
      <c r="H541" s="36">
        <f t="shared" si="134"/>
        <v>2.2079778830325567E-2</v>
      </c>
      <c r="I541" s="36">
        <f t="shared" si="135"/>
        <v>1.5251379541420126E-3</v>
      </c>
      <c r="J541" s="36">
        <f t="shared" si="136"/>
        <v>4.2457763073559028E-14</v>
      </c>
      <c r="K541" s="88">
        <f t="shared" si="137"/>
        <v>-1.5543122344752181E-17</v>
      </c>
      <c r="L541" s="36">
        <f t="shared" si="138"/>
        <v>0.67359991031307065</v>
      </c>
      <c r="M541" s="89">
        <f t="shared" si="139"/>
        <v>9.8724895365489566E-7</v>
      </c>
      <c r="N541" s="10">
        <f t="shared" si="140"/>
        <v>1.8984403105917289E-3</v>
      </c>
      <c r="O541" s="10">
        <f t="shared" si="141"/>
        <v>1.3935464933091109E-7</v>
      </c>
      <c r="P541" s="90">
        <v>539</v>
      </c>
      <c r="Q541" s="86">
        <f t="shared" si="142"/>
        <v>0.67359991031302824</v>
      </c>
      <c r="R541" s="91"/>
      <c r="S541" s="213"/>
      <c r="T541" s="76"/>
      <c r="U541" s="76"/>
      <c r="V541" s="76"/>
      <c r="W541" s="76"/>
      <c r="X541" s="76"/>
      <c r="Y541" s="76"/>
      <c r="Z541" s="76"/>
      <c r="AA541" s="76"/>
      <c r="AB541" s="76"/>
      <c r="AC541" s="76"/>
      <c r="AD541" s="76"/>
      <c r="AE541" s="76"/>
      <c r="AF541" s="76"/>
      <c r="AG541" s="76"/>
    </row>
    <row r="542" spans="1:33" x14ac:dyDescent="0.25">
      <c r="A542" s="86">
        <f t="shared" si="130"/>
        <v>-2.337182017373475E-2</v>
      </c>
      <c r="B542" s="75">
        <v>2.337182017373475E-2</v>
      </c>
      <c r="C542" s="75">
        <v>0.67167663415448342</v>
      </c>
      <c r="D542" s="36">
        <f t="shared" si="131"/>
        <v>0.42337182017373476</v>
      </c>
      <c r="E542" s="36">
        <f t="shared" si="132"/>
        <v>2.0465049903505065E-2</v>
      </c>
      <c r="F542" s="36">
        <f t="shared" si="133"/>
        <v>1.3985223656011005E-3</v>
      </c>
      <c r="G542" s="36">
        <f t="shared" si="143"/>
        <v>1.5082479045870484E-3</v>
      </c>
      <c r="H542" s="36">
        <f t="shared" si="134"/>
        <v>2.1863572269106166E-2</v>
      </c>
      <c r="I542" s="36">
        <f t="shared" si="135"/>
        <v>1.5082479045870482E-3</v>
      </c>
      <c r="J542" s="36">
        <f t="shared" si="136"/>
        <v>4.1536514180788601E-14</v>
      </c>
      <c r="K542" s="88">
        <f t="shared" si="137"/>
        <v>-1.5543122344752181E-17</v>
      </c>
      <c r="L542" s="36">
        <f t="shared" si="138"/>
        <v>0.6735889892619138</v>
      </c>
      <c r="M542" s="89">
        <f t="shared" si="139"/>
        <v>3.6571020569150395E-6</v>
      </c>
      <c r="N542" s="10">
        <f t="shared" si="140"/>
        <v>1.8892301650289196E-3</v>
      </c>
      <c r="O542" s="10">
        <f t="shared" si="141"/>
        <v>1.4514748277139793E-7</v>
      </c>
      <c r="P542" s="90">
        <v>540</v>
      </c>
      <c r="Q542" s="86">
        <f t="shared" si="142"/>
        <v>0.67358898926187227</v>
      </c>
      <c r="R542" s="91"/>
      <c r="S542" s="213"/>
      <c r="T542" s="76"/>
      <c r="U542" s="76"/>
      <c r="V542" s="76"/>
      <c r="W542" s="76"/>
      <c r="X542" s="76"/>
      <c r="Y542" s="76"/>
      <c r="Z542" s="76"/>
      <c r="AA542" s="76"/>
      <c r="AB542" s="76"/>
      <c r="AC542" s="76"/>
      <c r="AD542" s="76"/>
      <c r="AE542" s="76"/>
      <c r="AF542" s="76"/>
      <c r="AG542" s="76"/>
    </row>
    <row r="543" spans="1:33" x14ac:dyDescent="0.25">
      <c r="A543" s="86">
        <f t="shared" si="130"/>
        <v>-2.3138723562959464E-2</v>
      </c>
      <c r="B543" s="75">
        <v>2.3138723562959464E-2</v>
      </c>
      <c r="C543" s="75">
        <v>0.67215664014926157</v>
      </c>
      <c r="D543" s="36">
        <f t="shared" si="131"/>
        <v>0.42313872356295951</v>
      </c>
      <c r="E543" s="36">
        <f t="shared" si="132"/>
        <v>2.0274295656153043E-2</v>
      </c>
      <c r="F543" s="36">
        <f t="shared" si="133"/>
        <v>1.373029515477028E-3</v>
      </c>
      <c r="G543" s="36">
        <f t="shared" si="143"/>
        <v>1.4913983912887563E-3</v>
      </c>
      <c r="H543" s="36">
        <f t="shared" si="134"/>
        <v>2.164732517163007E-2</v>
      </c>
      <c r="I543" s="36">
        <f t="shared" si="135"/>
        <v>1.4913983912887574E-3</v>
      </c>
      <c r="J543" s="36">
        <f t="shared" si="136"/>
        <v>4.0636524877851261E-14</v>
      </c>
      <c r="K543" s="88">
        <f t="shared" si="137"/>
        <v>-1.332267629550187E-17</v>
      </c>
      <c r="L543" s="36">
        <f t="shared" si="138"/>
        <v>0.67357825291950824</v>
      </c>
      <c r="M543" s="89">
        <f t="shared" si="139"/>
        <v>2.020982868528385E-6</v>
      </c>
      <c r="N543" s="10">
        <f t="shared" si="140"/>
        <v>1.8800638136130029E-3</v>
      </c>
      <c r="O543" s="10">
        <f t="shared" si="141"/>
        <v>1.5106081051048413E-7</v>
      </c>
      <c r="P543" s="90">
        <v>541</v>
      </c>
      <c r="Q543" s="86">
        <f t="shared" si="142"/>
        <v>0.6735782529194676</v>
      </c>
      <c r="R543" s="91"/>
      <c r="S543" s="213"/>
      <c r="T543" s="76"/>
      <c r="U543" s="76"/>
      <c r="V543" s="76"/>
      <c r="W543" s="76"/>
      <c r="X543" s="76"/>
      <c r="Y543" s="76"/>
      <c r="Z543" s="76"/>
      <c r="AA543" s="76"/>
      <c r="AB543" s="76"/>
      <c r="AC543" s="76"/>
      <c r="AD543" s="76"/>
      <c r="AE543" s="76"/>
      <c r="AF543" s="76"/>
      <c r="AG543" s="76"/>
    </row>
    <row r="544" spans="1:33" x14ac:dyDescent="0.25">
      <c r="A544" s="86">
        <f t="shared" si="130"/>
        <v>-2.298332582244253E-2</v>
      </c>
      <c r="B544" s="75">
        <v>2.298332582244253E-2</v>
      </c>
      <c r="C544" s="75">
        <v>0.67245141032795852</v>
      </c>
      <c r="D544" s="36">
        <f t="shared" si="131"/>
        <v>0.42298332582244258</v>
      </c>
      <c r="E544" s="36">
        <f t="shared" si="132"/>
        <v>2.0146863172354632E-2</v>
      </c>
      <c r="F544" s="36">
        <f t="shared" si="133"/>
        <v>1.3562748138927826E-3</v>
      </c>
      <c r="G544" s="36">
        <f t="shared" si="143"/>
        <v>1.4801878361550697E-3</v>
      </c>
      <c r="H544" s="36">
        <f t="shared" si="134"/>
        <v>2.1503137986247416E-2</v>
      </c>
      <c r="I544" s="36">
        <f t="shared" si="135"/>
        <v>1.4801878361550681E-3</v>
      </c>
      <c r="J544" s="36">
        <f t="shared" si="136"/>
        <v>4.0045980715818837E-14</v>
      </c>
      <c r="K544" s="88">
        <f t="shared" si="137"/>
        <v>-1.332267629550187E-17</v>
      </c>
      <c r="L544" s="36">
        <f t="shared" si="138"/>
        <v>0.67357119665815524</v>
      </c>
      <c r="M544" s="89">
        <f t="shared" si="139"/>
        <v>1.2539214252954259E-6</v>
      </c>
      <c r="N544" s="10">
        <f t="shared" si="140"/>
        <v>1.8739771440717918E-3</v>
      </c>
      <c r="O544" s="10">
        <f t="shared" si="141"/>
        <v>1.5507001902953219E-7</v>
      </c>
      <c r="P544" s="90">
        <v>542</v>
      </c>
      <c r="Q544" s="86">
        <f t="shared" si="142"/>
        <v>0.67357119665811516</v>
      </c>
      <c r="R544" s="91"/>
      <c r="S544" s="213"/>
      <c r="T544" s="76"/>
      <c r="U544" s="76"/>
      <c r="V544" s="76"/>
      <c r="W544" s="76"/>
      <c r="X544" s="76"/>
      <c r="Y544" s="76"/>
      <c r="Z544" s="76"/>
      <c r="AA544" s="76"/>
      <c r="AB544" s="76"/>
      <c r="AC544" s="76"/>
      <c r="AD544" s="76"/>
      <c r="AE544" s="76"/>
      <c r="AF544" s="76"/>
      <c r="AG544" s="76"/>
    </row>
    <row r="545" spans="1:33" x14ac:dyDescent="0.25">
      <c r="A545" s="86">
        <f t="shared" si="130"/>
        <v>-2.2827928081925596E-2</v>
      </c>
      <c r="B545" s="75">
        <v>2.2827928081925596E-2</v>
      </c>
      <c r="C545" s="75">
        <v>0.67276150228154674</v>
      </c>
      <c r="D545" s="36">
        <f t="shared" si="131"/>
        <v>0.4228279280819256</v>
      </c>
      <c r="E545" s="36">
        <f t="shared" si="132"/>
        <v>2.0019222517427666E-2</v>
      </c>
      <c r="F545" s="36">
        <f t="shared" si="133"/>
        <v>1.3397103667835291E-3</v>
      </c>
      <c r="G545" s="36">
        <f t="shared" si="143"/>
        <v>1.4689951976749327E-3</v>
      </c>
      <c r="H545" s="36">
        <f t="shared" si="134"/>
        <v>2.1358932884211194E-2</v>
      </c>
      <c r="I545" s="36">
        <f t="shared" si="135"/>
        <v>1.4689951976749338E-3</v>
      </c>
      <c r="J545" s="36">
        <f t="shared" si="136"/>
        <v>3.946724743702704E-14</v>
      </c>
      <c r="K545" s="88">
        <f t="shared" si="137"/>
        <v>-1.332267629550187E-17</v>
      </c>
      <c r="L545" s="36">
        <f t="shared" si="138"/>
        <v>0.6735642205226875</v>
      </c>
      <c r="M545" s="89">
        <f t="shared" si="139"/>
        <v>6.4435657466010585E-7</v>
      </c>
      <c r="N545" s="10">
        <f t="shared" si="140"/>
        <v>1.8679097908169463E-3</v>
      </c>
      <c r="O545" s="10">
        <f t="shared" si="141"/>
        <v>1.5913285262165738E-7</v>
      </c>
      <c r="P545" s="90">
        <v>543</v>
      </c>
      <c r="Q545" s="86">
        <f t="shared" si="142"/>
        <v>0.67356422052264808</v>
      </c>
      <c r="R545" s="91"/>
      <c r="S545" s="213"/>
      <c r="T545" s="76"/>
      <c r="U545" s="76"/>
      <c r="V545" s="76"/>
      <c r="W545" s="76"/>
      <c r="X545" s="76"/>
      <c r="Y545" s="76"/>
      <c r="Z545" s="76"/>
      <c r="AA545" s="76"/>
      <c r="AB545" s="76"/>
      <c r="AC545" s="76"/>
      <c r="AD545" s="76"/>
      <c r="AE545" s="76"/>
      <c r="AF545" s="76"/>
      <c r="AG545" s="76"/>
    </row>
    <row r="546" spans="1:33" x14ac:dyDescent="0.25">
      <c r="A546" s="86">
        <f t="shared" si="130"/>
        <v>-2.2672530341408887E-2</v>
      </c>
      <c r="B546" s="75">
        <v>2.2672530341408887E-2</v>
      </c>
      <c r="C546" s="75">
        <v>0.67270041310531925</v>
      </c>
      <c r="D546" s="36">
        <f t="shared" si="131"/>
        <v>0.42267253034140889</v>
      </c>
      <c r="E546" s="36">
        <f t="shared" si="132"/>
        <v>1.9891375579425722E-2</v>
      </c>
      <c r="F546" s="36">
        <f t="shared" si="133"/>
        <v>1.3233343256893384E-3</v>
      </c>
      <c r="G546" s="36">
        <f t="shared" si="143"/>
        <v>1.4578204362549335E-3</v>
      </c>
      <c r="H546" s="36">
        <f t="shared" si="134"/>
        <v>2.1214709905115061E-2</v>
      </c>
      <c r="I546" s="36">
        <f t="shared" si="135"/>
        <v>1.4578204362549329E-3</v>
      </c>
      <c r="J546" s="36">
        <f t="shared" si="136"/>
        <v>3.8893238511531461E-14</v>
      </c>
      <c r="K546" s="88">
        <f t="shared" si="137"/>
        <v>-1.332267629550187E-17</v>
      </c>
      <c r="L546" s="36">
        <f t="shared" si="138"/>
        <v>0.67355732373462418</v>
      </c>
      <c r="M546" s="89">
        <f t="shared" si="139"/>
        <v>7.3429582661577115E-7</v>
      </c>
      <c r="N546" s="10">
        <f t="shared" si="140"/>
        <v>1.8618616950306058E-3</v>
      </c>
      <c r="O546" s="10">
        <f t="shared" si="141"/>
        <v>1.632493387930303E-7</v>
      </c>
      <c r="P546" s="90">
        <v>544</v>
      </c>
      <c r="Q546" s="86">
        <f t="shared" si="142"/>
        <v>0.67355732373458532</v>
      </c>
      <c r="R546" s="91"/>
      <c r="S546" s="213"/>
      <c r="T546" s="76"/>
      <c r="U546" s="76"/>
      <c r="V546" s="76"/>
      <c r="W546" s="76"/>
      <c r="X546" s="76"/>
      <c r="Y546" s="76"/>
      <c r="Z546" s="76"/>
      <c r="AA546" s="76"/>
      <c r="AB546" s="76"/>
      <c r="AC546" s="76"/>
      <c r="AD546" s="76"/>
      <c r="AE546" s="76"/>
      <c r="AF546" s="76"/>
      <c r="AG546" s="76"/>
    </row>
    <row r="547" spans="1:33" x14ac:dyDescent="0.25">
      <c r="A547" s="86">
        <f t="shared" si="130"/>
        <v>-2.2361734860375241E-2</v>
      </c>
      <c r="B547" s="75">
        <v>2.2361734860375241E-2</v>
      </c>
      <c r="C547" s="75">
        <v>0.67239020632744007</v>
      </c>
      <c r="D547" s="36">
        <f t="shared" si="131"/>
        <v>0.42236173486037526</v>
      </c>
      <c r="E547" s="36">
        <f t="shared" si="132"/>
        <v>1.9635070350212697E-2</v>
      </c>
      <c r="F547" s="36">
        <f t="shared" si="133"/>
        <v>1.2911401233738264E-3</v>
      </c>
      <c r="G547" s="36">
        <f t="shared" si="143"/>
        <v>1.4355243867509443E-3</v>
      </c>
      <c r="H547" s="36">
        <f t="shared" si="134"/>
        <v>2.0926210473586525E-2</v>
      </c>
      <c r="I547" s="36">
        <f t="shared" si="135"/>
        <v>1.4355243867509426E-3</v>
      </c>
      <c r="J547" s="36">
        <f t="shared" si="136"/>
        <v>3.7773566780317789E-14</v>
      </c>
      <c r="K547" s="88">
        <f t="shared" si="137"/>
        <v>-1.332267629550187E-17</v>
      </c>
      <c r="L547" s="36">
        <f t="shared" si="138"/>
        <v>0.67354376511023151</v>
      </c>
      <c r="M547" s="89">
        <f t="shared" si="139"/>
        <v>1.3306978653552727E-6</v>
      </c>
      <c r="N547" s="10">
        <f t="shared" si="140"/>
        <v>1.8498230414082245E-3</v>
      </c>
      <c r="O547" s="10">
        <f t="shared" si="141"/>
        <v>1.7164337525083378E-7</v>
      </c>
      <c r="P547" s="90">
        <v>545</v>
      </c>
      <c r="Q547" s="86">
        <f t="shared" si="142"/>
        <v>0.67354376511019376</v>
      </c>
      <c r="R547" s="91"/>
      <c r="S547" s="213"/>
      <c r="T547" s="76"/>
      <c r="U547" s="76"/>
      <c r="V547" s="76"/>
      <c r="W547" s="76"/>
      <c r="X547" s="76"/>
      <c r="Y547" s="76"/>
      <c r="Z547" s="76"/>
      <c r="AA547" s="76"/>
      <c r="AB547" s="76"/>
      <c r="AC547" s="76"/>
      <c r="AD547" s="76"/>
      <c r="AE547" s="76"/>
      <c r="AF547" s="76"/>
      <c r="AG547" s="76"/>
    </row>
    <row r="548" spans="1:33" x14ac:dyDescent="0.25">
      <c r="A548" s="86">
        <f t="shared" si="130"/>
        <v>-2.2284035990116666E-2</v>
      </c>
      <c r="B548" s="75">
        <v>2.2284035990116666E-2</v>
      </c>
      <c r="C548" s="75">
        <v>0.67271593107621486</v>
      </c>
      <c r="D548" s="36">
        <f t="shared" si="131"/>
        <v>0.42228403599011671</v>
      </c>
      <c r="E548" s="36">
        <f t="shared" si="132"/>
        <v>1.9570868034819826E-2</v>
      </c>
      <c r="F548" s="36">
        <f t="shared" si="133"/>
        <v>1.2832064692931359E-3</v>
      </c>
      <c r="G548" s="36">
        <f t="shared" si="143"/>
        <v>1.4299614859662052E-3</v>
      </c>
      <c r="H548" s="36">
        <f t="shared" si="134"/>
        <v>2.085407450411296E-2</v>
      </c>
      <c r="I548" s="36">
        <f t="shared" si="135"/>
        <v>1.4299614859662069E-3</v>
      </c>
      <c r="J548" s="36">
        <f t="shared" si="136"/>
        <v>3.7499554289134671E-14</v>
      </c>
      <c r="K548" s="88">
        <f t="shared" si="137"/>
        <v>-1.332267629550187E-17</v>
      </c>
      <c r="L548" s="36">
        <f t="shared" si="138"/>
        <v>0.67354042384292245</v>
      </c>
      <c r="M548" s="89">
        <f t="shared" si="139"/>
        <v>6.797883223531468E-7</v>
      </c>
      <c r="N548" s="10">
        <f t="shared" si="140"/>
        <v>1.8468253224700152E-3</v>
      </c>
      <c r="O548" s="10">
        <f t="shared" si="141"/>
        <v>1.7377545818467378E-7</v>
      </c>
      <c r="P548" s="90">
        <v>546</v>
      </c>
      <c r="Q548" s="86">
        <f t="shared" si="142"/>
        <v>0.67354042384288493</v>
      </c>
      <c r="R548" s="91"/>
      <c r="S548" s="213"/>
      <c r="T548" s="76"/>
      <c r="U548" s="76"/>
      <c r="V548" s="76"/>
      <c r="W548" s="76"/>
      <c r="X548" s="76"/>
      <c r="Y548" s="76"/>
      <c r="Z548" s="76"/>
      <c r="AA548" s="76"/>
      <c r="AB548" s="76"/>
      <c r="AC548" s="76"/>
      <c r="AD548" s="76"/>
      <c r="AE548" s="76"/>
      <c r="AF548" s="76"/>
      <c r="AG548" s="76"/>
    </row>
    <row r="549" spans="1:33" x14ac:dyDescent="0.25">
      <c r="A549" s="86">
        <f t="shared" si="130"/>
        <v>-2.197324050908302E-2</v>
      </c>
      <c r="B549" s="75">
        <v>2.197324050908302E-2</v>
      </c>
      <c r="C549" s="75">
        <v>0.67183144086346247</v>
      </c>
      <c r="D549" s="36">
        <f t="shared" si="131"/>
        <v>0.42197324050908303</v>
      </c>
      <c r="E549" s="36">
        <f t="shared" si="132"/>
        <v>1.9313561661581657E-2</v>
      </c>
      <c r="F549" s="36">
        <f t="shared" si="133"/>
        <v>1.2519246652639691E-3</v>
      </c>
      <c r="G549" s="36">
        <f t="shared" si="143"/>
        <v>1.4077541822009737E-3</v>
      </c>
      <c r="H549" s="36">
        <f t="shared" si="134"/>
        <v>2.0565486326845628E-2</v>
      </c>
      <c r="I549" s="36">
        <f t="shared" si="135"/>
        <v>1.4077541822009724E-3</v>
      </c>
      <c r="J549" s="36">
        <f t="shared" si="136"/>
        <v>3.642003956093907E-14</v>
      </c>
      <c r="K549" s="88">
        <f t="shared" si="137"/>
        <v>-1.332267629550187E-17</v>
      </c>
      <c r="L549" s="36">
        <f t="shared" si="138"/>
        <v>0.67352724947609077</v>
      </c>
      <c r="M549" s="89">
        <f t="shared" si="139"/>
        <v>2.8757668506643274E-6</v>
      </c>
      <c r="N549" s="10">
        <f t="shared" si="140"/>
        <v>1.8348820063098835E-3</v>
      </c>
      <c r="O549" s="10">
        <f t="shared" si="141"/>
        <v>1.8243817812801293E-7</v>
      </c>
      <c r="P549" s="90">
        <v>547</v>
      </c>
      <c r="Q549" s="86">
        <f t="shared" si="142"/>
        <v>0.67352724947605436</v>
      </c>
      <c r="R549" s="91"/>
      <c r="S549" s="213"/>
      <c r="T549" s="76"/>
      <c r="U549" s="76"/>
      <c r="V549" s="76"/>
      <c r="W549" s="76"/>
      <c r="X549" s="76"/>
      <c r="Y549" s="76"/>
      <c r="Z549" s="76"/>
      <c r="AA549" s="76"/>
      <c r="AB549" s="76"/>
      <c r="AC549" s="76"/>
      <c r="AD549" s="76"/>
      <c r="AE549" s="76"/>
      <c r="AF549" s="76"/>
      <c r="AG549" s="76"/>
    </row>
    <row r="550" spans="1:33" x14ac:dyDescent="0.25">
      <c r="A550" s="86">
        <f t="shared" si="130"/>
        <v>-2.2284035990116666E-2</v>
      </c>
      <c r="B550" s="75">
        <v>2.2284035990116666E-2</v>
      </c>
      <c r="C550" s="75">
        <v>0.67330567272574438</v>
      </c>
      <c r="D550" s="36">
        <f t="shared" si="131"/>
        <v>0.42228403599011671</v>
      </c>
      <c r="E550" s="36">
        <f t="shared" si="132"/>
        <v>1.9570868034819826E-2</v>
      </c>
      <c r="F550" s="36">
        <f t="shared" si="133"/>
        <v>1.2832064692931359E-3</v>
      </c>
      <c r="G550" s="36">
        <f t="shared" si="143"/>
        <v>1.4299614859662052E-3</v>
      </c>
      <c r="H550" s="36">
        <f t="shared" si="134"/>
        <v>2.085407450411296E-2</v>
      </c>
      <c r="I550" s="36">
        <f t="shared" si="135"/>
        <v>1.4299614859662069E-3</v>
      </c>
      <c r="J550" s="36">
        <f t="shared" si="136"/>
        <v>3.7499554289134671E-14</v>
      </c>
      <c r="K550" s="88">
        <f t="shared" si="137"/>
        <v>-1.332267629550187E-17</v>
      </c>
      <c r="L550" s="36">
        <f t="shared" si="138"/>
        <v>0.67354042384292245</v>
      </c>
      <c r="M550" s="89">
        <f t="shared" si="139"/>
        <v>5.5108087016355734E-8</v>
      </c>
      <c r="N550" s="10">
        <f t="shared" si="140"/>
        <v>1.8468253224700152E-3</v>
      </c>
      <c r="O550" s="10">
        <f t="shared" si="141"/>
        <v>1.7377545818467378E-7</v>
      </c>
      <c r="P550" s="90">
        <v>548</v>
      </c>
      <c r="Q550" s="86">
        <f t="shared" si="142"/>
        <v>0.67354042384288493</v>
      </c>
      <c r="R550" s="91"/>
      <c r="S550" s="213"/>
      <c r="T550" s="76"/>
      <c r="U550" s="76"/>
      <c r="V550" s="76"/>
      <c r="W550" s="76"/>
      <c r="X550" s="76"/>
      <c r="Y550" s="76"/>
      <c r="Z550" s="76"/>
      <c r="AA550" s="76"/>
      <c r="AB550" s="76"/>
      <c r="AC550" s="76"/>
      <c r="AD550" s="76"/>
      <c r="AE550" s="76"/>
      <c r="AF550" s="76"/>
      <c r="AG550" s="76"/>
    </row>
    <row r="551" spans="1:33" x14ac:dyDescent="0.25">
      <c r="A551" s="86">
        <f t="shared" si="130"/>
        <v>-2.197324050908302E-2</v>
      </c>
      <c r="B551" s="75">
        <v>2.197324050908302E-2</v>
      </c>
      <c r="C551" s="75">
        <v>0.67211089286962244</v>
      </c>
      <c r="D551" s="36">
        <f t="shared" si="131"/>
        <v>0.42197324050908303</v>
      </c>
      <c r="E551" s="36">
        <f t="shared" si="132"/>
        <v>1.9313561661581657E-2</v>
      </c>
      <c r="F551" s="36">
        <f t="shared" si="133"/>
        <v>1.2519246652639691E-3</v>
      </c>
      <c r="G551" s="36">
        <f t="shared" si="143"/>
        <v>1.4077541822009737E-3</v>
      </c>
      <c r="H551" s="36">
        <f t="shared" si="134"/>
        <v>2.0565486326845628E-2</v>
      </c>
      <c r="I551" s="36">
        <f t="shared" si="135"/>
        <v>1.4077541822009724E-3</v>
      </c>
      <c r="J551" s="36">
        <f t="shared" si="136"/>
        <v>3.642003956093907E-14</v>
      </c>
      <c r="K551" s="88">
        <f t="shared" si="137"/>
        <v>-1.332267629550187E-17</v>
      </c>
      <c r="L551" s="36">
        <f t="shared" si="138"/>
        <v>0.67352724947609077</v>
      </c>
      <c r="M551" s="89">
        <f t="shared" si="139"/>
        <v>2.0060660366864768E-6</v>
      </c>
      <c r="N551" s="10">
        <f t="shared" si="140"/>
        <v>1.8348820063098835E-3</v>
      </c>
      <c r="O551" s="10">
        <f t="shared" si="141"/>
        <v>1.8243817812801293E-7</v>
      </c>
      <c r="P551" s="90">
        <v>549</v>
      </c>
      <c r="Q551" s="86">
        <f t="shared" si="142"/>
        <v>0.67352724947605436</v>
      </c>
      <c r="R551" s="91"/>
      <c r="S551" s="213"/>
      <c r="T551" s="76"/>
      <c r="U551" s="76"/>
      <c r="V551" s="76"/>
      <c r="W551" s="76"/>
      <c r="X551" s="76"/>
      <c r="Y551" s="76"/>
      <c r="Z551" s="76"/>
      <c r="AA551" s="76"/>
      <c r="AB551" s="76"/>
      <c r="AC551" s="76"/>
      <c r="AD551" s="76"/>
      <c r="AE551" s="76"/>
      <c r="AF551" s="76"/>
      <c r="AG551" s="76"/>
    </row>
    <row r="552" spans="1:33" x14ac:dyDescent="0.25">
      <c r="A552" s="86">
        <f t="shared" si="130"/>
        <v>-2.181784276856609E-2</v>
      </c>
      <c r="B552" s="75">
        <v>2.181784276856609E-2</v>
      </c>
      <c r="C552" s="75">
        <v>0.67302589841002158</v>
      </c>
      <c r="D552" s="36">
        <f t="shared" si="131"/>
        <v>0.4218178427685661</v>
      </c>
      <c r="E552" s="36">
        <f t="shared" si="132"/>
        <v>1.9184613409842774E-2</v>
      </c>
      <c r="F552" s="36">
        <f t="shared" si="133"/>
        <v>1.2365523170886736E-3</v>
      </c>
      <c r="G552" s="36">
        <f t="shared" si="143"/>
        <v>1.3966770415987512E-3</v>
      </c>
      <c r="H552" s="36">
        <f t="shared" si="134"/>
        <v>2.0421165726931447E-2</v>
      </c>
      <c r="I552" s="36">
        <f t="shared" si="135"/>
        <v>1.3966770415987516E-3</v>
      </c>
      <c r="J552" s="36">
        <f t="shared" si="136"/>
        <v>3.5890911991757816E-14</v>
      </c>
      <c r="K552" s="88">
        <f t="shared" si="137"/>
        <v>-1.332267629550187E-17</v>
      </c>
      <c r="L552" s="36">
        <f t="shared" si="138"/>
        <v>0.67352077539442534</v>
      </c>
      <c r="M552" s="89">
        <f t="shared" si="139"/>
        <v>2.4490322969255747E-7</v>
      </c>
      <c r="N552" s="10">
        <f t="shared" si="140"/>
        <v>1.8289387825126441E-3</v>
      </c>
      <c r="O552" s="10">
        <f t="shared" si="141"/>
        <v>1.8685021265790911E-7</v>
      </c>
      <c r="P552" s="90">
        <v>550</v>
      </c>
      <c r="Q552" s="86">
        <f t="shared" si="142"/>
        <v>0.67352077539438948</v>
      </c>
      <c r="R552" s="91"/>
      <c r="S552" s="213"/>
      <c r="T552" s="76"/>
      <c r="U552" s="76"/>
      <c r="V552" s="76"/>
      <c r="W552" s="76"/>
      <c r="X552" s="76"/>
      <c r="Y552" s="76"/>
      <c r="Z552" s="76"/>
      <c r="AA552" s="76"/>
      <c r="AB552" s="76"/>
      <c r="AC552" s="76"/>
      <c r="AD552" s="76"/>
      <c r="AE552" s="76"/>
      <c r="AF552" s="76"/>
      <c r="AG552" s="76"/>
    </row>
    <row r="553" spans="1:33" x14ac:dyDescent="0.25">
      <c r="A553" s="86">
        <f t="shared" si="130"/>
        <v>-2.15847461577908E-2</v>
      </c>
      <c r="B553" s="75">
        <v>2.15847461577908E-2</v>
      </c>
      <c r="C553" s="75">
        <v>0.67257617766660438</v>
      </c>
      <c r="D553" s="36">
        <f t="shared" si="131"/>
        <v>0.42158474615779085</v>
      </c>
      <c r="E553" s="36">
        <f t="shared" si="132"/>
        <v>1.8990827305782831E-2</v>
      </c>
      <c r="F553" s="36">
        <f t="shared" si="133"/>
        <v>1.213824491648433E-3</v>
      </c>
      <c r="G553" s="36">
        <f t="shared" si="143"/>
        <v>1.3800943603244215E-3</v>
      </c>
      <c r="H553" s="36">
        <f t="shared" si="134"/>
        <v>2.0204651797431264E-2</v>
      </c>
      <c r="I553" s="36">
        <f t="shared" si="135"/>
        <v>1.3800943603244219E-3</v>
      </c>
      <c r="J553" s="36">
        <f t="shared" si="136"/>
        <v>3.51137558745228E-14</v>
      </c>
      <c r="K553" s="88">
        <f t="shared" si="137"/>
        <v>-1.110223024625156E-17</v>
      </c>
      <c r="L553" s="36">
        <f t="shared" si="138"/>
        <v>0.67351120354526484</v>
      </c>
      <c r="M553" s="89">
        <f t="shared" si="139"/>
        <v>8.7427339376475765E-7</v>
      </c>
      <c r="N553" s="10">
        <f t="shared" si="140"/>
        <v>1.820059327156802E-3</v>
      </c>
      <c r="O553" s="10">
        <f t="shared" si="141"/>
        <v>1.9356917203981737E-7</v>
      </c>
      <c r="P553" s="90">
        <v>551</v>
      </c>
      <c r="Q553" s="86">
        <f t="shared" si="142"/>
        <v>0.67351120354522975</v>
      </c>
      <c r="R553" s="91"/>
      <c r="S553" s="213"/>
      <c r="T553" s="76"/>
      <c r="U553" s="76"/>
      <c r="V553" s="76"/>
      <c r="W553" s="76"/>
      <c r="X553" s="76"/>
      <c r="Y553" s="76"/>
      <c r="Z553" s="76"/>
      <c r="AA553" s="76"/>
      <c r="AB553" s="76"/>
      <c r="AC553" s="76"/>
      <c r="AD553" s="76"/>
      <c r="AE553" s="76"/>
      <c r="AF553" s="76"/>
      <c r="AG553" s="76"/>
    </row>
    <row r="554" spans="1:33" x14ac:dyDescent="0.25">
      <c r="A554" s="86">
        <f t="shared" si="130"/>
        <v>-2.15847461577908E-2</v>
      </c>
      <c r="B554" s="75">
        <v>2.15847461577908E-2</v>
      </c>
      <c r="C554" s="75">
        <v>0.67268526945718954</v>
      </c>
      <c r="D554" s="36">
        <f t="shared" si="131"/>
        <v>0.42158474615779085</v>
      </c>
      <c r="E554" s="36">
        <f t="shared" si="132"/>
        <v>1.8990827305782831E-2</v>
      </c>
      <c r="F554" s="36">
        <f t="shared" si="133"/>
        <v>1.213824491648433E-3</v>
      </c>
      <c r="G554" s="36">
        <f t="shared" si="143"/>
        <v>1.3800943603244215E-3</v>
      </c>
      <c r="H554" s="36">
        <f t="shared" si="134"/>
        <v>2.0204651797431264E-2</v>
      </c>
      <c r="I554" s="36">
        <f t="shared" si="135"/>
        <v>1.3800943603244219E-3</v>
      </c>
      <c r="J554" s="36">
        <f t="shared" si="136"/>
        <v>3.51137558745228E-14</v>
      </c>
      <c r="K554" s="88">
        <f t="shared" si="137"/>
        <v>-1.110223024625156E-17</v>
      </c>
      <c r="L554" s="36">
        <f t="shared" si="138"/>
        <v>0.67351120354526484</v>
      </c>
      <c r="M554" s="89">
        <f t="shared" si="139"/>
        <v>6.8216711784477322E-7</v>
      </c>
      <c r="N554" s="10">
        <f t="shared" si="140"/>
        <v>1.820059327156802E-3</v>
      </c>
      <c r="O554" s="10">
        <f t="shared" si="141"/>
        <v>1.9356917203981737E-7</v>
      </c>
      <c r="P554" s="90">
        <v>552</v>
      </c>
      <c r="Q554" s="86">
        <f t="shared" si="142"/>
        <v>0.67351120354522975</v>
      </c>
      <c r="R554" s="91"/>
      <c r="S554" s="213"/>
      <c r="T554" s="76"/>
      <c r="U554" s="76"/>
      <c r="V554" s="76"/>
      <c r="W554" s="76"/>
      <c r="X554" s="76"/>
      <c r="Y554" s="76"/>
      <c r="Z554" s="76"/>
      <c r="AA554" s="76"/>
      <c r="AB554" s="76"/>
      <c r="AC554" s="76"/>
      <c r="AD554" s="76"/>
      <c r="AE554" s="76"/>
      <c r="AF554" s="76"/>
      <c r="AG554" s="76"/>
    </row>
    <row r="555" spans="1:33" x14ac:dyDescent="0.25">
      <c r="A555" s="86">
        <f t="shared" si="130"/>
        <v>-2.1040854065981867E-2</v>
      </c>
      <c r="B555" s="75">
        <v>2.1040854065981867E-2</v>
      </c>
      <c r="C555" s="75">
        <v>0.67273112021384851</v>
      </c>
      <c r="D555" s="36">
        <f t="shared" si="131"/>
        <v>0.42104085406598191</v>
      </c>
      <c r="E555" s="36">
        <f t="shared" si="132"/>
        <v>1.8536993692327846E-2</v>
      </c>
      <c r="F555" s="36">
        <f t="shared" si="133"/>
        <v>1.1623054755235246E-3</v>
      </c>
      <c r="G555" s="36">
        <f t="shared" si="143"/>
        <v>1.3415548980971331E-3</v>
      </c>
      <c r="H555" s="36">
        <f t="shared" si="134"/>
        <v>1.9699299167851372E-2</v>
      </c>
      <c r="I555" s="36">
        <f t="shared" si="135"/>
        <v>1.341554898097132E-3</v>
      </c>
      <c r="J555" s="36">
        <f t="shared" si="136"/>
        <v>3.3363382978257705E-14</v>
      </c>
      <c r="K555" s="88">
        <f t="shared" si="137"/>
        <v>-1.110223024625156E-17</v>
      </c>
      <c r="L555" s="36">
        <f t="shared" si="138"/>
        <v>0.6734895062538746</v>
      </c>
      <c r="M555" s="89">
        <f t="shared" si="139"/>
        <v>5.7514938570645926E-7</v>
      </c>
      <c r="N555" s="10">
        <f t="shared" si="140"/>
        <v>1.7995047006822461E-3</v>
      </c>
      <c r="O555" s="10">
        <f t="shared" si="141"/>
        <v>2.0971802168774496E-7</v>
      </c>
      <c r="P555" s="90">
        <v>553</v>
      </c>
      <c r="Q555" s="86">
        <f t="shared" si="142"/>
        <v>0.6734895062538413</v>
      </c>
      <c r="R555" s="91"/>
      <c r="S555" s="213"/>
      <c r="T555" s="76"/>
      <c r="U555" s="76"/>
      <c r="V555" s="76"/>
      <c r="W555" s="76"/>
      <c r="X555" s="76"/>
      <c r="Y555" s="76"/>
      <c r="Z555" s="76"/>
      <c r="AA555" s="76"/>
      <c r="AB555" s="76"/>
      <c r="AC555" s="76"/>
      <c r="AD555" s="76"/>
      <c r="AE555" s="76"/>
      <c r="AF555" s="76"/>
      <c r="AG555" s="76"/>
    </row>
    <row r="556" spans="1:33" x14ac:dyDescent="0.25">
      <c r="A556" s="86">
        <f t="shared" si="130"/>
        <v>-2.0885456325464936E-2</v>
      </c>
      <c r="B556" s="75">
        <v>2.0885456325464936E-2</v>
      </c>
      <c r="C556" s="75">
        <v>0.67211089286962244</v>
      </c>
      <c r="D556" s="36">
        <f t="shared" si="131"/>
        <v>0.42088545632546498</v>
      </c>
      <c r="E556" s="36">
        <f t="shared" si="132"/>
        <v>1.8406906504805049E-2</v>
      </c>
      <c r="F556" s="36">
        <f t="shared" si="133"/>
        <v>1.1479669095240544E-3</v>
      </c>
      <c r="G556" s="36">
        <f t="shared" si="143"/>
        <v>1.3305829111029538E-3</v>
      </c>
      <c r="H556" s="36">
        <f t="shared" si="134"/>
        <v>1.9554873414329103E-2</v>
      </c>
      <c r="I556" s="36">
        <f t="shared" si="135"/>
        <v>1.3305829111029547E-3</v>
      </c>
      <c r="J556" s="36">
        <f t="shared" si="136"/>
        <v>3.2879136765390796E-14</v>
      </c>
      <c r="K556" s="88">
        <f t="shared" si="137"/>
        <v>-1.110223024625156E-17</v>
      </c>
      <c r="L556" s="36">
        <f t="shared" si="138"/>
        <v>0.67348346755073141</v>
      </c>
      <c r="M556" s="89">
        <f t="shared" si="139"/>
        <v>1.8839612552213696E-6</v>
      </c>
      <c r="N556" s="10">
        <f t="shared" si="140"/>
        <v>1.7936738907835816E-3</v>
      </c>
      <c r="O556" s="10">
        <f t="shared" si="141"/>
        <v>2.1445325546156286E-7</v>
      </c>
      <c r="P556" s="90">
        <v>554</v>
      </c>
      <c r="Q556" s="86">
        <f t="shared" si="142"/>
        <v>0.67348346755069854</v>
      </c>
      <c r="R556" s="91"/>
      <c r="S556" s="213"/>
      <c r="T556" s="76"/>
      <c r="U556" s="76"/>
      <c r="V556" s="76"/>
      <c r="W556" s="76"/>
      <c r="X556" s="76"/>
      <c r="Y556" s="76"/>
      <c r="Z556" s="76"/>
      <c r="AA556" s="76"/>
      <c r="AB556" s="76"/>
      <c r="AC556" s="76"/>
      <c r="AD556" s="76"/>
      <c r="AE556" s="76"/>
      <c r="AF556" s="76"/>
      <c r="AG556" s="76"/>
    </row>
    <row r="557" spans="1:33" x14ac:dyDescent="0.25">
      <c r="A557" s="86">
        <f t="shared" si="130"/>
        <v>-2.0730058584948224E-2</v>
      </c>
      <c r="B557" s="75">
        <v>2.0730058584948224E-2</v>
      </c>
      <c r="C557" s="75">
        <v>0.67260630629050688</v>
      </c>
      <c r="D557" s="36">
        <f t="shared" si="131"/>
        <v>0.42073005858494827</v>
      </c>
      <c r="E557" s="36">
        <f t="shared" si="132"/>
        <v>1.8276635662926432E-2</v>
      </c>
      <c r="F557" s="36">
        <f t="shared" si="133"/>
        <v>1.1337946068968102E-3</v>
      </c>
      <c r="G557" s="36">
        <f t="shared" si="143"/>
        <v>1.3196283150925803E-3</v>
      </c>
      <c r="H557" s="36">
        <f t="shared" si="134"/>
        <v>1.9410430269823243E-2</v>
      </c>
      <c r="I557" s="36">
        <f t="shared" si="135"/>
        <v>1.3196283150925794E-3</v>
      </c>
      <c r="J557" s="36">
        <f t="shared" si="136"/>
        <v>3.2401977082468254E-14</v>
      </c>
      <c r="K557" s="88">
        <f t="shared" si="137"/>
        <v>-1.110223024625156E-17</v>
      </c>
      <c r="L557" s="36">
        <f t="shared" si="138"/>
        <v>0.67347749886959385</v>
      </c>
      <c r="M557" s="89">
        <f t="shared" si="139"/>
        <v>7.5897650985619898E-7</v>
      </c>
      <c r="N557" s="10">
        <f t="shared" si="140"/>
        <v>1.7878616167988489E-3</v>
      </c>
      <c r="O557" s="10">
        <f t="shared" si="141"/>
        <v>2.1924242482675442E-7</v>
      </c>
      <c r="P557" s="90">
        <v>555</v>
      </c>
      <c r="Q557" s="86">
        <f t="shared" si="142"/>
        <v>0.67347749886956143</v>
      </c>
      <c r="R557" s="91"/>
      <c r="S557" s="213"/>
      <c r="T557" s="76"/>
      <c r="U557" s="76"/>
      <c r="V557" s="76"/>
      <c r="W557" s="76"/>
      <c r="X557" s="76"/>
      <c r="Y557" s="76"/>
      <c r="Z557" s="76"/>
      <c r="AA557" s="76"/>
      <c r="AB557" s="76"/>
      <c r="AC557" s="76"/>
      <c r="AD557" s="76"/>
      <c r="AE557" s="76"/>
      <c r="AF557" s="76"/>
      <c r="AG557" s="76"/>
    </row>
    <row r="558" spans="1:33" x14ac:dyDescent="0.25">
      <c r="A558" s="86">
        <f t="shared" si="130"/>
        <v>-2.0496961974172938E-2</v>
      </c>
      <c r="B558" s="75">
        <v>2.0496961974172938E-2</v>
      </c>
      <c r="C558" s="75">
        <v>0.67198654743835884</v>
      </c>
      <c r="D558" s="36">
        <f t="shared" si="131"/>
        <v>0.42049696197417297</v>
      </c>
      <c r="E558" s="36">
        <f t="shared" si="132"/>
        <v>1.8080888830189028E-2</v>
      </c>
      <c r="F558" s="36">
        <f t="shared" si="133"/>
        <v>1.1128441982906148E-3</v>
      </c>
      <c r="G558" s="36">
        <f t="shared" si="143"/>
        <v>1.3032289456615942E-3</v>
      </c>
      <c r="H558" s="36">
        <f t="shared" si="134"/>
        <v>1.9193733028479643E-2</v>
      </c>
      <c r="I558" s="36">
        <f t="shared" si="135"/>
        <v>1.3032289456615942E-3</v>
      </c>
      <c r="J558" s="36">
        <f t="shared" si="136"/>
        <v>3.1700410617973194E-14</v>
      </c>
      <c r="K558" s="88">
        <f t="shared" si="137"/>
        <v>-1.110223024625156E-17</v>
      </c>
      <c r="L558" s="36">
        <f t="shared" si="138"/>
        <v>0.67346867558152534</v>
      </c>
      <c r="M558" s="89">
        <f t="shared" si="139"/>
        <v>2.1967038327661938E-6</v>
      </c>
      <c r="N558" s="10">
        <f t="shared" si="140"/>
        <v>1.7791778367985543E-3</v>
      </c>
      <c r="O558" s="10">
        <f t="shared" si="141"/>
        <v>2.2652734697450194E-7</v>
      </c>
      <c r="P558" s="90">
        <v>556</v>
      </c>
      <c r="Q558" s="86">
        <f t="shared" si="142"/>
        <v>0.6734686755814937</v>
      </c>
      <c r="R558" s="91"/>
      <c r="S558" s="213"/>
      <c r="T558" s="76"/>
      <c r="U558" s="76"/>
      <c r="V558" s="76"/>
      <c r="W558" s="76"/>
      <c r="X558" s="76"/>
      <c r="Y558" s="76"/>
      <c r="Z558" s="76"/>
      <c r="AA558" s="76"/>
      <c r="AB558" s="76"/>
      <c r="AC558" s="76"/>
      <c r="AD558" s="76"/>
      <c r="AE558" s="76"/>
      <c r="AF558" s="76"/>
      <c r="AG558" s="76"/>
    </row>
    <row r="559" spans="1:33" x14ac:dyDescent="0.25">
      <c r="A559" s="86">
        <f t="shared" si="130"/>
        <v>-2.0419263103914582E-2</v>
      </c>
      <c r="B559" s="75">
        <v>2.0419263103914582E-2</v>
      </c>
      <c r="C559" s="75">
        <v>0.67215664014926157</v>
      </c>
      <c r="D559" s="36">
        <f t="shared" si="131"/>
        <v>0.42041926310391459</v>
      </c>
      <c r="E559" s="36">
        <f t="shared" si="132"/>
        <v>1.8015549925715735E-2</v>
      </c>
      <c r="F559" s="36">
        <f t="shared" si="133"/>
        <v>1.1059420347973084E-3</v>
      </c>
      <c r="G559" s="36">
        <f t="shared" si="143"/>
        <v>1.2977711433700689E-3</v>
      </c>
      <c r="H559" s="36">
        <f t="shared" si="134"/>
        <v>1.9121491960513045E-2</v>
      </c>
      <c r="I559" s="36">
        <f t="shared" si="135"/>
        <v>1.2977711433700679E-3</v>
      </c>
      <c r="J559" s="36">
        <f t="shared" si="136"/>
        <v>3.1468917306456296E-14</v>
      </c>
      <c r="K559" s="88">
        <f t="shared" si="137"/>
        <v>-1.110223024625156E-17</v>
      </c>
      <c r="L559" s="36">
        <f t="shared" si="138"/>
        <v>0.67346576872763331</v>
      </c>
      <c r="M559" s="89">
        <f t="shared" si="139"/>
        <v>1.7138176347095923E-6</v>
      </c>
      <c r="N559" s="10">
        <f t="shared" si="140"/>
        <v>1.7762924501603019E-3</v>
      </c>
      <c r="O559" s="10">
        <f t="shared" si="141"/>
        <v>2.2898264105223329E-7</v>
      </c>
      <c r="P559" s="90">
        <v>557</v>
      </c>
      <c r="Q559" s="86">
        <f t="shared" si="142"/>
        <v>0.67346576872760189</v>
      </c>
      <c r="R559" s="91"/>
      <c r="S559" s="213"/>
      <c r="T559" s="76"/>
      <c r="U559" s="76"/>
      <c r="V559" s="76"/>
      <c r="W559" s="76"/>
      <c r="X559" s="76"/>
      <c r="Y559" s="76"/>
      <c r="Z559" s="76"/>
      <c r="AA559" s="76"/>
      <c r="AB559" s="76"/>
      <c r="AC559" s="76"/>
      <c r="AD559" s="76"/>
      <c r="AE559" s="76"/>
      <c r="AF559" s="76"/>
      <c r="AG559" s="76"/>
    </row>
    <row r="560" spans="1:33" x14ac:dyDescent="0.25">
      <c r="A560" s="86">
        <f t="shared" si="130"/>
        <v>-2.0574660844431294E-2</v>
      </c>
      <c r="B560" s="75">
        <v>2.0574660844431294E-2</v>
      </c>
      <c r="C560" s="75">
        <v>0.67175477754099333</v>
      </c>
      <c r="D560" s="36">
        <f t="shared" si="131"/>
        <v>0.42057466084443129</v>
      </c>
      <c r="E560" s="36">
        <f t="shared" si="132"/>
        <v>1.8146182897113963E-2</v>
      </c>
      <c r="F560" s="36">
        <f t="shared" si="133"/>
        <v>1.1197868754081576E-3</v>
      </c>
      <c r="G560" s="36">
        <f t="shared" si="143"/>
        <v>1.308691071877241E-3</v>
      </c>
      <c r="H560" s="36">
        <f t="shared" si="134"/>
        <v>1.926596977252212E-2</v>
      </c>
      <c r="I560" s="36">
        <f t="shared" si="135"/>
        <v>1.3086910718772419E-3</v>
      </c>
      <c r="J560" s="36">
        <f t="shared" si="136"/>
        <v>3.1931903929490092E-14</v>
      </c>
      <c r="K560" s="88">
        <f t="shared" si="137"/>
        <v>-1.110223024625156E-17</v>
      </c>
      <c r="L560" s="36">
        <f t="shared" si="138"/>
        <v>0.67347159949777569</v>
      </c>
      <c r="M560" s="89">
        <f t="shared" si="139"/>
        <v>2.9474776312899944E-6</v>
      </c>
      <c r="N560" s="10">
        <f t="shared" si="140"/>
        <v>1.7820678220856643E-3</v>
      </c>
      <c r="O560" s="10">
        <f t="shared" si="141"/>
        <v>2.2408554763788721E-7</v>
      </c>
      <c r="P560" s="90">
        <v>558</v>
      </c>
      <c r="Q560" s="86">
        <f t="shared" si="142"/>
        <v>0.67347159949774371</v>
      </c>
      <c r="R560" s="91"/>
      <c r="S560" s="213"/>
      <c r="T560" s="76"/>
      <c r="U560" s="76"/>
      <c r="V560" s="76"/>
      <c r="W560" s="76"/>
      <c r="X560" s="76"/>
      <c r="Y560" s="76"/>
      <c r="Z560" s="76"/>
      <c r="AA560" s="76"/>
      <c r="AB560" s="76"/>
      <c r="AC560" s="76"/>
      <c r="AD560" s="76"/>
      <c r="AE560" s="76"/>
      <c r="AF560" s="76"/>
      <c r="AG560" s="76"/>
    </row>
    <row r="561" spans="1:33" x14ac:dyDescent="0.25">
      <c r="A561" s="86">
        <f t="shared" si="130"/>
        <v>-2.0496961974172938E-2</v>
      </c>
      <c r="B561" s="75">
        <v>2.0496961974172938E-2</v>
      </c>
      <c r="C561" s="75">
        <v>0.67221980188757102</v>
      </c>
      <c r="D561" s="36">
        <f t="shared" si="131"/>
        <v>0.42049696197417297</v>
      </c>
      <c r="E561" s="36">
        <f t="shared" si="132"/>
        <v>1.8080888830189028E-2</v>
      </c>
      <c r="F561" s="36">
        <f t="shared" si="133"/>
        <v>1.1128441982906148E-3</v>
      </c>
      <c r="G561" s="36">
        <f t="shared" si="143"/>
        <v>1.3032289456615942E-3</v>
      </c>
      <c r="H561" s="36">
        <f t="shared" si="134"/>
        <v>1.9193733028479643E-2</v>
      </c>
      <c r="I561" s="36">
        <f t="shared" si="135"/>
        <v>1.3032289456615942E-3</v>
      </c>
      <c r="J561" s="36">
        <f t="shared" si="136"/>
        <v>3.1700410617973194E-14</v>
      </c>
      <c r="K561" s="88">
        <f t="shared" si="137"/>
        <v>-1.110223024625156E-17</v>
      </c>
      <c r="L561" s="36">
        <f t="shared" si="138"/>
        <v>0.67346867558152534</v>
      </c>
      <c r="M561" s="89">
        <f t="shared" si="139"/>
        <v>1.5596855034511138E-6</v>
      </c>
      <c r="N561" s="10">
        <f t="shared" si="140"/>
        <v>1.7791778367985543E-3</v>
      </c>
      <c r="O561" s="10">
        <f t="shared" si="141"/>
        <v>2.2652734697450194E-7</v>
      </c>
      <c r="P561" s="90">
        <v>559</v>
      </c>
      <c r="Q561" s="86">
        <f t="shared" si="142"/>
        <v>0.6734686755814937</v>
      </c>
      <c r="R561" s="91"/>
      <c r="S561" s="213"/>
      <c r="T561" s="76"/>
      <c r="U561" s="76"/>
      <c r="V561" s="76"/>
      <c r="W561" s="76"/>
      <c r="X561" s="76"/>
      <c r="Y561" s="76"/>
      <c r="Z561" s="76"/>
      <c r="AA561" s="76"/>
      <c r="AB561" s="76"/>
      <c r="AC561" s="76"/>
      <c r="AD561" s="76"/>
      <c r="AE561" s="76"/>
      <c r="AF561" s="76"/>
      <c r="AG561" s="76"/>
    </row>
    <row r="562" spans="1:33" x14ac:dyDescent="0.25">
      <c r="A562" s="86">
        <f t="shared" si="130"/>
        <v>-2.0419263103914582E-2</v>
      </c>
      <c r="B562" s="75">
        <v>2.0419263103914582E-2</v>
      </c>
      <c r="C562" s="75">
        <v>0.6725300016046909</v>
      </c>
      <c r="D562" s="36">
        <f t="shared" si="131"/>
        <v>0.42041926310391459</v>
      </c>
      <c r="E562" s="36">
        <f t="shared" si="132"/>
        <v>1.8015549925715735E-2</v>
      </c>
      <c r="F562" s="36">
        <f t="shared" si="133"/>
        <v>1.1059420347973084E-3</v>
      </c>
      <c r="G562" s="36">
        <f t="shared" si="143"/>
        <v>1.2977711433700689E-3</v>
      </c>
      <c r="H562" s="36">
        <f t="shared" si="134"/>
        <v>1.9121491960513045E-2</v>
      </c>
      <c r="I562" s="36">
        <f t="shared" si="135"/>
        <v>1.2977711433700679E-3</v>
      </c>
      <c r="J562" s="36">
        <f t="shared" si="136"/>
        <v>3.1468917306456296E-14</v>
      </c>
      <c r="K562" s="88">
        <f t="shared" si="137"/>
        <v>-1.110223024625156E-17</v>
      </c>
      <c r="L562" s="36">
        <f t="shared" si="138"/>
        <v>0.67346576872763331</v>
      </c>
      <c r="M562" s="89">
        <f t="shared" si="139"/>
        <v>8.7566010837991594E-7</v>
      </c>
      <c r="N562" s="10">
        <f t="shared" si="140"/>
        <v>1.7762924501603019E-3</v>
      </c>
      <c r="O562" s="10">
        <f t="shared" si="141"/>
        <v>2.2898264105223329E-7</v>
      </c>
      <c r="P562" s="90">
        <v>560</v>
      </c>
      <c r="Q562" s="86">
        <f t="shared" si="142"/>
        <v>0.67346576872760189</v>
      </c>
      <c r="R562" s="91"/>
      <c r="S562" s="213"/>
      <c r="T562" s="76"/>
      <c r="U562" s="76"/>
      <c r="V562" s="76"/>
      <c r="W562" s="76"/>
      <c r="X562" s="76"/>
      <c r="Y562" s="76"/>
      <c r="Z562" s="76"/>
      <c r="AA562" s="76"/>
      <c r="AB562" s="76"/>
      <c r="AC562" s="76"/>
      <c r="AD562" s="76"/>
      <c r="AE562" s="76"/>
      <c r="AF562" s="76"/>
      <c r="AG562" s="76"/>
    </row>
    <row r="563" spans="1:33" x14ac:dyDescent="0.25">
      <c r="A563" s="86">
        <f t="shared" si="130"/>
        <v>-2.0186166493139292E-2</v>
      </c>
      <c r="B563" s="75">
        <v>2.0186166493139292E-2</v>
      </c>
      <c r="C563" s="75">
        <v>0.67237503392990583</v>
      </c>
      <c r="D563" s="36">
        <f t="shared" si="131"/>
        <v>0.42018616649313933</v>
      </c>
      <c r="E563" s="36">
        <f t="shared" si="132"/>
        <v>1.7819266312219476E-2</v>
      </c>
      <c r="F563" s="36">
        <f t="shared" si="133"/>
        <v>1.0854765482672904E-3</v>
      </c>
      <c r="G563" s="36">
        <f t="shared" si="143"/>
        <v>1.2814236326217365E-3</v>
      </c>
      <c r="H563" s="36">
        <f t="shared" si="134"/>
        <v>1.8904742860486767E-2</v>
      </c>
      <c r="I563" s="36">
        <f t="shared" si="135"/>
        <v>1.2814236326217359E-3</v>
      </c>
      <c r="J563" s="36">
        <f t="shared" si="136"/>
        <v>3.0788610431794362E-14</v>
      </c>
      <c r="K563" s="88">
        <f t="shared" si="137"/>
        <v>-1.110223024625156E-17</v>
      </c>
      <c r="L563" s="36">
        <f t="shared" si="138"/>
        <v>0.67345714966504078</v>
      </c>
      <c r="M563" s="89">
        <f t="shared" si="139"/>
        <v>1.1709744642266478E-6</v>
      </c>
      <c r="N563" s="10">
        <f t="shared" si="140"/>
        <v>1.7676638118305033E-3</v>
      </c>
      <c r="O563" s="10">
        <f t="shared" si="141"/>
        <v>2.3642951187697422E-7</v>
      </c>
      <c r="P563" s="90">
        <v>561</v>
      </c>
      <c r="Q563" s="86">
        <f t="shared" si="142"/>
        <v>0.67345714966501002</v>
      </c>
      <c r="R563" s="91"/>
      <c r="S563" s="213"/>
      <c r="T563" s="76"/>
      <c r="U563" s="76"/>
      <c r="V563" s="76"/>
      <c r="W563" s="76"/>
      <c r="X563" s="76"/>
      <c r="Y563" s="76"/>
      <c r="Z563" s="76"/>
      <c r="AA563" s="76"/>
      <c r="AB563" s="76"/>
      <c r="AC563" s="76"/>
      <c r="AD563" s="76"/>
      <c r="AE563" s="76"/>
      <c r="AF563" s="76"/>
      <c r="AG563" s="76"/>
    </row>
    <row r="564" spans="1:33" x14ac:dyDescent="0.25">
      <c r="A564" s="86">
        <f t="shared" si="130"/>
        <v>-1.9875371012105427E-2</v>
      </c>
      <c r="B564" s="75">
        <v>1.9875371012105427E-2</v>
      </c>
      <c r="C564" s="75">
        <v>0.67270041310531925</v>
      </c>
      <c r="D564" s="36">
        <f t="shared" si="131"/>
        <v>0.41987537101210543</v>
      </c>
      <c r="E564" s="36">
        <f t="shared" si="132"/>
        <v>1.7556939930988755E-2</v>
      </c>
      <c r="F564" s="36">
        <f t="shared" si="133"/>
        <v>1.058743881666268E-3</v>
      </c>
      <c r="G564" s="36">
        <f t="shared" si="143"/>
        <v>1.2596871994205033E-3</v>
      </c>
      <c r="H564" s="36">
        <f t="shared" si="134"/>
        <v>1.8615683812655024E-2</v>
      </c>
      <c r="I564" s="36">
        <f t="shared" si="135"/>
        <v>1.2596871994205027E-3</v>
      </c>
      <c r="J564" s="36">
        <f t="shared" si="136"/>
        <v>2.9900432012096774E-14</v>
      </c>
      <c r="K564" s="88">
        <f t="shared" si="137"/>
        <v>-1.110223024625156E-17</v>
      </c>
      <c r="L564" s="36">
        <f t="shared" si="138"/>
        <v>0.67344589117253628</v>
      </c>
      <c r="M564" s="89">
        <f t="shared" si="139"/>
        <v>5.5573754870164077E-7</v>
      </c>
      <c r="N564" s="10">
        <f t="shared" si="140"/>
        <v>1.7562229160996627E-3</v>
      </c>
      <c r="O564" s="10">
        <f t="shared" si="141"/>
        <v>2.4654771793808705E-7</v>
      </c>
      <c r="P564" s="90">
        <v>562</v>
      </c>
      <c r="Q564" s="86">
        <f t="shared" si="142"/>
        <v>0.67344589117250642</v>
      </c>
      <c r="R564" s="91"/>
      <c r="S564" s="213"/>
      <c r="T564" s="76"/>
      <c r="U564" s="76"/>
      <c r="V564" s="76"/>
      <c r="W564" s="76"/>
      <c r="X564" s="76"/>
      <c r="Y564" s="76"/>
      <c r="Z564" s="76"/>
      <c r="AA564" s="76"/>
      <c r="AB564" s="76"/>
      <c r="AC564" s="76"/>
      <c r="AD564" s="76"/>
      <c r="AE564" s="76"/>
      <c r="AF564" s="76"/>
      <c r="AG564" s="76"/>
    </row>
    <row r="565" spans="1:33" x14ac:dyDescent="0.25">
      <c r="A565" s="86">
        <f t="shared" si="130"/>
        <v>-1.964227440133014E-2</v>
      </c>
      <c r="B565" s="75">
        <v>1.964227440133014E-2</v>
      </c>
      <c r="C565" s="75">
        <v>0.67153687108954863</v>
      </c>
      <c r="D565" s="36">
        <f t="shared" si="131"/>
        <v>0.41964227440133017</v>
      </c>
      <c r="E565" s="36">
        <f t="shared" si="132"/>
        <v>1.7359741277667096E-2</v>
      </c>
      <c r="F565" s="36">
        <f t="shared" si="133"/>
        <v>1.0391032281281455E-3</v>
      </c>
      <c r="G565" s="36">
        <f t="shared" si="143"/>
        <v>1.2434298955056461E-3</v>
      </c>
      <c r="H565" s="36">
        <f t="shared" si="134"/>
        <v>1.839884450579524E-2</v>
      </c>
      <c r="I565" s="36">
        <f t="shared" si="135"/>
        <v>1.2434298955056472E-3</v>
      </c>
      <c r="J565" s="36">
        <f t="shared" si="136"/>
        <v>2.9253195610508581E-14</v>
      </c>
      <c r="K565" s="88">
        <f t="shared" si="137"/>
        <v>-8.8817841970012479E-18</v>
      </c>
      <c r="L565" s="36">
        <f t="shared" si="138"/>
        <v>0.67343761948928293</v>
      </c>
      <c r="M565" s="89">
        <f t="shared" si="139"/>
        <v>3.6128444790925359E-6</v>
      </c>
      <c r="N565" s="10">
        <f t="shared" si="140"/>
        <v>1.7476899664764175E-3</v>
      </c>
      <c r="O565" s="10">
        <f t="shared" si="141"/>
        <v>2.5427821917544638E-7</v>
      </c>
      <c r="P565" s="90">
        <v>563</v>
      </c>
      <c r="Q565" s="86">
        <f t="shared" si="142"/>
        <v>0.67343761948925374</v>
      </c>
      <c r="R565" s="91"/>
      <c r="S565" s="213"/>
      <c r="T565" s="76"/>
      <c r="U565" s="76"/>
      <c r="V565" s="76"/>
      <c r="W565" s="76"/>
      <c r="X565" s="76"/>
      <c r="Y565" s="76"/>
      <c r="Z565" s="76"/>
      <c r="AA565" s="76"/>
      <c r="AB565" s="76"/>
      <c r="AC565" s="76"/>
      <c r="AD565" s="76"/>
      <c r="AE565" s="76"/>
      <c r="AF565" s="76"/>
      <c r="AG565" s="76"/>
    </row>
    <row r="566" spans="1:33" x14ac:dyDescent="0.25">
      <c r="A566" s="86">
        <f t="shared" si="130"/>
        <v>-1.9719973271588715E-2</v>
      </c>
      <c r="B566" s="75">
        <v>1.9719973271588715E-2</v>
      </c>
      <c r="C566" s="75">
        <v>0.67268526945718954</v>
      </c>
      <c r="D566" s="36">
        <f t="shared" si="131"/>
        <v>0.41971997327158872</v>
      </c>
      <c r="E566" s="36">
        <f t="shared" si="132"/>
        <v>1.7425516973580205E-2</v>
      </c>
      <c r="F566" s="36">
        <f t="shared" si="133"/>
        <v>1.0456115794889843E-3</v>
      </c>
      <c r="G566" s="36">
        <f t="shared" si="143"/>
        <v>1.2488447184900581E-3</v>
      </c>
      <c r="H566" s="36">
        <f t="shared" si="134"/>
        <v>1.8471128553069188E-2</v>
      </c>
      <c r="I566" s="36">
        <f t="shared" si="135"/>
        <v>1.2488447184900594E-3</v>
      </c>
      <c r="J566" s="36">
        <f t="shared" si="136"/>
        <v>2.9468153685488608E-14</v>
      </c>
      <c r="K566" s="88">
        <f t="shared" si="137"/>
        <v>-1.110223024625156E-17</v>
      </c>
      <c r="L566" s="36">
        <f t="shared" si="138"/>
        <v>0.673440360488754</v>
      </c>
      <c r="M566" s="89">
        <f t="shared" si="139"/>
        <v>5.7016246594907846E-7</v>
      </c>
      <c r="N566" s="10">
        <f t="shared" si="140"/>
        <v>1.7505297519675898E-3</v>
      </c>
      <c r="O566" s="10">
        <f t="shared" si="141"/>
        <v>2.516878728153508E-7</v>
      </c>
      <c r="P566" s="90">
        <v>564</v>
      </c>
      <c r="Q566" s="86">
        <f t="shared" si="142"/>
        <v>0.67344036048872458</v>
      </c>
      <c r="R566" s="91"/>
      <c r="S566" s="213"/>
      <c r="T566" s="76"/>
      <c r="U566" s="76"/>
      <c r="V566" s="76"/>
      <c r="W566" s="76"/>
      <c r="X566" s="76"/>
      <c r="Y566" s="76"/>
      <c r="Z566" s="76"/>
      <c r="AA566" s="76"/>
      <c r="AB566" s="76"/>
      <c r="AC566" s="76"/>
      <c r="AD566" s="76"/>
      <c r="AE566" s="76"/>
      <c r="AF566" s="76"/>
      <c r="AG566" s="76"/>
    </row>
    <row r="567" spans="1:33" x14ac:dyDescent="0.25">
      <c r="A567" s="86">
        <f t="shared" si="130"/>
        <v>-1.9253780050038138E-2</v>
      </c>
      <c r="B567" s="75">
        <v>1.9253780050038138E-2</v>
      </c>
      <c r="C567" s="75">
        <v>0.67152156335255464</v>
      </c>
      <c r="D567" s="36">
        <f t="shared" si="131"/>
        <v>0.41925378005003816</v>
      </c>
      <c r="E567" s="36">
        <f t="shared" si="132"/>
        <v>1.7030228814059502E-2</v>
      </c>
      <c r="F567" s="36">
        <f t="shared" si="133"/>
        <v>1.0071314676575204E-3</v>
      </c>
      <c r="G567" s="36">
        <f t="shared" si="143"/>
        <v>1.2164197682929118E-3</v>
      </c>
      <c r="H567" s="36">
        <f t="shared" si="134"/>
        <v>1.8037360281717024E-2</v>
      </c>
      <c r="I567" s="36">
        <f t="shared" si="135"/>
        <v>1.2164197682929105E-3</v>
      </c>
      <c r="J567" s="36">
        <f t="shared" si="136"/>
        <v>2.8204389178737868E-14</v>
      </c>
      <c r="K567" s="88">
        <f t="shared" si="137"/>
        <v>-8.8817841970012479E-18</v>
      </c>
      <c r="L567" s="36">
        <f t="shared" si="138"/>
        <v>0.67342415454652271</v>
      </c>
      <c r="M567" s="89">
        <f t="shared" si="139"/>
        <v>3.6198532513648571E-6</v>
      </c>
      <c r="N567" s="10">
        <f t="shared" si="140"/>
        <v>1.7335587275593637E-3</v>
      </c>
      <c r="O567" s="10">
        <f t="shared" si="141"/>
        <v>2.6743270319119039E-7</v>
      </c>
      <c r="P567" s="90">
        <v>565</v>
      </c>
      <c r="Q567" s="86">
        <f t="shared" si="142"/>
        <v>0.67342415454649451</v>
      </c>
      <c r="R567" s="91"/>
      <c r="S567" s="213"/>
      <c r="T567" s="76"/>
      <c r="U567" s="76"/>
      <c r="V567" s="76"/>
      <c r="W567" s="76"/>
      <c r="X567" s="76"/>
      <c r="Y567" s="76"/>
      <c r="Z567" s="76"/>
      <c r="AA567" s="76"/>
      <c r="AB567" s="76"/>
      <c r="AC567" s="76"/>
      <c r="AD567" s="76"/>
      <c r="AE567" s="76"/>
      <c r="AF567" s="76"/>
      <c r="AG567" s="76"/>
    </row>
    <row r="568" spans="1:33" x14ac:dyDescent="0.25">
      <c r="A568" s="86">
        <f t="shared" si="130"/>
        <v>-1.940917779055485E-2</v>
      </c>
      <c r="B568" s="75">
        <v>1.940917779055485E-2</v>
      </c>
      <c r="C568" s="75">
        <v>0.67239020632744007</v>
      </c>
      <c r="D568" s="36">
        <f t="shared" si="131"/>
        <v>0.41940917779055487</v>
      </c>
      <c r="E568" s="36">
        <f t="shared" si="132"/>
        <v>1.7162159782104367E-2</v>
      </c>
      <c r="F568" s="36">
        <f t="shared" si="133"/>
        <v>1.019806968113212E-3</v>
      </c>
      <c r="G568" s="36">
        <f t="shared" si="143"/>
        <v>1.2272110403086511E-3</v>
      </c>
      <c r="H568" s="36">
        <f t="shared" si="134"/>
        <v>1.818196675021758E-2</v>
      </c>
      <c r="I568" s="36">
        <f t="shared" si="135"/>
        <v>1.2272110403086505E-3</v>
      </c>
      <c r="J568" s="36">
        <f t="shared" si="136"/>
        <v>2.8620132268809153E-14</v>
      </c>
      <c r="K568" s="88">
        <f t="shared" si="137"/>
        <v>-8.8817841970012479E-18</v>
      </c>
      <c r="L568" s="36">
        <f t="shared" si="138"/>
        <v>0.673429492847748</v>
      </c>
      <c r="M568" s="89">
        <f t="shared" si="139"/>
        <v>1.0801164712937779E-6</v>
      </c>
      <c r="N568" s="10">
        <f t="shared" si="140"/>
        <v>1.7391977130809106E-3</v>
      </c>
      <c r="O568" s="10">
        <f t="shared" si="141"/>
        <v>2.6213035309640933E-7</v>
      </c>
      <c r="P568" s="90">
        <v>566</v>
      </c>
      <c r="Q568" s="86">
        <f t="shared" si="142"/>
        <v>0.67342949284771936</v>
      </c>
      <c r="R568" s="91"/>
      <c r="S568" s="213"/>
      <c r="T568" s="76"/>
      <c r="U568" s="76"/>
      <c r="V568" s="76"/>
      <c r="W568" s="76"/>
      <c r="X568" s="76"/>
      <c r="Y568" s="76"/>
      <c r="Z568" s="76"/>
      <c r="AA568" s="76"/>
      <c r="AB568" s="76"/>
      <c r="AC568" s="76"/>
      <c r="AD568" s="76"/>
      <c r="AE568" s="76"/>
      <c r="AF568" s="76"/>
      <c r="AG568" s="76"/>
    </row>
    <row r="569" spans="1:33" x14ac:dyDescent="0.25">
      <c r="A569" s="86">
        <f t="shared" si="130"/>
        <v>-1.9098382309521208E-2</v>
      </c>
      <c r="B569" s="75">
        <v>1.9098382309521208E-2</v>
      </c>
      <c r="C569" s="75">
        <v>0.67239020632744007</v>
      </c>
      <c r="D569" s="36">
        <f t="shared" si="131"/>
        <v>0.41909838230952123</v>
      </c>
      <c r="E569" s="36">
        <f t="shared" si="132"/>
        <v>1.6898131754709635E-2</v>
      </c>
      <c r="F569" s="36">
        <f t="shared" si="133"/>
        <v>9.9460506346742291E-4</v>
      </c>
      <c r="G569" s="36">
        <f t="shared" si="143"/>
        <v>1.2056454913163539E-3</v>
      </c>
      <c r="H569" s="36">
        <f t="shared" si="134"/>
        <v>1.7892736818177057E-2</v>
      </c>
      <c r="I569" s="36">
        <f t="shared" si="135"/>
        <v>1.2056454913163554E-3</v>
      </c>
      <c r="J569" s="36">
        <f t="shared" si="136"/>
        <v>2.7795732618610958E-14</v>
      </c>
      <c r="K569" s="88">
        <f t="shared" si="137"/>
        <v>-8.8817841970012479E-18</v>
      </c>
      <c r="L569" s="36">
        <f t="shared" si="138"/>
        <v>0.67341887903735675</v>
      </c>
      <c r="M569" s="89">
        <f t="shared" si="139"/>
        <v>1.0581675441273451E-6</v>
      </c>
      <c r="N569" s="10">
        <f t="shared" si="140"/>
        <v>1.727937691067268E-3</v>
      </c>
      <c r="O569" s="10">
        <f t="shared" si="141"/>
        <v>2.7278914192064715E-7</v>
      </c>
      <c r="P569" s="90">
        <v>567</v>
      </c>
      <c r="Q569" s="86">
        <f t="shared" si="142"/>
        <v>0.673418879037329</v>
      </c>
      <c r="R569" s="91"/>
      <c r="S569" s="213"/>
      <c r="T569" s="76"/>
      <c r="U569" s="76"/>
      <c r="V569" s="76"/>
      <c r="W569" s="76"/>
      <c r="X569" s="76"/>
      <c r="Y569" s="76"/>
      <c r="Z569" s="76"/>
      <c r="AA569" s="76"/>
      <c r="AB569" s="76"/>
      <c r="AC569" s="76"/>
      <c r="AD569" s="76"/>
      <c r="AE569" s="76"/>
      <c r="AF569" s="76"/>
      <c r="AG569" s="76"/>
    </row>
    <row r="570" spans="1:33" x14ac:dyDescent="0.25">
      <c r="A570" s="86">
        <f t="shared" si="130"/>
        <v>-1.8865285698745918E-2</v>
      </c>
      <c r="B570" s="75">
        <v>1.8865285698745918E-2</v>
      </c>
      <c r="C570" s="75">
        <v>0.67136679235150143</v>
      </c>
      <c r="D570" s="36">
        <f t="shared" si="131"/>
        <v>0.41886528569874593</v>
      </c>
      <c r="E570" s="36">
        <f t="shared" si="132"/>
        <v>1.6699678246213361E-2</v>
      </c>
      <c r="F570" s="36">
        <f t="shared" si="133"/>
        <v>9.7609159215948313E-4</v>
      </c>
      <c r="G570" s="36">
        <f t="shared" si="143"/>
        <v>1.18951586034588E-3</v>
      </c>
      <c r="H570" s="36">
        <f t="shared" si="134"/>
        <v>1.7675769838372844E-2</v>
      </c>
      <c r="I570" s="36">
        <f t="shared" si="135"/>
        <v>1.1895158603458802E-3</v>
      </c>
      <c r="J570" s="36">
        <f t="shared" si="136"/>
        <v>2.7193377573337164E-14</v>
      </c>
      <c r="K570" s="88">
        <f t="shared" si="137"/>
        <v>-8.8817841970012479E-18</v>
      </c>
      <c r="L570" s="36">
        <f t="shared" si="138"/>
        <v>0.67341108206816314</v>
      </c>
      <c r="M570" s="89">
        <f t="shared" si="139"/>
        <v>4.1791204456488017E-6</v>
      </c>
      <c r="N570" s="10">
        <f t="shared" si="140"/>
        <v>1.719539670500998E-3</v>
      </c>
      <c r="O570" s="10">
        <f t="shared" si="141"/>
        <v>2.8092523933134839E-7</v>
      </c>
      <c r="P570" s="90">
        <v>568</v>
      </c>
      <c r="Q570" s="86">
        <f t="shared" si="142"/>
        <v>0.67341108206813594</v>
      </c>
      <c r="R570" s="91"/>
      <c r="S570" s="213"/>
      <c r="T570" s="76"/>
      <c r="U570" s="76"/>
      <c r="V570" s="76"/>
      <c r="W570" s="76"/>
      <c r="X570" s="76"/>
      <c r="Y570" s="76"/>
      <c r="Z570" s="76"/>
      <c r="AA570" s="76"/>
      <c r="AB570" s="76"/>
      <c r="AC570" s="76"/>
      <c r="AD570" s="76"/>
      <c r="AE570" s="76"/>
      <c r="AF570" s="76"/>
      <c r="AG570" s="76"/>
    </row>
    <row r="571" spans="1:33" x14ac:dyDescent="0.25">
      <c r="A571" s="86">
        <f t="shared" si="130"/>
        <v>-1.9176081179779564E-2</v>
      </c>
      <c r="B571" s="75">
        <v>1.9176081179779564E-2</v>
      </c>
      <c r="C571" s="75">
        <v>0.67209564631645335</v>
      </c>
      <c r="D571" s="36">
        <f t="shared" si="131"/>
        <v>0.41917608117977956</v>
      </c>
      <c r="E571" s="36">
        <f t="shared" si="132"/>
        <v>1.6964200945364338E-2</v>
      </c>
      <c r="F571" s="36">
        <f t="shared" si="133"/>
        <v>1.0008497266392846E-3</v>
      </c>
      <c r="G571" s="36">
        <f t="shared" si="143"/>
        <v>1.2110305077479427E-3</v>
      </c>
      <c r="H571" s="36">
        <f t="shared" si="134"/>
        <v>1.7965050672003623E-2</v>
      </c>
      <c r="I571" s="36">
        <f t="shared" si="135"/>
        <v>1.2110305077479423E-3</v>
      </c>
      <c r="J571" s="36">
        <f t="shared" si="136"/>
        <v>2.7998879810350348E-14</v>
      </c>
      <c r="K571" s="88">
        <f t="shared" si="137"/>
        <v>-8.8817841970012479E-18</v>
      </c>
      <c r="L571" s="36">
        <f t="shared" si="138"/>
        <v>0.67342150898425146</v>
      </c>
      <c r="M571" s="89">
        <f t="shared" si="139"/>
        <v>1.7579118138607097E-6</v>
      </c>
      <c r="N571" s="10">
        <f t="shared" si="140"/>
        <v>1.73074596912543E-3</v>
      </c>
      <c r="O571" s="10">
        <f t="shared" si="141"/>
        <v>2.7010416079481487E-7</v>
      </c>
      <c r="P571" s="90">
        <v>569</v>
      </c>
      <c r="Q571" s="86">
        <f t="shared" si="142"/>
        <v>0.67342150898422348</v>
      </c>
      <c r="R571" s="91"/>
      <c r="S571" s="213"/>
      <c r="T571" s="76"/>
      <c r="U571" s="76"/>
      <c r="V571" s="76"/>
      <c r="W571" s="76"/>
      <c r="X571" s="76"/>
      <c r="Y571" s="76"/>
      <c r="Z571" s="76"/>
      <c r="AA571" s="76"/>
      <c r="AB571" s="76"/>
      <c r="AC571" s="76"/>
      <c r="AD571" s="76"/>
      <c r="AE571" s="76"/>
      <c r="AF571" s="76"/>
      <c r="AG571" s="76"/>
    </row>
    <row r="572" spans="1:33" x14ac:dyDescent="0.25">
      <c r="A572" s="86">
        <f t="shared" si="130"/>
        <v>-1.9020683439262852E-2</v>
      </c>
      <c r="B572" s="75">
        <v>1.9020683439262852E-2</v>
      </c>
      <c r="C572" s="75">
        <v>0.67113480737295428</v>
      </c>
      <c r="D572" s="36">
        <f t="shared" si="131"/>
        <v>0.41902068343926285</v>
      </c>
      <c r="E572" s="36">
        <f t="shared" si="132"/>
        <v>1.6832021442001844E-2</v>
      </c>
      <c r="F572" s="36">
        <f t="shared" si="133"/>
        <v>9.8839728287393458E-4</v>
      </c>
      <c r="G572" s="36">
        <f t="shared" si="143"/>
        <v>1.2002647143594808E-3</v>
      </c>
      <c r="H572" s="36">
        <f t="shared" si="134"/>
        <v>1.7820418724875779E-2</v>
      </c>
      <c r="I572" s="36">
        <f t="shared" si="135"/>
        <v>1.2002647143594808E-3</v>
      </c>
      <c r="J572" s="36">
        <f t="shared" si="136"/>
        <v>2.7592585426871566E-14</v>
      </c>
      <c r="K572" s="88">
        <f t="shared" si="137"/>
        <v>-8.8817841970012479E-18</v>
      </c>
      <c r="L572" s="36">
        <f t="shared" si="138"/>
        <v>0.67341626462360127</v>
      </c>
      <c r="M572" s="89">
        <f t="shared" si="139"/>
        <v>5.2050471865297217E-6</v>
      </c>
      <c r="N572" s="10">
        <f t="shared" si="140"/>
        <v>1.7251338865153924E-3</v>
      </c>
      <c r="O572" s="10">
        <f t="shared" si="141"/>
        <v>2.7548764787963194E-7</v>
      </c>
      <c r="P572" s="90">
        <v>570</v>
      </c>
      <c r="Q572" s="86">
        <f t="shared" si="142"/>
        <v>0.67341626462357373</v>
      </c>
      <c r="R572" s="91"/>
      <c r="S572" s="213"/>
      <c r="T572" s="76"/>
      <c r="U572" s="76"/>
      <c r="V572" s="76"/>
      <c r="W572" s="76"/>
      <c r="X572" s="76"/>
      <c r="Y572" s="76"/>
      <c r="Z572" s="76"/>
      <c r="AA572" s="76"/>
      <c r="AB572" s="76"/>
      <c r="AC572" s="76"/>
      <c r="AD572" s="76"/>
      <c r="AE572" s="76"/>
      <c r="AF572" s="76"/>
      <c r="AG572" s="76"/>
    </row>
    <row r="573" spans="1:33" x14ac:dyDescent="0.25">
      <c r="A573" s="86">
        <f t="shared" si="130"/>
        <v>-1.8554490217712275E-2</v>
      </c>
      <c r="B573" s="75">
        <v>1.8554490217712275E-2</v>
      </c>
      <c r="C573" s="75">
        <v>0.67214138985526373</v>
      </c>
      <c r="D573" s="36">
        <f t="shared" si="131"/>
        <v>0.41855449021771229</v>
      </c>
      <c r="E573" s="36">
        <f t="shared" si="132"/>
        <v>1.6434507100632934E-2</v>
      </c>
      <c r="F573" s="36">
        <f t="shared" si="133"/>
        <v>9.5191429445616973E-4</v>
      </c>
      <c r="G573" s="36">
        <f t="shared" si="143"/>
        <v>1.1680688225967628E-3</v>
      </c>
      <c r="H573" s="36">
        <f t="shared" si="134"/>
        <v>1.7386421395089103E-2</v>
      </c>
      <c r="I573" s="36">
        <f t="shared" si="135"/>
        <v>1.168068822596763E-3</v>
      </c>
      <c r="J573" s="36">
        <f t="shared" si="136"/>
        <v>2.6409134926157115E-14</v>
      </c>
      <c r="K573" s="88">
        <f t="shared" si="137"/>
        <v>-8.8817841970012479E-18</v>
      </c>
      <c r="L573" s="36">
        <f t="shared" si="138"/>
        <v>0.67340089977213435</v>
      </c>
      <c r="M573" s="89">
        <f t="shared" si="139"/>
        <v>1.5863652306954537E-6</v>
      </c>
      <c r="N573" s="10">
        <f t="shared" si="140"/>
        <v>1.7084046193638935E-3</v>
      </c>
      <c r="O573" s="10">
        <f t="shared" si="141"/>
        <v>2.919627732679697E-7</v>
      </c>
      <c r="P573" s="90">
        <v>571</v>
      </c>
      <c r="Q573" s="86">
        <f t="shared" si="142"/>
        <v>0.67340089977210793</v>
      </c>
      <c r="R573" s="91"/>
      <c r="S573" s="213"/>
      <c r="T573" s="76"/>
      <c r="U573" s="76"/>
      <c r="V573" s="76"/>
      <c r="W573" s="76"/>
      <c r="X573" s="76"/>
      <c r="Y573" s="76"/>
      <c r="Z573" s="76"/>
      <c r="AA573" s="76"/>
      <c r="AB573" s="76"/>
      <c r="AC573" s="76"/>
      <c r="AD573" s="76"/>
      <c r="AE573" s="76"/>
      <c r="AF573" s="76"/>
      <c r="AG573" s="76"/>
    </row>
    <row r="574" spans="1:33" x14ac:dyDescent="0.25">
      <c r="A574" s="86">
        <f t="shared" si="130"/>
        <v>-1.8632189087970631E-2</v>
      </c>
      <c r="B574" s="75">
        <v>1.8632189087970631E-2</v>
      </c>
      <c r="C574" s="75">
        <v>0.67183144086346247</v>
      </c>
      <c r="D574" s="36">
        <f t="shared" si="131"/>
        <v>0.41863218908797067</v>
      </c>
      <c r="E574" s="36">
        <f t="shared" si="132"/>
        <v>1.6500859990633599E-2</v>
      </c>
      <c r="F574" s="36">
        <f t="shared" si="133"/>
        <v>9.5790483753749756E-4</v>
      </c>
      <c r="G574" s="36">
        <f t="shared" si="143"/>
        <v>1.1734242597729316E-3</v>
      </c>
      <c r="H574" s="36">
        <f t="shared" si="134"/>
        <v>1.7458764828171096E-2</v>
      </c>
      <c r="I574" s="36">
        <f t="shared" si="135"/>
        <v>1.1734242597729325E-3</v>
      </c>
      <c r="J574" s="36">
        <f t="shared" si="136"/>
        <v>2.6602833411304001E-14</v>
      </c>
      <c r="K574" s="88">
        <f t="shared" si="137"/>
        <v>-8.8817841970012479E-18</v>
      </c>
      <c r="L574" s="36">
        <f t="shared" si="138"/>
        <v>0.67340342269606812</v>
      </c>
      <c r="M574" s="89">
        <f t="shared" si="139"/>
        <v>2.4711268820422215E-6</v>
      </c>
      <c r="N574" s="10">
        <f t="shared" si="140"/>
        <v>1.7111817265956901E-3</v>
      </c>
      <c r="O574" s="10">
        <f t="shared" si="141"/>
        <v>2.8918309312362922E-7</v>
      </c>
      <c r="P574" s="90">
        <v>572</v>
      </c>
      <c r="Q574" s="86">
        <f t="shared" si="142"/>
        <v>0.67340342269604148</v>
      </c>
      <c r="R574" s="91"/>
      <c r="S574" s="213"/>
      <c r="T574" s="76"/>
      <c r="U574" s="76"/>
      <c r="V574" s="76"/>
      <c r="W574" s="76"/>
      <c r="X574" s="76"/>
      <c r="Y574" s="76"/>
      <c r="Z574" s="76"/>
      <c r="AA574" s="76"/>
      <c r="AB574" s="76"/>
      <c r="AC574" s="76"/>
      <c r="AD574" s="76"/>
      <c r="AE574" s="76"/>
      <c r="AF574" s="76"/>
      <c r="AG574" s="76"/>
    </row>
    <row r="575" spans="1:33" x14ac:dyDescent="0.25">
      <c r="A575" s="86">
        <f t="shared" si="130"/>
        <v>-1.8787586828487565E-2</v>
      </c>
      <c r="B575" s="75">
        <v>1.8787586828487565E-2</v>
      </c>
      <c r="C575" s="75">
        <v>0.6720800710899052</v>
      </c>
      <c r="D575" s="36">
        <f t="shared" si="131"/>
        <v>0.4187875868284876</v>
      </c>
      <c r="E575" s="36">
        <f t="shared" si="132"/>
        <v>1.6633445759105699E-2</v>
      </c>
      <c r="F575" s="36">
        <f t="shared" si="133"/>
        <v>9.6999329531223955E-4</v>
      </c>
      <c r="G575" s="36">
        <f t="shared" si="143"/>
        <v>1.1841477740426321E-3</v>
      </c>
      <c r="H575" s="36">
        <f t="shared" si="134"/>
        <v>1.7603439054417937E-2</v>
      </c>
      <c r="I575" s="36">
        <f t="shared" si="135"/>
        <v>1.1841477740426329E-3</v>
      </c>
      <c r="J575" s="36">
        <f t="shared" si="136"/>
        <v>2.6994954734894023E-14</v>
      </c>
      <c r="K575" s="88">
        <f t="shared" si="137"/>
        <v>-8.8817841970012479E-18</v>
      </c>
      <c r="L575" s="36">
        <f t="shared" si="138"/>
        <v>0.67340851376361022</v>
      </c>
      <c r="M575" s="89">
        <f t="shared" si="139"/>
        <v>1.7647599373205461E-6</v>
      </c>
      <c r="N575" s="10">
        <f t="shared" si="140"/>
        <v>1.7167492453478777E-3</v>
      </c>
      <c r="O575" s="10">
        <f t="shared" si="141"/>
        <v>2.8366432723651146E-7</v>
      </c>
      <c r="P575" s="90">
        <v>573</v>
      </c>
      <c r="Q575" s="86">
        <f t="shared" si="142"/>
        <v>0.67340851376358324</v>
      </c>
      <c r="R575" s="91"/>
      <c r="S575" s="213"/>
      <c r="T575" s="76"/>
      <c r="U575" s="76"/>
      <c r="V575" s="76"/>
      <c r="W575" s="76"/>
      <c r="X575" s="76"/>
      <c r="Y575" s="76"/>
      <c r="Z575" s="76"/>
      <c r="AA575" s="76"/>
      <c r="AB575" s="76"/>
      <c r="AC575" s="76"/>
      <c r="AD575" s="76"/>
      <c r="AE575" s="76"/>
      <c r="AF575" s="76"/>
      <c r="AG575" s="76"/>
    </row>
    <row r="576" spans="1:33" x14ac:dyDescent="0.25">
      <c r="A576" s="86">
        <f t="shared" si="130"/>
        <v>-1.8632189087970631E-2</v>
      </c>
      <c r="B576" s="75">
        <v>1.8632189087970631E-2</v>
      </c>
      <c r="C576" s="75">
        <v>0.67239020632744007</v>
      </c>
      <c r="D576" s="36">
        <f t="shared" si="131"/>
        <v>0.41863218908797067</v>
      </c>
      <c r="E576" s="36">
        <f t="shared" si="132"/>
        <v>1.6500859990633599E-2</v>
      </c>
      <c r="F576" s="36">
        <f t="shared" si="133"/>
        <v>9.5790483753749756E-4</v>
      </c>
      <c r="G576" s="36">
        <f t="shared" si="143"/>
        <v>1.1734242597729316E-3</v>
      </c>
      <c r="H576" s="36">
        <f t="shared" si="134"/>
        <v>1.7458764828171096E-2</v>
      </c>
      <c r="I576" s="36">
        <f t="shared" si="135"/>
        <v>1.1734242597729325E-3</v>
      </c>
      <c r="J576" s="36">
        <f t="shared" si="136"/>
        <v>2.6602833411304001E-14</v>
      </c>
      <c r="K576" s="88">
        <f t="shared" si="137"/>
        <v>-8.8817841970012479E-18</v>
      </c>
      <c r="L576" s="36">
        <f t="shared" si="138"/>
        <v>0.67340342269606812</v>
      </c>
      <c r="M576" s="89">
        <f t="shared" si="139"/>
        <v>1.0266074096558247E-6</v>
      </c>
      <c r="N576" s="10">
        <f t="shared" si="140"/>
        <v>1.7111817265956901E-3</v>
      </c>
      <c r="O576" s="10">
        <f t="shared" si="141"/>
        <v>2.8918309312362922E-7</v>
      </c>
      <c r="P576" s="90">
        <v>574</v>
      </c>
      <c r="Q576" s="86">
        <f t="shared" si="142"/>
        <v>0.67340342269604148</v>
      </c>
      <c r="R576" s="91"/>
      <c r="S576" s="213"/>
      <c r="T576" s="76"/>
      <c r="U576" s="76"/>
      <c r="V576" s="76"/>
      <c r="W576" s="76"/>
      <c r="X576" s="76"/>
      <c r="Y576" s="76"/>
      <c r="Z576" s="76"/>
      <c r="AA576" s="76"/>
      <c r="AB576" s="76"/>
      <c r="AC576" s="76"/>
      <c r="AD576" s="76"/>
      <c r="AE576" s="76"/>
      <c r="AF576" s="76"/>
      <c r="AG576" s="76"/>
    </row>
    <row r="577" spans="1:33" x14ac:dyDescent="0.25">
      <c r="A577" s="86">
        <f t="shared" si="130"/>
        <v>-1.8399092477195345E-2</v>
      </c>
      <c r="B577" s="75">
        <v>1.8399092477195345E-2</v>
      </c>
      <c r="C577" s="75">
        <v>0.67128991409600769</v>
      </c>
      <c r="D577" s="36">
        <f t="shared" si="131"/>
        <v>0.41839909247719537</v>
      </c>
      <c r="E577" s="36">
        <f t="shared" si="132"/>
        <v>1.6301682281750364E-2</v>
      </c>
      <c r="F577" s="36">
        <f t="shared" si="133"/>
        <v>9.4003963023560474E-4</v>
      </c>
      <c r="G577" s="36">
        <f t="shared" si="143"/>
        <v>1.1573705651833494E-3</v>
      </c>
      <c r="H577" s="36">
        <f t="shared" si="134"/>
        <v>1.7241721911985967E-2</v>
      </c>
      <c r="I577" s="36">
        <f t="shared" si="135"/>
        <v>1.1573705651833507E-3</v>
      </c>
      <c r="J577" s="36">
        <f t="shared" si="136"/>
        <v>2.60264623091596E-14</v>
      </c>
      <c r="K577" s="88">
        <f t="shared" si="137"/>
        <v>-8.8817841970012479E-18</v>
      </c>
      <c r="L577" s="36">
        <f t="shared" si="138"/>
        <v>0.6733958987439872</v>
      </c>
      <c r="M577" s="89">
        <f t="shared" si="139"/>
        <v>4.4351713375253747E-6</v>
      </c>
      <c r="N577" s="10">
        <f t="shared" si="140"/>
        <v>1.7028636751792055E-3</v>
      </c>
      <c r="O577" s="10">
        <f t="shared" si="141"/>
        <v>2.9756273305294982E-7</v>
      </c>
      <c r="P577" s="90">
        <v>575</v>
      </c>
      <c r="Q577" s="86">
        <f t="shared" si="142"/>
        <v>0.67339589874396122</v>
      </c>
      <c r="R577" s="91"/>
      <c r="S577" s="213"/>
      <c r="T577" s="76"/>
      <c r="U577" s="76"/>
      <c r="V577" s="76"/>
      <c r="W577" s="76"/>
      <c r="X577" s="76"/>
      <c r="Y577" s="76"/>
      <c r="Z577" s="76"/>
      <c r="AA577" s="76"/>
      <c r="AB577" s="76"/>
      <c r="AC577" s="76"/>
      <c r="AD577" s="76"/>
      <c r="AE577" s="76"/>
      <c r="AF577" s="76"/>
      <c r="AG577" s="76"/>
    </row>
    <row r="578" spans="1:33" x14ac:dyDescent="0.25">
      <c r="A578" s="86">
        <f t="shared" ref="A578:A641" si="144">-B578</f>
        <v>-1.7777501515128056E-2</v>
      </c>
      <c r="B578" s="75">
        <v>1.7777501515128056E-2</v>
      </c>
      <c r="C578" s="75">
        <v>0.67144475667936465</v>
      </c>
      <c r="D578" s="36">
        <f t="shared" ref="D578:D641" si="145">IF(B578=0,"",B578+1/$T$8)</f>
        <v>0.4177775015151281</v>
      </c>
      <c r="E578" s="36">
        <f t="shared" ref="E578:E641" si="146">IF(B578=0,"",$T$20-(LN(1+EXP(-$S$37*(H578-T$20))))/$S$37)</f>
        <v>1.5768823986284802E-2</v>
      </c>
      <c r="F578" s="36">
        <f t="shared" ref="F578:F641" si="147">IF(B578=0,"",B578-E578-G578-V$4*J578)</f>
        <v>8.9393243856507982E-4</v>
      </c>
      <c r="G578" s="36">
        <f t="shared" si="143"/>
        <v>1.1147450902536243E-3</v>
      </c>
      <c r="H578" s="36">
        <f t="shared" ref="H578:H641" si="148">IF(B578=0,"",B578-G578-V$4*J578)</f>
        <v>1.6662756424849882E-2</v>
      </c>
      <c r="I578" s="36">
        <f t="shared" ref="I578:I641" si="149">IF(B578=0,"",B578-H578-V$4*J578)</f>
        <v>1.1147450902536241E-3</v>
      </c>
      <c r="J578" s="36">
        <f t="shared" ref="J578:J641" si="150">IF(B578=0,"",LN(1+EXP($U$37*(B578-$U$39)))/$U$37)</f>
        <v>2.4550101904076462E-14</v>
      </c>
      <c r="K578" s="88">
        <f t="shared" ref="K578:K641" si="151">IF(B578=0,"",-LN(1+EXP($V$41*(B578-$V$39)))/$V$41)</f>
        <v>-8.8817841970012479E-18</v>
      </c>
      <c r="L578" s="36">
        <f t="shared" ref="L578:L641" si="152">IF(B578=0,"",$S$41*E578+$S$8+$T$41*F578+$U$41*I578+S$43*(J578+K578))</f>
        <v>0.67337648064853228</v>
      </c>
      <c r="M578" s="89">
        <f t="shared" ref="M578:M641" si="153">IF(B578=0,"",(L578-C578)*(L578-C578))</f>
        <v>3.7315574930567481E-6</v>
      </c>
      <c r="N578" s="10">
        <f t="shared" ref="N578:N641" si="154">IF(B578=0,"",1/V$16*LN(1+EXP(V$16*(B578-V$4*J578-T$39))))</f>
        <v>1.6808758424451192E-3</v>
      </c>
      <c r="O578" s="10">
        <f t="shared" ref="O578:O641" si="155">IF(B578=0,"",(N578-I578)^2)</f>
        <v>3.2050402857690799E-7</v>
      </c>
      <c r="P578" s="90">
        <v>576</v>
      </c>
      <c r="Q578" s="86">
        <f t="shared" ref="Q578:Q641" si="156">IF(B578=0,"",S$8+T$41*F578)</f>
        <v>0.67337648064850775</v>
      </c>
      <c r="R578" s="91"/>
      <c r="S578" s="213"/>
      <c r="T578" s="76"/>
      <c r="U578" s="76"/>
      <c r="V578" s="76"/>
      <c r="W578" s="76"/>
      <c r="X578" s="76"/>
      <c r="Y578" s="76"/>
      <c r="Z578" s="76"/>
      <c r="AA578" s="76"/>
      <c r="AB578" s="76"/>
      <c r="AC578" s="76"/>
      <c r="AD578" s="76"/>
      <c r="AE578" s="76"/>
      <c r="AF578" s="76"/>
      <c r="AG578" s="76"/>
    </row>
    <row r="579" spans="1:33" x14ac:dyDescent="0.25">
      <c r="A579" s="86">
        <f t="shared" si="144"/>
        <v>-1.8088296996161699E-2</v>
      </c>
      <c r="B579" s="75">
        <v>1.8088296996161699E-2</v>
      </c>
      <c r="C579" s="75">
        <v>0.67150635249176116</v>
      </c>
      <c r="D579" s="36">
        <f t="shared" si="145"/>
        <v>0.41808829699616173</v>
      </c>
      <c r="E579" s="36">
        <f t="shared" si="146"/>
        <v>1.6035561886922598E-2</v>
      </c>
      <c r="F579" s="36">
        <f t="shared" si="147"/>
        <v>9.1671071939621463E-4</v>
      </c>
      <c r="G579" s="36">
        <f t="shared" ref="G579:G642" si="157">IF(B579=0,"",1/2*(B579-V$4*J579+T$37)+1/2*POWER((B579-V$4*J579+T$37)^2-4*V$37*(B579-V$4*J579),0.5))</f>
        <v>1.1360243898176081E-3</v>
      </c>
      <c r="H579" s="36">
        <f t="shared" si="148"/>
        <v>1.6952272606318812E-2</v>
      </c>
      <c r="I579" s="36">
        <f t="shared" si="149"/>
        <v>1.1360243898176088E-3</v>
      </c>
      <c r="J579" s="36">
        <f t="shared" si="150"/>
        <v>2.5277652311701458E-14</v>
      </c>
      <c r="K579" s="88">
        <f t="shared" si="151"/>
        <v>-8.8817841970012479E-18</v>
      </c>
      <c r="L579" s="36">
        <f t="shared" si="152"/>
        <v>0.67338607374703718</v>
      </c>
      <c r="M579" s="89">
        <f t="shared" si="153"/>
        <v>3.5333519975364693E-6</v>
      </c>
      <c r="N579" s="10">
        <f t="shared" si="154"/>
        <v>1.691834678075755E-3</v>
      </c>
      <c r="O579" s="10">
        <f t="shared" si="155"/>
        <v>3.0892507653360358E-7</v>
      </c>
      <c r="P579" s="90">
        <v>577</v>
      </c>
      <c r="Q579" s="86">
        <f t="shared" si="156"/>
        <v>0.67338607374701187</v>
      </c>
      <c r="R579" s="91"/>
      <c r="S579" s="213"/>
      <c r="T579" s="76"/>
      <c r="U579" s="76"/>
      <c r="V579" s="76"/>
      <c r="W579" s="76"/>
      <c r="X579" s="76"/>
      <c r="Y579" s="76"/>
      <c r="Z579" s="76"/>
      <c r="AA579" s="76"/>
      <c r="AB579" s="76"/>
      <c r="AC579" s="76"/>
      <c r="AD579" s="76"/>
      <c r="AE579" s="76"/>
      <c r="AF579" s="76"/>
      <c r="AG579" s="76"/>
    </row>
    <row r="580" spans="1:33" x14ac:dyDescent="0.25">
      <c r="A580" s="86">
        <f t="shared" si="144"/>
        <v>-1.8010598125903342E-2</v>
      </c>
      <c r="B580" s="75">
        <v>1.8010598125903342E-2</v>
      </c>
      <c r="C580" s="75">
        <v>0.67228111101471222</v>
      </c>
      <c r="D580" s="36">
        <f t="shared" si="145"/>
        <v>0.41801059812590335</v>
      </c>
      <c r="E580" s="36">
        <f t="shared" si="146"/>
        <v>1.5968934829555231E-2</v>
      </c>
      <c r="F580" s="36">
        <f t="shared" si="147"/>
        <v>9.1096498961623401E-4</v>
      </c>
      <c r="G580" s="36">
        <f t="shared" si="157"/>
        <v>1.1306983067067844E-3</v>
      </c>
      <c r="H580" s="36">
        <f t="shared" si="148"/>
        <v>1.6879899819171464E-2</v>
      </c>
      <c r="I580" s="36">
        <f t="shared" si="149"/>
        <v>1.1306983067067855E-3</v>
      </c>
      <c r="J580" s="36">
        <f t="shared" si="150"/>
        <v>2.509340253314708E-14</v>
      </c>
      <c r="K580" s="88">
        <f t="shared" si="151"/>
        <v>-8.8817841970012479E-18</v>
      </c>
      <c r="L580" s="36">
        <f t="shared" si="152"/>
        <v>0.67338365392649979</v>
      </c>
      <c r="M580" s="89">
        <f t="shared" si="153"/>
        <v>1.2156008723330223E-6</v>
      </c>
      <c r="N580" s="10">
        <f t="shared" si="154"/>
        <v>1.6890884083733244E-3</v>
      </c>
      <c r="O580" s="10">
        <f t="shared" si="155"/>
        <v>3.117995056391676E-7</v>
      </c>
      <c r="P580" s="90">
        <v>578</v>
      </c>
      <c r="Q580" s="86">
        <f t="shared" si="156"/>
        <v>0.6733836539264747</v>
      </c>
      <c r="R580" s="91"/>
      <c r="S580" s="213"/>
      <c r="T580" s="76"/>
      <c r="U580" s="76"/>
      <c r="V580" s="76"/>
      <c r="W580" s="76"/>
      <c r="X580" s="76"/>
      <c r="Y580" s="76"/>
      <c r="Z580" s="76"/>
      <c r="AA580" s="76"/>
      <c r="AB580" s="76"/>
      <c r="AC580" s="76"/>
      <c r="AD580" s="76"/>
      <c r="AE580" s="76"/>
      <c r="AF580" s="76"/>
      <c r="AG580" s="76"/>
    </row>
    <row r="581" spans="1:33" x14ac:dyDescent="0.25">
      <c r="A581" s="86">
        <f t="shared" si="144"/>
        <v>-1.7932899255644768E-2</v>
      </c>
      <c r="B581" s="75">
        <v>1.7932899255644768E-2</v>
      </c>
      <c r="C581" s="75">
        <v>0.67166115566578288</v>
      </c>
      <c r="D581" s="36">
        <f t="shared" si="145"/>
        <v>0.41793289925564481</v>
      </c>
      <c r="E581" s="36">
        <f t="shared" si="146"/>
        <v>1.590226936819163E-2</v>
      </c>
      <c r="F581" s="36">
        <f t="shared" si="147"/>
        <v>9.0525348865535312E-4</v>
      </c>
      <c r="G581" s="36">
        <f t="shared" si="157"/>
        <v>1.1253763987728732E-3</v>
      </c>
      <c r="H581" s="36">
        <f t="shared" si="148"/>
        <v>1.6807522856846984E-2</v>
      </c>
      <c r="I581" s="36">
        <f t="shared" si="149"/>
        <v>1.1253763987728723E-3</v>
      </c>
      <c r="J581" s="36">
        <f t="shared" si="150"/>
        <v>2.4911514931240835E-14</v>
      </c>
      <c r="K581" s="88">
        <f t="shared" si="151"/>
        <v>-8.8817841970012479E-18</v>
      </c>
      <c r="L581" s="36">
        <f t="shared" si="152"/>
        <v>0.67338124852146786</v>
      </c>
      <c r="M581" s="89">
        <f t="shared" si="153"/>
        <v>2.958719432178488E-6</v>
      </c>
      <c r="N581" s="10">
        <f t="shared" si="154"/>
        <v>1.6863465170160736E-3</v>
      </c>
      <c r="O581" s="10">
        <f t="shared" si="155"/>
        <v>3.1468747356179123E-7</v>
      </c>
      <c r="P581" s="90">
        <v>579</v>
      </c>
      <c r="Q581" s="86">
        <f t="shared" si="156"/>
        <v>0.67338124852144299</v>
      </c>
      <c r="R581" s="91"/>
      <c r="S581" s="213"/>
      <c r="T581" s="76"/>
      <c r="U581" s="76"/>
      <c r="V581" s="76"/>
      <c r="W581" s="76"/>
      <c r="X581" s="76"/>
      <c r="Y581" s="76"/>
      <c r="Z581" s="76"/>
      <c r="AA581" s="76"/>
      <c r="AB581" s="76"/>
      <c r="AC581" s="76"/>
      <c r="AD581" s="76"/>
      <c r="AE581" s="76"/>
      <c r="AF581" s="76"/>
      <c r="AG581" s="76"/>
    </row>
    <row r="582" spans="1:33" x14ac:dyDescent="0.25">
      <c r="A582" s="86">
        <f t="shared" si="144"/>
        <v>-1.7777501515128056E-2</v>
      </c>
      <c r="B582" s="75">
        <v>1.7777501515128056E-2</v>
      </c>
      <c r="C582" s="75">
        <v>0.67166115566578288</v>
      </c>
      <c r="D582" s="36">
        <f t="shared" si="145"/>
        <v>0.4177775015151281</v>
      </c>
      <c r="E582" s="36">
        <f t="shared" si="146"/>
        <v>1.5768823986284802E-2</v>
      </c>
      <c r="F582" s="36">
        <f t="shared" si="147"/>
        <v>8.9393243856507982E-4</v>
      </c>
      <c r="G582" s="36">
        <f t="shared" si="157"/>
        <v>1.1147450902536243E-3</v>
      </c>
      <c r="H582" s="36">
        <f t="shared" si="148"/>
        <v>1.6662756424849882E-2</v>
      </c>
      <c r="I582" s="36">
        <f t="shared" si="149"/>
        <v>1.1147450902536241E-3</v>
      </c>
      <c r="J582" s="36">
        <f t="shared" si="150"/>
        <v>2.4550101904076462E-14</v>
      </c>
      <c r="K582" s="88">
        <f t="shared" si="151"/>
        <v>-8.8817841970012479E-18</v>
      </c>
      <c r="L582" s="36">
        <f t="shared" si="152"/>
        <v>0.67337648064853228</v>
      </c>
      <c r="M582" s="89">
        <f t="shared" si="153"/>
        <v>2.9423397964442291E-6</v>
      </c>
      <c r="N582" s="10">
        <f t="shared" si="154"/>
        <v>1.6808758424451192E-3</v>
      </c>
      <c r="O582" s="10">
        <f t="shared" si="155"/>
        <v>3.2050402857690799E-7</v>
      </c>
      <c r="P582" s="90">
        <v>580</v>
      </c>
      <c r="Q582" s="86">
        <f t="shared" si="156"/>
        <v>0.67337648064850775</v>
      </c>
      <c r="R582" s="91"/>
      <c r="S582" s="213"/>
      <c r="T582" s="76"/>
      <c r="U582" s="76"/>
      <c r="V582" s="76"/>
      <c r="W582" s="76"/>
      <c r="X582" s="76"/>
      <c r="Y582" s="76"/>
      <c r="Z582" s="76"/>
      <c r="AA582" s="76"/>
      <c r="AB582" s="76"/>
      <c r="AC582" s="76"/>
      <c r="AD582" s="76"/>
      <c r="AE582" s="76"/>
      <c r="AF582" s="76"/>
      <c r="AG582" s="76"/>
    </row>
    <row r="583" spans="1:33" x14ac:dyDescent="0.25">
      <c r="A583" s="86">
        <f t="shared" si="144"/>
        <v>-1.7544404904352766E-2</v>
      </c>
      <c r="B583" s="75">
        <v>1.7544404904352766E-2</v>
      </c>
      <c r="C583" s="75">
        <v>0.67153687108954863</v>
      </c>
      <c r="D583" s="36">
        <f t="shared" si="145"/>
        <v>0.41754440490435279</v>
      </c>
      <c r="E583" s="36">
        <f t="shared" si="146"/>
        <v>1.5568372568423215E-2</v>
      </c>
      <c r="F583" s="36">
        <f t="shared" si="147"/>
        <v>8.7720300808455766E-4</v>
      </c>
      <c r="G583" s="36">
        <f t="shared" si="157"/>
        <v>1.0988293278209743E-3</v>
      </c>
      <c r="H583" s="36">
        <f t="shared" si="148"/>
        <v>1.6445575576507773E-2</v>
      </c>
      <c r="I583" s="36">
        <f t="shared" si="149"/>
        <v>1.0988293278209747E-3</v>
      </c>
      <c r="J583" s="36">
        <f t="shared" si="150"/>
        <v>2.4018612158246487E-14</v>
      </c>
      <c r="K583" s="88">
        <f t="shared" si="151"/>
        <v>-8.8817841970012479E-18</v>
      </c>
      <c r="L583" s="36">
        <f t="shared" si="152"/>
        <v>0.67336943503013291</v>
      </c>
      <c r="M583" s="89">
        <f t="shared" si="153"/>
        <v>3.3582905963298078E-6</v>
      </c>
      <c r="N583" s="10">
        <f t="shared" si="154"/>
        <v>1.6727025003518325E-3</v>
      </c>
      <c r="O583" s="10">
        <f t="shared" si="155"/>
        <v>3.2933041815063166E-7</v>
      </c>
      <c r="P583" s="90">
        <v>581</v>
      </c>
      <c r="Q583" s="86">
        <f t="shared" si="156"/>
        <v>0.67336943503010893</v>
      </c>
      <c r="R583" s="91"/>
      <c r="S583" s="213"/>
      <c r="T583" s="76"/>
      <c r="U583" s="76"/>
      <c r="V583" s="76"/>
      <c r="W583" s="76"/>
      <c r="X583" s="76"/>
      <c r="Y583" s="76"/>
      <c r="Z583" s="76"/>
      <c r="AA583" s="76"/>
      <c r="AB583" s="76"/>
      <c r="AC583" s="76"/>
      <c r="AD583" s="76"/>
      <c r="AE583" s="76"/>
      <c r="AF583" s="76"/>
      <c r="AG583" s="76"/>
    </row>
    <row r="584" spans="1:33" x14ac:dyDescent="0.25">
      <c r="A584" s="86">
        <f t="shared" si="144"/>
        <v>-1.7622103774611122E-2</v>
      </c>
      <c r="B584" s="75">
        <v>1.7622103774611122E-2</v>
      </c>
      <c r="C584" s="75">
        <v>0.67161514340549466</v>
      </c>
      <c r="D584" s="36">
        <f t="shared" si="145"/>
        <v>0.41762210377461112</v>
      </c>
      <c r="E584" s="36">
        <f t="shared" si="146"/>
        <v>1.5635227239166827E-2</v>
      </c>
      <c r="F584" s="36">
        <f t="shared" si="147"/>
        <v>8.8274610746442203E-4</v>
      </c>
      <c r="G584" s="36">
        <f t="shared" si="157"/>
        <v>1.1041304279556796E-3</v>
      </c>
      <c r="H584" s="36">
        <f t="shared" si="148"/>
        <v>1.651797334663125E-2</v>
      </c>
      <c r="I584" s="36">
        <f t="shared" si="149"/>
        <v>1.1041304279556787E-3</v>
      </c>
      <c r="J584" s="36">
        <f t="shared" si="150"/>
        <v>2.4193413230208349E-14</v>
      </c>
      <c r="K584" s="88">
        <f t="shared" si="151"/>
        <v>-8.8817841970012479E-18</v>
      </c>
      <c r="L584" s="36">
        <f t="shared" si="152"/>
        <v>0.67337176951265021</v>
      </c>
      <c r="M584" s="89">
        <f t="shared" si="153"/>
        <v>3.0857352803404463E-6</v>
      </c>
      <c r="N584" s="10">
        <f t="shared" si="154"/>
        <v>1.6754226006738505E-3</v>
      </c>
      <c r="O584" s="10">
        <f t="shared" si="155"/>
        <v>3.2637474660904934E-7</v>
      </c>
      <c r="P584" s="90">
        <v>582</v>
      </c>
      <c r="Q584" s="86">
        <f t="shared" si="156"/>
        <v>0.67337176951262601</v>
      </c>
      <c r="R584" s="91"/>
      <c r="S584" s="213"/>
      <c r="T584" s="76"/>
      <c r="U584" s="76"/>
      <c r="V584" s="76"/>
      <c r="W584" s="76"/>
      <c r="X584" s="76"/>
      <c r="Y584" s="76"/>
      <c r="Z584" s="76"/>
      <c r="AA584" s="76"/>
      <c r="AB584" s="76"/>
      <c r="AC584" s="76"/>
      <c r="AD584" s="76"/>
      <c r="AE584" s="76"/>
      <c r="AF584" s="76"/>
      <c r="AG584" s="76"/>
    </row>
    <row r="585" spans="1:33" x14ac:dyDescent="0.25">
      <c r="A585" s="86">
        <f t="shared" si="144"/>
        <v>-1.7233609423318901E-2</v>
      </c>
      <c r="B585" s="75">
        <v>1.7233609423318901E-2</v>
      </c>
      <c r="C585" s="75">
        <v>0.67136679235150143</v>
      </c>
      <c r="D585" s="36">
        <f t="shared" si="145"/>
        <v>0.41723360942331894</v>
      </c>
      <c r="E585" s="36">
        <f t="shared" si="146"/>
        <v>1.5300582868660664E-2</v>
      </c>
      <c r="F585" s="36">
        <f t="shared" si="147"/>
        <v>8.5536019258398847E-4</v>
      </c>
      <c r="G585" s="36">
        <f t="shared" si="157"/>
        <v>1.0776663620509219E-3</v>
      </c>
      <c r="H585" s="36">
        <f t="shared" si="148"/>
        <v>1.6155943061244654E-2</v>
      </c>
      <c r="I585" s="36">
        <f t="shared" si="149"/>
        <v>1.0776663620509206E-3</v>
      </c>
      <c r="J585" s="36">
        <f t="shared" si="150"/>
        <v>2.3326494400343407E-14</v>
      </c>
      <c r="K585" s="88">
        <f t="shared" si="151"/>
        <v>-8.8817841970012479E-18</v>
      </c>
      <c r="L585" s="36">
        <f t="shared" si="152"/>
        <v>0.67336023590390059</v>
      </c>
      <c r="M585" s="89">
        <f t="shared" si="153"/>
        <v>3.9738171966018051E-6</v>
      </c>
      <c r="N585" s="10">
        <f t="shared" si="154"/>
        <v>1.6618654137801254E-3</v>
      </c>
      <c r="O585" s="10">
        <f t="shared" si="155"/>
        <v>3.412885320413021E-7</v>
      </c>
      <c r="P585" s="90">
        <v>583</v>
      </c>
      <c r="Q585" s="86">
        <f t="shared" si="156"/>
        <v>0.67336023590387728</v>
      </c>
      <c r="R585" s="91"/>
      <c r="S585" s="213"/>
      <c r="T585" s="76"/>
      <c r="U585" s="76"/>
      <c r="V585" s="76"/>
      <c r="W585" s="76"/>
      <c r="X585" s="76"/>
      <c r="Y585" s="76"/>
      <c r="Z585" s="76"/>
      <c r="AA585" s="76"/>
      <c r="AB585" s="76"/>
      <c r="AC585" s="76"/>
      <c r="AD585" s="76"/>
      <c r="AE585" s="76"/>
      <c r="AF585" s="76"/>
      <c r="AG585" s="76"/>
    </row>
    <row r="586" spans="1:33" x14ac:dyDescent="0.25">
      <c r="A586" s="86">
        <f t="shared" si="144"/>
        <v>-1.7078211682802189E-2</v>
      </c>
      <c r="B586" s="75">
        <v>1.7078211682802189E-2</v>
      </c>
      <c r="C586" s="75">
        <v>0.67060775349512691</v>
      </c>
      <c r="D586" s="36">
        <f t="shared" si="145"/>
        <v>0.41707821168280224</v>
      </c>
      <c r="E586" s="36">
        <f t="shared" si="146"/>
        <v>1.5166467963375823E-2</v>
      </c>
      <c r="F586" s="36">
        <f t="shared" si="147"/>
        <v>8.4463404238362117E-4</v>
      </c>
      <c r="G586" s="36">
        <f t="shared" si="157"/>
        <v>1.0671096770197563E-3</v>
      </c>
      <c r="H586" s="36">
        <f t="shared" si="148"/>
        <v>1.6011102005759444E-2</v>
      </c>
      <c r="I586" s="36">
        <f t="shared" si="149"/>
        <v>1.0671096770197561E-3</v>
      </c>
      <c r="J586" s="36">
        <f t="shared" si="150"/>
        <v>2.2988703139660318E-14</v>
      </c>
      <c r="K586" s="88">
        <f t="shared" si="151"/>
        <v>-6.6613381477509375E-18</v>
      </c>
      <c r="L586" s="36">
        <f t="shared" si="152"/>
        <v>0.67335571857372056</v>
      </c>
      <c r="M586" s="89">
        <f t="shared" si="153"/>
        <v>7.551312073170208E-6</v>
      </c>
      <c r="N586" s="10">
        <f t="shared" si="154"/>
        <v>1.6564727661971849E-3</v>
      </c>
      <c r="O586" s="10">
        <f t="shared" si="155"/>
        <v>3.4734885088476187E-7</v>
      </c>
      <c r="P586" s="90">
        <v>584</v>
      </c>
      <c r="Q586" s="86">
        <f t="shared" si="156"/>
        <v>0.67335571857369758</v>
      </c>
      <c r="R586" s="91"/>
      <c r="S586" s="213"/>
      <c r="T586" s="76"/>
      <c r="U586" s="76"/>
      <c r="V586" s="76"/>
      <c r="W586" s="76"/>
      <c r="X586" s="76"/>
      <c r="Y586" s="76"/>
      <c r="Z586" s="76"/>
      <c r="AA586" s="76"/>
      <c r="AB586" s="76"/>
      <c r="AC586" s="76"/>
      <c r="AD586" s="76"/>
      <c r="AE586" s="76"/>
      <c r="AF586" s="76"/>
      <c r="AG586" s="76"/>
    </row>
    <row r="587" spans="1:33" x14ac:dyDescent="0.25">
      <c r="A587" s="86">
        <f t="shared" si="144"/>
        <v>-1.7233609423318901E-2</v>
      </c>
      <c r="B587" s="75">
        <v>1.7233609423318901E-2</v>
      </c>
      <c r="C587" s="75">
        <v>0.67149095156790173</v>
      </c>
      <c r="D587" s="36">
        <f t="shared" si="145"/>
        <v>0.41723360942331894</v>
      </c>
      <c r="E587" s="36">
        <f t="shared" si="146"/>
        <v>1.5300582868660664E-2</v>
      </c>
      <c r="F587" s="36">
        <f t="shared" si="147"/>
        <v>8.5536019258398847E-4</v>
      </c>
      <c r="G587" s="36">
        <f t="shared" si="157"/>
        <v>1.0776663620509219E-3</v>
      </c>
      <c r="H587" s="36">
        <f t="shared" si="148"/>
        <v>1.6155943061244654E-2</v>
      </c>
      <c r="I587" s="36">
        <f t="shared" si="149"/>
        <v>1.0776663620509206E-3</v>
      </c>
      <c r="J587" s="36">
        <f t="shared" si="150"/>
        <v>2.3326494400343407E-14</v>
      </c>
      <c r="K587" s="88">
        <f t="shared" si="151"/>
        <v>-8.8817841970012479E-18</v>
      </c>
      <c r="L587" s="36">
        <f t="shared" si="152"/>
        <v>0.67336023590390059</v>
      </c>
      <c r="M587" s="89">
        <f t="shared" si="153"/>
        <v>3.4942239288107231E-6</v>
      </c>
      <c r="N587" s="10">
        <f t="shared" si="154"/>
        <v>1.6618654137801254E-3</v>
      </c>
      <c r="O587" s="10">
        <f t="shared" si="155"/>
        <v>3.412885320413021E-7</v>
      </c>
      <c r="P587" s="90">
        <v>585</v>
      </c>
      <c r="Q587" s="86">
        <f t="shared" si="156"/>
        <v>0.67336023590387728</v>
      </c>
      <c r="R587" s="91"/>
      <c r="S587" s="213"/>
      <c r="T587" s="76"/>
      <c r="U587" s="76"/>
      <c r="V587" s="76"/>
      <c r="W587" s="76"/>
      <c r="X587" s="76"/>
      <c r="Y587" s="76"/>
      <c r="Z587" s="76"/>
      <c r="AA587" s="76"/>
      <c r="AB587" s="76"/>
      <c r="AC587" s="76"/>
      <c r="AD587" s="76"/>
      <c r="AE587" s="76"/>
      <c r="AF587" s="76"/>
      <c r="AG587" s="76"/>
    </row>
    <row r="588" spans="1:33" x14ac:dyDescent="0.25">
      <c r="A588" s="86">
        <f t="shared" si="144"/>
        <v>-1.6922813942285259E-2</v>
      </c>
      <c r="B588" s="75">
        <v>1.6922813942285259E-2</v>
      </c>
      <c r="C588" s="75">
        <v>0.67104148629986393</v>
      </c>
      <c r="D588" s="36">
        <f t="shared" si="145"/>
        <v>0.41692281394228525</v>
      </c>
      <c r="E588" s="36">
        <f t="shared" si="146"/>
        <v>1.5032208282656896E-2</v>
      </c>
      <c r="F588" s="36">
        <f t="shared" si="147"/>
        <v>8.3403618357710807E-4</v>
      </c>
      <c r="G588" s="36">
        <f t="shared" si="157"/>
        <v>1.0565694760285987E-3</v>
      </c>
      <c r="H588" s="36">
        <f t="shared" si="148"/>
        <v>1.5866244466234004E-2</v>
      </c>
      <c r="I588" s="36">
        <f t="shared" si="149"/>
        <v>1.0565694760285985E-3</v>
      </c>
      <c r="J588" s="36">
        <f t="shared" si="150"/>
        <v>2.2655636232273487E-14</v>
      </c>
      <c r="K588" s="88">
        <f t="shared" si="151"/>
        <v>-6.6613381477509375E-18</v>
      </c>
      <c r="L588" s="36">
        <f t="shared" si="152"/>
        <v>0.67335125527360473</v>
      </c>
      <c r="M588" s="89">
        <f t="shared" si="153"/>
        <v>5.3350327120556287E-6</v>
      </c>
      <c r="N588" s="10">
        <f t="shared" si="154"/>
        <v>1.6510973116885561E-3</v>
      </c>
      <c r="O588" s="10">
        <f t="shared" si="155"/>
        <v>3.5346334737451346E-7</v>
      </c>
      <c r="P588" s="90">
        <v>586</v>
      </c>
      <c r="Q588" s="86">
        <f t="shared" si="156"/>
        <v>0.67335125527358208</v>
      </c>
      <c r="R588" s="91"/>
      <c r="S588" s="213"/>
      <c r="T588" s="76"/>
      <c r="U588" s="76"/>
      <c r="V588" s="76"/>
      <c r="W588" s="76"/>
      <c r="X588" s="76"/>
      <c r="Y588" s="76"/>
      <c r="Z588" s="76"/>
      <c r="AA588" s="76"/>
      <c r="AB588" s="76"/>
      <c r="AC588" s="76"/>
      <c r="AD588" s="76"/>
      <c r="AE588" s="76"/>
      <c r="AF588" s="76"/>
      <c r="AG588" s="76"/>
    </row>
    <row r="589" spans="1:33" x14ac:dyDescent="0.25">
      <c r="A589" s="86">
        <f t="shared" si="144"/>
        <v>-1.7078211682802189E-2</v>
      </c>
      <c r="B589" s="75">
        <v>1.7078211682802189E-2</v>
      </c>
      <c r="C589" s="75">
        <v>0.67194047877667695</v>
      </c>
      <c r="D589" s="36">
        <f t="shared" si="145"/>
        <v>0.41707821168280224</v>
      </c>
      <c r="E589" s="36">
        <f t="shared" si="146"/>
        <v>1.5166467963375823E-2</v>
      </c>
      <c r="F589" s="36">
        <f t="shared" si="147"/>
        <v>8.4463404238362117E-4</v>
      </c>
      <c r="G589" s="36">
        <f t="shared" si="157"/>
        <v>1.0671096770197563E-3</v>
      </c>
      <c r="H589" s="36">
        <f t="shared" si="148"/>
        <v>1.6011102005759444E-2</v>
      </c>
      <c r="I589" s="36">
        <f t="shared" si="149"/>
        <v>1.0671096770197561E-3</v>
      </c>
      <c r="J589" s="36">
        <f t="shared" si="150"/>
        <v>2.2988703139660318E-14</v>
      </c>
      <c r="K589" s="88">
        <f t="shared" si="151"/>
        <v>-6.6613381477509375E-18</v>
      </c>
      <c r="L589" s="36">
        <f t="shared" si="152"/>
        <v>0.67335571857372056</v>
      </c>
      <c r="M589" s="89">
        <f t="shared" si="153"/>
        <v>2.0029036831360392E-6</v>
      </c>
      <c r="N589" s="10">
        <f t="shared" si="154"/>
        <v>1.6564727661971849E-3</v>
      </c>
      <c r="O589" s="10">
        <f t="shared" si="155"/>
        <v>3.4734885088476187E-7</v>
      </c>
      <c r="P589" s="90">
        <v>587</v>
      </c>
      <c r="Q589" s="86">
        <f t="shared" si="156"/>
        <v>0.67335571857369758</v>
      </c>
      <c r="R589" s="91"/>
      <c r="S589" s="213"/>
      <c r="T589" s="76"/>
      <c r="U589" s="76"/>
      <c r="V589" s="76"/>
      <c r="W589" s="76"/>
      <c r="X589" s="76"/>
      <c r="Y589" s="76"/>
      <c r="Z589" s="76"/>
      <c r="AA589" s="76"/>
      <c r="AB589" s="76"/>
      <c r="AC589" s="76"/>
      <c r="AD589" s="76"/>
      <c r="AE589" s="76"/>
      <c r="AF589" s="76"/>
      <c r="AG589" s="76"/>
    </row>
    <row r="590" spans="1:33" x14ac:dyDescent="0.25">
      <c r="A590" s="86">
        <f t="shared" si="144"/>
        <v>-1.7078211682802189E-2</v>
      </c>
      <c r="B590" s="75">
        <v>1.7078211682802189E-2</v>
      </c>
      <c r="C590" s="75">
        <v>0.67161514340549466</v>
      </c>
      <c r="D590" s="36">
        <f t="shared" si="145"/>
        <v>0.41707821168280224</v>
      </c>
      <c r="E590" s="36">
        <f t="shared" si="146"/>
        <v>1.5166467963375823E-2</v>
      </c>
      <c r="F590" s="36">
        <f t="shared" si="147"/>
        <v>8.4463404238362117E-4</v>
      </c>
      <c r="G590" s="36">
        <f t="shared" si="157"/>
        <v>1.0671096770197563E-3</v>
      </c>
      <c r="H590" s="36">
        <f t="shared" si="148"/>
        <v>1.6011102005759444E-2</v>
      </c>
      <c r="I590" s="36">
        <f t="shared" si="149"/>
        <v>1.0671096770197561E-3</v>
      </c>
      <c r="J590" s="36">
        <f t="shared" si="150"/>
        <v>2.2988703139660318E-14</v>
      </c>
      <c r="K590" s="88">
        <f t="shared" si="151"/>
        <v>-6.6613381477509375E-18</v>
      </c>
      <c r="L590" s="36">
        <f t="shared" si="152"/>
        <v>0.67335571857372056</v>
      </c>
      <c r="M590" s="89">
        <f t="shared" si="153"/>
        <v>3.0296019162446188E-6</v>
      </c>
      <c r="N590" s="10">
        <f t="shared" si="154"/>
        <v>1.6564727661971849E-3</v>
      </c>
      <c r="O590" s="10">
        <f t="shared" si="155"/>
        <v>3.4734885088476187E-7</v>
      </c>
      <c r="P590" s="90">
        <v>588</v>
      </c>
      <c r="Q590" s="86">
        <f t="shared" si="156"/>
        <v>0.67335571857369758</v>
      </c>
      <c r="R590" s="91"/>
      <c r="S590" s="213"/>
      <c r="T590" s="76"/>
      <c r="U590" s="76"/>
      <c r="V590" s="76"/>
      <c r="W590" s="76"/>
      <c r="X590" s="76"/>
      <c r="Y590" s="76"/>
      <c r="Z590" s="76"/>
      <c r="AA590" s="76"/>
      <c r="AB590" s="76"/>
      <c r="AC590" s="76"/>
      <c r="AD590" s="76"/>
      <c r="AE590" s="76"/>
      <c r="AF590" s="76"/>
      <c r="AG590" s="76"/>
    </row>
    <row r="591" spans="1:33" x14ac:dyDescent="0.25">
      <c r="A591" s="86">
        <f t="shared" si="144"/>
        <v>-1.6845115072026903E-2</v>
      </c>
      <c r="B591" s="75">
        <v>1.6845115072026903E-2</v>
      </c>
      <c r="C591" s="75">
        <v>0.67136679235150143</v>
      </c>
      <c r="D591" s="36">
        <f t="shared" si="145"/>
        <v>0.41684511507202693</v>
      </c>
      <c r="E591" s="36">
        <f t="shared" si="146"/>
        <v>1.4965024599156825E-2</v>
      </c>
      <c r="F591" s="36">
        <f t="shared" si="147"/>
        <v>8.2878492698389714E-4</v>
      </c>
      <c r="G591" s="36">
        <f t="shared" si="157"/>
        <v>1.05130554586369E-3</v>
      </c>
      <c r="H591" s="36">
        <f t="shared" si="148"/>
        <v>1.5793809526140724E-2</v>
      </c>
      <c r="I591" s="36">
        <f t="shared" si="149"/>
        <v>1.0513055458636887E-3</v>
      </c>
      <c r="J591" s="36">
        <f t="shared" si="150"/>
        <v>2.249028386690413E-14</v>
      </c>
      <c r="K591" s="88">
        <f t="shared" si="151"/>
        <v>-6.6613381477509375E-18</v>
      </c>
      <c r="L591" s="36">
        <f t="shared" si="152"/>
        <v>0.67334904370100424</v>
      </c>
      <c r="M591" s="89">
        <f t="shared" si="153"/>
        <v>3.9293204126056952E-6</v>
      </c>
      <c r="N591" s="10">
        <f t="shared" si="154"/>
        <v>1.6484160153132355E-3</v>
      </c>
      <c r="O591" s="10">
        <f t="shared" si="155"/>
        <v>3.5654091272625819E-7</v>
      </c>
      <c r="P591" s="90">
        <v>589</v>
      </c>
      <c r="Q591" s="86">
        <f t="shared" si="156"/>
        <v>0.6733490437009817</v>
      </c>
      <c r="R591" s="91"/>
      <c r="S591" s="213"/>
      <c r="T591" s="76"/>
      <c r="U591" s="76"/>
      <c r="V591" s="76"/>
      <c r="W591" s="76"/>
      <c r="X591" s="76"/>
      <c r="Y591" s="76"/>
      <c r="Z591" s="76"/>
      <c r="AA591" s="76"/>
      <c r="AB591" s="76"/>
      <c r="AC591" s="76"/>
      <c r="AD591" s="76"/>
      <c r="AE591" s="76"/>
      <c r="AF591" s="76"/>
      <c r="AG591" s="76"/>
    </row>
    <row r="592" spans="1:33" x14ac:dyDescent="0.25">
      <c r="A592" s="86">
        <f t="shared" si="144"/>
        <v>-1.6612018461251616E-2</v>
      </c>
      <c r="B592" s="75">
        <v>1.6612018461251616E-2</v>
      </c>
      <c r="C592" s="75">
        <v>0.67107209098958587</v>
      </c>
      <c r="D592" s="36">
        <f t="shared" si="145"/>
        <v>0.41661201846125162</v>
      </c>
      <c r="E592" s="36">
        <f t="shared" si="146"/>
        <v>1.4763260306640522E-2</v>
      </c>
      <c r="F592" s="36">
        <f t="shared" si="147"/>
        <v>8.1321977144029945E-4</v>
      </c>
      <c r="G592" s="36">
        <f t="shared" si="157"/>
        <v>1.035538383148793E-3</v>
      </c>
      <c r="H592" s="36">
        <f t="shared" si="148"/>
        <v>1.5576480078080822E-2</v>
      </c>
      <c r="I592" s="36">
        <f t="shared" si="149"/>
        <v>1.0355383831487932E-3</v>
      </c>
      <c r="J592" s="36">
        <f t="shared" si="150"/>
        <v>2.2001313300740458E-14</v>
      </c>
      <c r="K592" s="88">
        <f t="shared" si="151"/>
        <v>-6.6613381477509375E-18</v>
      </c>
      <c r="L592" s="36">
        <f t="shared" si="152"/>
        <v>0.67334248841829958</v>
      </c>
      <c r="M592" s="89">
        <f t="shared" si="153"/>
        <v>5.1547044843098291E-6</v>
      </c>
      <c r="N592" s="10">
        <f t="shared" si="154"/>
        <v>1.6403977706137378E-3</v>
      </c>
      <c r="O592" s="10">
        <f t="shared" si="155"/>
        <v>3.6585487860446799E-7</v>
      </c>
      <c r="P592" s="90">
        <v>590</v>
      </c>
      <c r="Q592" s="86">
        <f t="shared" si="156"/>
        <v>0.6733424884182776</v>
      </c>
      <c r="R592" s="91"/>
      <c r="S592" s="213"/>
      <c r="T592" s="76"/>
      <c r="U592" s="76"/>
      <c r="V592" s="76"/>
      <c r="W592" s="76"/>
      <c r="X592" s="76"/>
      <c r="Y592" s="76"/>
      <c r="Z592" s="76"/>
      <c r="AA592" s="76"/>
      <c r="AB592" s="76"/>
      <c r="AC592" s="76"/>
      <c r="AD592" s="76"/>
      <c r="AE592" s="76"/>
      <c r="AF592" s="76"/>
      <c r="AG592" s="76"/>
    </row>
    <row r="593" spans="1:33" x14ac:dyDescent="0.25">
      <c r="A593" s="86">
        <f t="shared" si="144"/>
        <v>-1.653431959099326E-2</v>
      </c>
      <c r="B593" s="75">
        <v>1.653431959099326E-2</v>
      </c>
      <c r="C593" s="75">
        <v>0.67119651777627398</v>
      </c>
      <c r="D593" s="36">
        <f t="shared" si="145"/>
        <v>0.4165343195909933</v>
      </c>
      <c r="E593" s="36">
        <f t="shared" si="146"/>
        <v>1.4695935049211142E-2</v>
      </c>
      <c r="F593" s="36">
        <f t="shared" si="147"/>
        <v>8.0809368509501876E-4</v>
      </c>
      <c r="G593" s="36">
        <f t="shared" si="157"/>
        <v>1.0302908566652558E-3</v>
      </c>
      <c r="H593" s="36">
        <f t="shared" si="148"/>
        <v>1.5504028734306161E-2</v>
      </c>
      <c r="I593" s="36">
        <f t="shared" si="149"/>
        <v>1.0302908566652564E-3</v>
      </c>
      <c r="J593" s="36">
        <f t="shared" si="150"/>
        <v>2.1843047465315495E-14</v>
      </c>
      <c r="K593" s="88">
        <f t="shared" si="151"/>
        <v>-6.6613381477509375E-18</v>
      </c>
      <c r="L593" s="36">
        <f t="shared" si="152"/>
        <v>0.67334032956128931</v>
      </c>
      <c r="M593" s="89">
        <f t="shared" si="153"/>
        <v>4.5959289695705985E-6</v>
      </c>
      <c r="N593" s="10">
        <f t="shared" si="154"/>
        <v>1.637733548608022E-3</v>
      </c>
      <c r="O593" s="10">
        <f t="shared" si="155"/>
        <v>3.689866239946736E-7</v>
      </c>
      <c r="P593" s="90">
        <v>591</v>
      </c>
      <c r="Q593" s="86">
        <f t="shared" si="156"/>
        <v>0.67334032956126744</v>
      </c>
      <c r="R593" s="91"/>
      <c r="S593" s="213"/>
      <c r="T593" s="76"/>
      <c r="U593" s="76"/>
      <c r="V593" s="76"/>
      <c r="W593" s="76"/>
      <c r="X593" s="76"/>
      <c r="Y593" s="76"/>
      <c r="Z593" s="76"/>
      <c r="AA593" s="76"/>
      <c r="AB593" s="76"/>
      <c r="AC593" s="76"/>
      <c r="AD593" s="76"/>
      <c r="AE593" s="76"/>
      <c r="AF593" s="76"/>
      <c r="AG593" s="76"/>
    </row>
    <row r="594" spans="1:33" x14ac:dyDescent="0.25">
      <c r="A594" s="86">
        <f t="shared" si="144"/>
        <v>-1.6689717331509969E-2</v>
      </c>
      <c r="B594" s="75">
        <v>1.6689717331509969E-2</v>
      </c>
      <c r="C594" s="75">
        <v>0.67177000739271497</v>
      </c>
      <c r="D594" s="36">
        <f t="shared" si="145"/>
        <v>0.41668971733151</v>
      </c>
      <c r="E594" s="36">
        <f t="shared" si="146"/>
        <v>1.483055043454716E-2</v>
      </c>
      <c r="F594" s="36">
        <f t="shared" si="147"/>
        <v>8.1837689306237167E-4</v>
      </c>
      <c r="G594" s="36">
        <f t="shared" si="157"/>
        <v>1.0407900038782725E-3</v>
      </c>
      <c r="H594" s="36">
        <f t="shared" si="148"/>
        <v>1.5648927327609533E-2</v>
      </c>
      <c r="I594" s="36">
        <f t="shared" si="149"/>
        <v>1.040790003878271E-3</v>
      </c>
      <c r="J594" s="36">
        <f t="shared" si="150"/>
        <v>2.2164303489461685E-14</v>
      </c>
      <c r="K594" s="88">
        <f t="shared" si="151"/>
        <v>-6.6613381477509375E-18</v>
      </c>
      <c r="L594" s="36">
        <f t="shared" si="152"/>
        <v>0.6733446603458515</v>
      </c>
      <c r="M594" s="89">
        <f t="shared" si="153"/>
        <v>2.4795319228215755E-6</v>
      </c>
      <c r="N594" s="10">
        <f t="shared" si="154"/>
        <v>1.6430662513549131E-3</v>
      </c>
      <c r="O594" s="10">
        <f t="shared" si="155"/>
        <v>3.627366782745455E-7</v>
      </c>
      <c r="P594" s="90">
        <v>592</v>
      </c>
      <c r="Q594" s="86">
        <f t="shared" si="156"/>
        <v>0.67334466034582929</v>
      </c>
      <c r="R594" s="91"/>
      <c r="S594" s="213"/>
      <c r="T594" s="76"/>
      <c r="U594" s="76"/>
      <c r="V594" s="76"/>
      <c r="W594" s="76"/>
      <c r="X594" s="76"/>
      <c r="Y594" s="76"/>
      <c r="Z594" s="76"/>
      <c r="AA594" s="76"/>
      <c r="AB594" s="76"/>
      <c r="AC594" s="76"/>
      <c r="AD594" s="76"/>
      <c r="AE594" s="76"/>
      <c r="AF594" s="76"/>
      <c r="AG594" s="76"/>
    </row>
    <row r="595" spans="1:33" x14ac:dyDescent="0.25">
      <c r="A595" s="86">
        <f t="shared" si="144"/>
        <v>-1.6767416201768547E-2</v>
      </c>
      <c r="B595" s="75">
        <v>1.6767416201768547E-2</v>
      </c>
      <c r="C595" s="75">
        <v>0.67118108818298117</v>
      </c>
      <c r="D595" s="36">
        <f t="shared" si="145"/>
        <v>0.41676741620176855</v>
      </c>
      <c r="E595" s="36">
        <f t="shared" si="146"/>
        <v>1.4897805257460751E-2</v>
      </c>
      <c r="F595" s="36">
        <f t="shared" si="147"/>
        <v>8.2356522098606664E-4</v>
      </c>
      <c r="G595" s="36">
        <f t="shared" si="157"/>
        <v>1.0460457232994019E-3</v>
      </c>
      <c r="H595" s="36">
        <f t="shared" si="148"/>
        <v>1.5721370478446819E-2</v>
      </c>
      <c r="I595" s="36">
        <f t="shared" si="149"/>
        <v>1.0460457232994006E-3</v>
      </c>
      <c r="J595" s="36">
        <f t="shared" si="150"/>
        <v>2.2327293678182909E-14</v>
      </c>
      <c r="K595" s="88">
        <f t="shared" si="151"/>
        <v>-6.6613381477509375E-18</v>
      </c>
      <c r="L595" s="36">
        <f t="shared" si="152"/>
        <v>0.67334684541597234</v>
      </c>
      <c r="M595" s="89">
        <f t="shared" si="153"/>
        <v>4.6905043922535789E-6</v>
      </c>
      <c r="N595" s="10">
        <f t="shared" si="154"/>
        <v>1.6457389973966166E-3</v>
      </c>
      <c r="O595" s="10">
        <f t="shared" si="155"/>
        <v>3.5963202299743855E-7</v>
      </c>
      <c r="P595" s="90">
        <v>593</v>
      </c>
      <c r="Q595" s="86">
        <f t="shared" si="156"/>
        <v>0.67334684541595002</v>
      </c>
      <c r="R595" s="91"/>
      <c r="S595" s="213"/>
      <c r="T595" s="76"/>
      <c r="U595" s="76"/>
      <c r="V595" s="76"/>
      <c r="W595" s="76"/>
      <c r="X595" s="76"/>
      <c r="Y595" s="76"/>
      <c r="Z595" s="76"/>
      <c r="AA595" s="76"/>
      <c r="AB595" s="76"/>
      <c r="AC595" s="76"/>
      <c r="AD595" s="76"/>
      <c r="AE595" s="76"/>
      <c r="AF595" s="76"/>
      <c r="AG595" s="76"/>
    </row>
    <row r="596" spans="1:33" x14ac:dyDescent="0.25">
      <c r="A596" s="86">
        <f t="shared" si="144"/>
        <v>-1.6612018461251616E-2</v>
      </c>
      <c r="B596" s="75">
        <v>1.6612018461251616E-2</v>
      </c>
      <c r="C596" s="75">
        <v>0.67175477754099333</v>
      </c>
      <c r="D596" s="36">
        <f t="shared" si="145"/>
        <v>0.41661201846125162</v>
      </c>
      <c r="E596" s="36">
        <f t="shared" si="146"/>
        <v>1.4763260306640522E-2</v>
      </c>
      <c r="F596" s="36">
        <f t="shared" si="147"/>
        <v>8.1321977144029945E-4</v>
      </c>
      <c r="G596" s="36">
        <f t="shared" si="157"/>
        <v>1.035538383148793E-3</v>
      </c>
      <c r="H596" s="36">
        <f t="shared" si="148"/>
        <v>1.5576480078080822E-2</v>
      </c>
      <c r="I596" s="36">
        <f t="shared" si="149"/>
        <v>1.0355383831487932E-3</v>
      </c>
      <c r="J596" s="36">
        <f t="shared" si="150"/>
        <v>2.2001313300740458E-14</v>
      </c>
      <c r="K596" s="88">
        <f t="shared" si="151"/>
        <v>-6.6613381477509375E-18</v>
      </c>
      <c r="L596" s="36">
        <f t="shared" si="152"/>
        <v>0.67334248841829958</v>
      </c>
      <c r="M596" s="89">
        <f t="shared" si="153"/>
        <v>2.5208258299165744E-6</v>
      </c>
      <c r="N596" s="10">
        <f t="shared" si="154"/>
        <v>1.6403977706137378E-3</v>
      </c>
      <c r="O596" s="10">
        <f t="shared" si="155"/>
        <v>3.6585487860446799E-7</v>
      </c>
      <c r="P596" s="90">
        <v>594</v>
      </c>
      <c r="Q596" s="86">
        <f t="shared" si="156"/>
        <v>0.6733424884182776</v>
      </c>
      <c r="R596" s="91"/>
      <c r="S596" s="213"/>
      <c r="T596" s="76"/>
      <c r="U596" s="76"/>
      <c r="V596" s="76"/>
      <c r="W596" s="76"/>
      <c r="X596" s="76"/>
      <c r="Y596" s="76"/>
      <c r="Z596" s="76"/>
      <c r="AA596" s="76"/>
      <c r="AB596" s="76"/>
      <c r="AC596" s="76"/>
      <c r="AD596" s="76"/>
      <c r="AE596" s="76"/>
      <c r="AF596" s="76"/>
      <c r="AG596" s="76"/>
    </row>
    <row r="597" spans="1:33" x14ac:dyDescent="0.25">
      <c r="A597" s="86">
        <f t="shared" si="144"/>
        <v>-1.6456620720734682E-2</v>
      </c>
      <c r="B597" s="75">
        <v>1.6456620720734682E-2</v>
      </c>
      <c r="C597" s="75">
        <v>0.67053074984706973</v>
      </c>
      <c r="D597" s="36">
        <f t="shared" si="145"/>
        <v>0.41645662072073469</v>
      </c>
      <c r="E597" s="36">
        <f t="shared" si="146"/>
        <v>1.4628574836976695E-2</v>
      </c>
      <c r="F597" s="36">
        <f t="shared" si="147"/>
        <v>8.0299846374839816E-4</v>
      </c>
      <c r="G597" s="36">
        <f t="shared" si="157"/>
        <v>1.0250474199879067E-3</v>
      </c>
      <c r="H597" s="36">
        <f t="shared" si="148"/>
        <v>1.5431573300725093E-2</v>
      </c>
      <c r="I597" s="36">
        <f t="shared" si="149"/>
        <v>1.0250474199879065E-3</v>
      </c>
      <c r="J597" s="36">
        <f t="shared" si="150"/>
        <v>2.1682419453242398E-14</v>
      </c>
      <c r="K597" s="88">
        <f t="shared" si="151"/>
        <v>-6.6613381477509375E-18</v>
      </c>
      <c r="L597" s="36">
        <f t="shared" si="152"/>
        <v>0.67333818370310772</v>
      </c>
      <c r="M597" s="89">
        <f t="shared" si="153"/>
        <v>7.8816848560283294E-6</v>
      </c>
      <c r="N597" s="10">
        <f t="shared" si="154"/>
        <v>1.6350735787820135E-3</v>
      </c>
      <c r="O597" s="10">
        <f t="shared" si="155"/>
        <v>3.7213191441309309E-7</v>
      </c>
      <c r="P597" s="90">
        <v>595</v>
      </c>
      <c r="Q597" s="86">
        <f t="shared" si="156"/>
        <v>0.67333818370308607</v>
      </c>
      <c r="R597" s="91"/>
      <c r="S597" s="213"/>
      <c r="T597" s="76"/>
      <c r="U597" s="76"/>
      <c r="V597" s="76"/>
      <c r="W597" s="76"/>
      <c r="X597" s="76"/>
      <c r="Y597" s="76"/>
      <c r="Z597" s="76"/>
      <c r="AA597" s="76"/>
      <c r="AB597" s="76"/>
      <c r="AC597" s="76"/>
      <c r="AD597" s="76"/>
      <c r="AE597" s="76"/>
      <c r="AF597" s="76"/>
      <c r="AG597" s="76"/>
    </row>
    <row r="598" spans="1:33" x14ac:dyDescent="0.25">
      <c r="A598" s="86">
        <f t="shared" si="144"/>
        <v>-1.6378921850476326E-2</v>
      </c>
      <c r="B598" s="75">
        <v>1.6378921850476326E-2</v>
      </c>
      <c r="C598" s="75">
        <v>0.67161514340549466</v>
      </c>
      <c r="D598" s="36">
        <f t="shared" si="145"/>
        <v>0.41637892185047637</v>
      </c>
      <c r="E598" s="36">
        <f t="shared" si="146"/>
        <v>1.456117984390385E-2</v>
      </c>
      <c r="F598" s="36">
        <f t="shared" si="147"/>
        <v>7.9793393786808736E-4</v>
      </c>
      <c r="G598" s="36">
        <f t="shared" si="157"/>
        <v>1.019808068682862E-3</v>
      </c>
      <c r="H598" s="36">
        <f t="shared" si="148"/>
        <v>1.5359113781771938E-2</v>
      </c>
      <c r="I598" s="36">
        <f t="shared" si="149"/>
        <v>1.0198080686828616E-3</v>
      </c>
      <c r="J598" s="36">
        <f t="shared" si="150"/>
        <v>2.1526515794465563E-14</v>
      </c>
      <c r="K598" s="88">
        <f t="shared" si="151"/>
        <v>-6.6613381477509375E-18</v>
      </c>
      <c r="L598" s="36">
        <f t="shared" si="152"/>
        <v>0.67333605077235636</v>
      </c>
      <c r="M598" s="89">
        <f t="shared" si="153"/>
        <v>2.9615221653188746E-6</v>
      </c>
      <c r="N598" s="10">
        <f t="shared" si="154"/>
        <v>1.6324178545893365E-3</v>
      </c>
      <c r="O598" s="10">
        <f t="shared" si="155"/>
        <v>3.7529074978837707E-7</v>
      </c>
      <c r="P598" s="90">
        <v>596</v>
      </c>
      <c r="Q598" s="86">
        <f t="shared" si="156"/>
        <v>0.67333605077233483</v>
      </c>
      <c r="R598" s="91"/>
      <c r="S598" s="213"/>
      <c r="T598" s="76"/>
      <c r="U598" s="76"/>
      <c r="V598" s="76"/>
      <c r="W598" s="76"/>
      <c r="X598" s="76"/>
      <c r="Y598" s="76"/>
      <c r="Z598" s="76"/>
      <c r="AA598" s="76"/>
      <c r="AB598" s="76"/>
      <c r="AC598" s="76"/>
      <c r="AD598" s="76"/>
      <c r="AE598" s="76"/>
      <c r="AF598" s="76"/>
      <c r="AG598" s="76"/>
    </row>
    <row r="599" spans="1:33" x14ac:dyDescent="0.25">
      <c r="A599" s="86">
        <f t="shared" si="144"/>
        <v>-1.5524234277633529E-2</v>
      </c>
      <c r="B599" s="75">
        <v>1.5524234277633529E-2</v>
      </c>
      <c r="C599" s="75">
        <v>0.67144475667936465</v>
      </c>
      <c r="D599" s="36">
        <f t="shared" si="145"/>
        <v>0.41552423427763358</v>
      </c>
      <c r="E599" s="36">
        <f t="shared" si="146"/>
        <v>1.3817588390118572E-2</v>
      </c>
      <c r="F599" s="36">
        <f t="shared" si="147"/>
        <v>7.4420231083286825E-4</v>
      </c>
      <c r="G599" s="36">
        <f t="shared" si="157"/>
        <v>9.6244357666222524E-4</v>
      </c>
      <c r="H599" s="36">
        <f t="shared" si="148"/>
        <v>1.4561790700951439E-2</v>
      </c>
      <c r="I599" s="36">
        <f t="shared" si="149"/>
        <v>9.62443576662226E-4</v>
      </c>
      <c r="J599" s="36">
        <f t="shared" si="150"/>
        <v>1.9863543434179203E-14</v>
      </c>
      <c r="K599" s="88">
        <f t="shared" si="151"/>
        <v>-6.6613381477509375E-18</v>
      </c>
      <c r="L599" s="36">
        <f t="shared" si="152"/>
        <v>0.67331342163740115</v>
      </c>
      <c r="M599" s="89">
        <f t="shared" si="153"/>
        <v>3.4919087253935668E-6</v>
      </c>
      <c r="N599" s="10">
        <f t="shared" si="154"/>
        <v>1.6034832372958246E-3</v>
      </c>
      <c r="O599" s="10">
        <f t="shared" si="155"/>
        <v>4.1093184650523934E-7</v>
      </c>
      <c r="P599" s="90">
        <v>597</v>
      </c>
      <c r="Q599" s="86">
        <f t="shared" si="156"/>
        <v>0.67331342163738128</v>
      </c>
      <c r="R599" s="91"/>
      <c r="S599" s="213"/>
      <c r="T599" s="76"/>
      <c r="U599" s="76"/>
      <c r="V599" s="76"/>
      <c r="W599" s="76"/>
      <c r="X599" s="76"/>
      <c r="Y599" s="76"/>
      <c r="Z599" s="76"/>
      <c r="AA599" s="76"/>
      <c r="AB599" s="76"/>
      <c r="AC599" s="76"/>
      <c r="AD599" s="76"/>
      <c r="AE599" s="76"/>
      <c r="AF599" s="76"/>
      <c r="AG599" s="76"/>
    </row>
    <row r="600" spans="1:33" x14ac:dyDescent="0.25">
      <c r="A600" s="86">
        <f t="shared" si="144"/>
        <v>-1.6068126369442683E-2</v>
      </c>
      <c r="B600" s="75">
        <v>1.6068126369442683E-2</v>
      </c>
      <c r="C600" s="75">
        <v>0.67045310393395663</v>
      </c>
      <c r="D600" s="36">
        <f t="shared" si="145"/>
        <v>0.41606812636944268</v>
      </c>
      <c r="E600" s="36">
        <f t="shared" si="146"/>
        <v>1.4291255516307663E-2</v>
      </c>
      <c r="F600" s="36">
        <f t="shared" si="147"/>
        <v>7.779794244012014E-4</v>
      </c>
      <c r="G600" s="36">
        <f t="shared" si="157"/>
        <v>9.9889142871291414E-4</v>
      </c>
      <c r="H600" s="36">
        <f t="shared" si="148"/>
        <v>1.5069234940708864E-2</v>
      </c>
      <c r="I600" s="36">
        <f t="shared" si="149"/>
        <v>9.9889142871291393E-4</v>
      </c>
      <c r="J600" s="36">
        <f t="shared" si="150"/>
        <v>2.0905263336006345E-14</v>
      </c>
      <c r="K600" s="88">
        <f t="shared" si="151"/>
        <v>-6.6613381477509375E-18</v>
      </c>
      <c r="L600" s="36">
        <f t="shared" si="152"/>
        <v>0.67332764690664215</v>
      </c>
      <c r="M600" s="89">
        <f t="shared" si="153"/>
        <v>8.2629973018157238E-6</v>
      </c>
      <c r="N600" s="10">
        <f t="shared" si="154"/>
        <v>1.6218372835492931E-3</v>
      </c>
      <c r="O600" s="10">
        <f t="shared" si="155"/>
        <v>3.8806153805782717E-7</v>
      </c>
      <c r="P600" s="90">
        <v>598</v>
      </c>
      <c r="Q600" s="86">
        <f t="shared" si="156"/>
        <v>0.67332764690662128</v>
      </c>
      <c r="R600" s="91"/>
      <c r="S600" s="213"/>
      <c r="T600" s="76"/>
      <c r="U600" s="76"/>
      <c r="V600" s="76"/>
      <c r="W600" s="76"/>
      <c r="X600" s="76"/>
      <c r="Y600" s="76"/>
      <c r="Z600" s="76"/>
      <c r="AA600" s="76"/>
      <c r="AB600" s="76"/>
      <c r="AC600" s="76"/>
      <c r="AD600" s="76"/>
      <c r="AE600" s="76"/>
      <c r="AF600" s="76"/>
      <c r="AG600" s="76"/>
    </row>
    <row r="601" spans="1:33" x14ac:dyDescent="0.25">
      <c r="A601" s="86">
        <f t="shared" si="144"/>
        <v>-1.6068126369442683E-2</v>
      </c>
      <c r="B601" s="75">
        <v>1.6068126369442683E-2</v>
      </c>
      <c r="C601" s="75">
        <v>0.67180088646344882</v>
      </c>
      <c r="D601" s="36">
        <f t="shared" si="145"/>
        <v>0.41606812636944268</v>
      </c>
      <c r="E601" s="36">
        <f t="shared" si="146"/>
        <v>1.4291255516307663E-2</v>
      </c>
      <c r="F601" s="36">
        <f t="shared" si="147"/>
        <v>7.779794244012014E-4</v>
      </c>
      <c r="G601" s="36">
        <f t="shared" si="157"/>
        <v>9.9889142871291414E-4</v>
      </c>
      <c r="H601" s="36">
        <f t="shared" si="148"/>
        <v>1.5069234940708864E-2</v>
      </c>
      <c r="I601" s="36">
        <f t="shared" si="149"/>
        <v>9.9889142871291393E-4</v>
      </c>
      <c r="J601" s="36">
        <f t="shared" si="150"/>
        <v>2.0905263336006345E-14</v>
      </c>
      <c r="K601" s="88">
        <f t="shared" si="151"/>
        <v>-6.6613381477509375E-18</v>
      </c>
      <c r="L601" s="36">
        <f t="shared" si="152"/>
        <v>0.67332764690664215</v>
      </c>
      <c r="M601" s="89">
        <f t="shared" si="153"/>
        <v>2.3309974508998972E-6</v>
      </c>
      <c r="N601" s="10">
        <f t="shared" si="154"/>
        <v>1.6218372835492931E-3</v>
      </c>
      <c r="O601" s="10">
        <f t="shared" si="155"/>
        <v>3.8806153805782717E-7</v>
      </c>
      <c r="P601" s="90">
        <v>599</v>
      </c>
      <c r="Q601" s="86">
        <f t="shared" si="156"/>
        <v>0.67332764690662128</v>
      </c>
      <c r="R601" s="91"/>
      <c r="S601" s="213"/>
      <c r="T601" s="76"/>
      <c r="U601" s="76"/>
      <c r="V601" s="76"/>
      <c r="W601" s="76"/>
      <c r="X601" s="76"/>
      <c r="Y601" s="76"/>
      <c r="Z601" s="76"/>
      <c r="AA601" s="76"/>
      <c r="AB601" s="76"/>
      <c r="AC601" s="76"/>
      <c r="AD601" s="76"/>
      <c r="AE601" s="76"/>
      <c r="AF601" s="76"/>
      <c r="AG601" s="76"/>
    </row>
    <row r="602" spans="1:33" x14ac:dyDescent="0.25">
      <c r="A602" s="86">
        <f t="shared" si="144"/>
        <v>-1.5990427499184105E-2</v>
      </c>
      <c r="B602" s="75">
        <v>1.5990427499184105E-2</v>
      </c>
      <c r="C602" s="75">
        <v>0.67084052744797795</v>
      </c>
      <c r="D602" s="36">
        <f t="shared" si="145"/>
        <v>0.41599042749918413</v>
      </c>
      <c r="E602" s="36">
        <f t="shared" si="146"/>
        <v>1.4223689202307026E-2</v>
      </c>
      <c r="F602" s="36">
        <f t="shared" si="147"/>
        <v>7.7306585889032689E-4</v>
      </c>
      <c r="G602" s="36">
        <f t="shared" si="157"/>
        <v>9.936724379659978E-4</v>
      </c>
      <c r="H602" s="36">
        <f t="shared" si="148"/>
        <v>1.4996755061197353E-2</v>
      </c>
      <c r="I602" s="36">
        <f t="shared" si="149"/>
        <v>9.9367243796599802E-4</v>
      </c>
      <c r="J602" s="36">
        <f t="shared" si="150"/>
        <v>2.0754084030525765E-14</v>
      </c>
      <c r="K602" s="88">
        <f t="shared" si="151"/>
        <v>-6.6613381477509375E-18</v>
      </c>
      <c r="L602" s="36">
        <f t="shared" si="152"/>
        <v>0.67332557755301958</v>
      </c>
      <c r="M602" s="89">
        <f t="shared" si="153"/>
        <v>6.17547402456742E-6</v>
      </c>
      <c r="N602" s="10">
        <f t="shared" si="154"/>
        <v>1.6192026896526086E-3</v>
      </c>
      <c r="O602" s="10">
        <f t="shared" si="155"/>
        <v>3.9128809577511437E-7</v>
      </c>
      <c r="P602" s="90">
        <v>600</v>
      </c>
      <c r="Q602" s="86">
        <f t="shared" si="156"/>
        <v>0.67332557755299882</v>
      </c>
      <c r="R602" s="91"/>
      <c r="S602" s="213"/>
      <c r="T602" s="76"/>
      <c r="U602" s="76"/>
      <c r="V602" s="76"/>
      <c r="W602" s="76"/>
      <c r="X602" s="76"/>
      <c r="Y602" s="76"/>
      <c r="Z602" s="76"/>
      <c r="AA602" s="76"/>
      <c r="AB602" s="76"/>
      <c r="AC602" s="76"/>
      <c r="AD602" s="76"/>
      <c r="AE602" s="76"/>
      <c r="AF602" s="76"/>
      <c r="AG602" s="76"/>
    </row>
    <row r="603" spans="1:33" x14ac:dyDescent="0.25">
      <c r="A603" s="86">
        <f t="shared" si="144"/>
        <v>-1.5990427499184105E-2</v>
      </c>
      <c r="B603" s="75">
        <v>1.5990427499184105E-2</v>
      </c>
      <c r="C603" s="75">
        <v>0.67122709375872158</v>
      </c>
      <c r="D603" s="36">
        <f t="shared" si="145"/>
        <v>0.41599042749918413</v>
      </c>
      <c r="E603" s="36">
        <f t="shared" si="146"/>
        <v>1.4223689202307026E-2</v>
      </c>
      <c r="F603" s="36">
        <f t="shared" si="147"/>
        <v>7.7306585889032689E-4</v>
      </c>
      <c r="G603" s="36">
        <f t="shared" si="157"/>
        <v>9.936724379659978E-4</v>
      </c>
      <c r="H603" s="36">
        <f t="shared" si="148"/>
        <v>1.4996755061197353E-2</v>
      </c>
      <c r="I603" s="36">
        <f t="shared" si="149"/>
        <v>9.9367243796599802E-4</v>
      </c>
      <c r="J603" s="36">
        <f t="shared" si="150"/>
        <v>2.0754084030525765E-14</v>
      </c>
      <c r="K603" s="88">
        <f t="shared" si="151"/>
        <v>-6.6613381477509375E-18</v>
      </c>
      <c r="L603" s="36">
        <f t="shared" si="152"/>
        <v>0.67332557755301958</v>
      </c>
      <c r="M603" s="89">
        <f t="shared" si="153"/>
        <v>4.403634234931333E-6</v>
      </c>
      <c r="N603" s="10">
        <f t="shared" si="154"/>
        <v>1.6192026896526086E-3</v>
      </c>
      <c r="O603" s="10">
        <f t="shared" si="155"/>
        <v>3.9128809577511437E-7</v>
      </c>
      <c r="P603" s="90">
        <v>601</v>
      </c>
      <c r="Q603" s="86">
        <f t="shared" si="156"/>
        <v>0.67332557755299882</v>
      </c>
      <c r="R603" s="91"/>
      <c r="S603" s="213"/>
      <c r="T603" s="76"/>
      <c r="U603" s="76"/>
      <c r="V603" s="76"/>
      <c r="W603" s="76"/>
      <c r="X603" s="76"/>
      <c r="Y603" s="76"/>
      <c r="Z603" s="76"/>
      <c r="AA603" s="76"/>
      <c r="AB603" s="76"/>
      <c r="AC603" s="76"/>
      <c r="AD603" s="76"/>
      <c r="AE603" s="76"/>
      <c r="AF603" s="76"/>
      <c r="AG603" s="76"/>
    </row>
    <row r="604" spans="1:33" x14ac:dyDescent="0.25">
      <c r="A604" s="86">
        <f t="shared" si="144"/>
        <v>-1.5524234277633529E-2</v>
      </c>
      <c r="B604" s="75">
        <v>1.5524234277633529E-2</v>
      </c>
      <c r="C604" s="75">
        <v>0.67057706283255736</v>
      </c>
      <c r="D604" s="36">
        <f t="shared" si="145"/>
        <v>0.41552423427763358</v>
      </c>
      <c r="E604" s="36">
        <f t="shared" si="146"/>
        <v>1.3817588390118572E-2</v>
      </c>
      <c r="F604" s="36">
        <f t="shared" si="147"/>
        <v>7.4420231083286825E-4</v>
      </c>
      <c r="G604" s="36">
        <f t="shared" si="157"/>
        <v>9.6244357666222524E-4</v>
      </c>
      <c r="H604" s="36">
        <f t="shared" si="148"/>
        <v>1.4561790700951439E-2</v>
      </c>
      <c r="I604" s="36">
        <f t="shared" si="149"/>
        <v>9.62443576662226E-4</v>
      </c>
      <c r="J604" s="36">
        <f t="shared" si="150"/>
        <v>1.9863543434179203E-14</v>
      </c>
      <c r="K604" s="88">
        <f t="shared" si="151"/>
        <v>-6.6613381477509375E-18</v>
      </c>
      <c r="L604" s="36">
        <f t="shared" si="152"/>
        <v>0.67331342163740115</v>
      </c>
      <c r="M604" s="89">
        <f t="shared" si="153"/>
        <v>7.4876595088461728E-6</v>
      </c>
      <c r="N604" s="10">
        <f t="shared" si="154"/>
        <v>1.6034832372958246E-3</v>
      </c>
      <c r="O604" s="10">
        <f t="shared" si="155"/>
        <v>4.1093184650523934E-7</v>
      </c>
      <c r="P604" s="90">
        <v>602</v>
      </c>
      <c r="Q604" s="86">
        <f t="shared" si="156"/>
        <v>0.67331342163738128</v>
      </c>
      <c r="R604" s="91"/>
      <c r="S604" s="213"/>
      <c r="T604" s="76"/>
      <c r="U604" s="76"/>
      <c r="V604" s="76"/>
      <c r="W604" s="76"/>
      <c r="X604" s="76"/>
      <c r="Y604" s="76"/>
      <c r="Z604" s="76"/>
      <c r="AA604" s="76"/>
      <c r="AB604" s="76"/>
      <c r="AC604" s="76"/>
      <c r="AD604" s="76"/>
      <c r="AE604" s="76"/>
      <c r="AF604" s="76"/>
      <c r="AG604" s="76"/>
    </row>
    <row r="605" spans="1:33" x14ac:dyDescent="0.25">
      <c r="A605" s="86">
        <f t="shared" si="144"/>
        <v>-1.5757330888408819E-2</v>
      </c>
      <c r="B605" s="75">
        <v>1.5757330888408819E-2</v>
      </c>
      <c r="C605" s="75">
        <v>0.67152156335255464</v>
      </c>
      <c r="D605" s="36">
        <f t="shared" si="145"/>
        <v>0.41575733088840883</v>
      </c>
      <c r="E605" s="36">
        <f t="shared" si="146"/>
        <v>1.4020788417934849E-2</v>
      </c>
      <c r="F605" s="36">
        <f t="shared" si="147"/>
        <v>7.585026689433085E-4</v>
      </c>
      <c r="G605" s="36">
        <f t="shared" si="157"/>
        <v>9.7803980151035808E-4</v>
      </c>
      <c r="H605" s="36">
        <f t="shared" si="148"/>
        <v>1.4779291086878157E-2</v>
      </c>
      <c r="I605" s="36">
        <f t="shared" si="149"/>
        <v>9.7803980151035829E-4</v>
      </c>
      <c r="J605" s="36">
        <f t="shared" si="150"/>
        <v>2.0302908290732159E-14</v>
      </c>
      <c r="K605" s="88">
        <f t="shared" si="151"/>
        <v>-6.6613381477509375E-18</v>
      </c>
      <c r="L605" s="36">
        <f t="shared" si="152"/>
        <v>0.67331944424924906</v>
      </c>
      <c r="M605" s="89">
        <f t="shared" si="153"/>
        <v>3.2323757186987132E-6</v>
      </c>
      <c r="N605" s="10">
        <f t="shared" si="154"/>
        <v>1.6113241213462802E-3</v>
      </c>
      <c r="O605" s="10">
        <f t="shared" si="155"/>
        <v>4.0104902975004617E-7</v>
      </c>
      <c r="P605" s="90">
        <v>603</v>
      </c>
      <c r="Q605" s="86">
        <f t="shared" si="156"/>
        <v>0.67331944424922874</v>
      </c>
      <c r="R605" s="91"/>
      <c r="S605" s="213"/>
      <c r="T605" s="76"/>
      <c r="U605" s="76"/>
      <c r="V605" s="76"/>
      <c r="W605" s="76"/>
      <c r="X605" s="76"/>
      <c r="Y605" s="76"/>
      <c r="Z605" s="76"/>
      <c r="AA605" s="76"/>
      <c r="AB605" s="76"/>
      <c r="AC605" s="76"/>
      <c r="AD605" s="76"/>
      <c r="AE605" s="76"/>
      <c r="AF605" s="76"/>
      <c r="AG605" s="76"/>
    </row>
    <row r="606" spans="1:33" x14ac:dyDescent="0.25">
      <c r="A606" s="86">
        <f t="shared" si="144"/>
        <v>-1.5679632018150463E-2</v>
      </c>
      <c r="B606" s="75">
        <v>1.5679632018150463E-2</v>
      </c>
      <c r="C606" s="75">
        <v>0.67087157816141774</v>
      </c>
      <c r="D606" s="36">
        <f t="shared" si="145"/>
        <v>0.4156796320181505</v>
      </c>
      <c r="E606" s="36">
        <f t="shared" si="146"/>
        <v>1.39530881023361E-2</v>
      </c>
      <c r="F606" s="36">
        <f t="shared" si="147"/>
        <v>7.5370689579801653E-4</v>
      </c>
      <c r="G606" s="36">
        <f t="shared" si="157"/>
        <v>9.7283701999618943E-4</v>
      </c>
      <c r="H606" s="36">
        <f t="shared" si="148"/>
        <v>1.4706794998134117E-2</v>
      </c>
      <c r="I606" s="36">
        <f t="shared" si="149"/>
        <v>9.7283701999618878E-4</v>
      </c>
      <c r="J606" s="36">
        <f t="shared" si="150"/>
        <v>2.0156453338547843E-14</v>
      </c>
      <c r="K606" s="88">
        <f t="shared" si="151"/>
        <v>-6.6613381477509375E-18</v>
      </c>
      <c r="L606" s="36">
        <f t="shared" si="152"/>
        <v>0.67331742450401311</v>
      </c>
      <c r="M606" s="89">
        <f t="shared" si="153"/>
        <v>5.9821643315871492E-6</v>
      </c>
      <c r="N606" s="10">
        <f t="shared" si="154"/>
        <v>1.6087063147980283E-3</v>
      </c>
      <c r="O606" s="10">
        <f t="shared" si="155"/>
        <v>4.0432976007178863E-7</v>
      </c>
      <c r="P606" s="90">
        <v>604</v>
      </c>
      <c r="Q606" s="86">
        <f t="shared" si="156"/>
        <v>0.67331742450399301</v>
      </c>
      <c r="R606" s="91"/>
      <c r="S606" s="213"/>
      <c r="T606" s="76"/>
      <c r="U606" s="76"/>
      <c r="V606" s="76"/>
      <c r="W606" s="76"/>
      <c r="X606" s="76"/>
      <c r="Y606" s="76"/>
      <c r="Z606" s="76"/>
      <c r="AA606" s="76"/>
      <c r="AB606" s="76"/>
      <c r="AC606" s="76"/>
      <c r="AD606" s="76"/>
      <c r="AE606" s="76"/>
      <c r="AF606" s="76"/>
      <c r="AG606" s="76"/>
    </row>
    <row r="607" spans="1:33" x14ac:dyDescent="0.25">
      <c r="A607" s="86">
        <f t="shared" si="144"/>
        <v>-1.5679632018150463E-2</v>
      </c>
      <c r="B607" s="75">
        <v>1.5679632018150463E-2</v>
      </c>
      <c r="C607" s="75">
        <v>0.67161514340549466</v>
      </c>
      <c r="D607" s="36">
        <f t="shared" si="145"/>
        <v>0.4156796320181505</v>
      </c>
      <c r="E607" s="36">
        <f t="shared" si="146"/>
        <v>1.39530881023361E-2</v>
      </c>
      <c r="F607" s="36">
        <f t="shared" si="147"/>
        <v>7.5370689579801653E-4</v>
      </c>
      <c r="G607" s="36">
        <f t="shared" si="157"/>
        <v>9.7283701999618943E-4</v>
      </c>
      <c r="H607" s="36">
        <f t="shared" si="148"/>
        <v>1.4706794998134117E-2</v>
      </c>
      <c r="I607" s="36">
        <f t="shared" si="149"/>
        <v>9.7283701999618878E-4</v>
      </c>
      <c r="J607" s="36">
        <f t="shared" si="150"/>
        <v>2.0156453338547843E-14</v>
      </c>
      <c r="K607" s="88">
        <f t="shared" si="151"/>
        <v>-6.6613381477509375E-18</v>
      </c>
      <c r="L607" s="36">
        <f t="shared" si="152"/>
        <v>0.67331742450401311</v>
      </c>
      <c r="M607" s="89">
        <f t="shared" si="153"/>
        <v>2.8977609383731582E-6</v>
      </c>
      <c r="N607" s="10">
        <f t="shared" si="154"/>
        <v>1.6087063147980283E-3</v>
      </c>
      <c r="O607" s="10">
        <f t="shared" si="155"/>
        <v>4.0432976007178863E-7</v>
      </c>
      <c r="P607" s="90">
        <v>605</v>
      </c>
      <c r="Q607" s="86">
        <f t="shared" si="156"/>
        <v>0.67331742450399301</v>
      </c>
      <c r="R607" s="91"/>
      <c r="S607" s="213"/>
      <c r="T607" s="76"/>
      <c r="U607" s="76"/>
      <c r="V607" s="76"/>
      <c r="W607" s="76"/>
      <c r="X607" s="76"/>
      <c r="Y607" s="76"/>
      <c r="Z607" s="76"/>
      <c r="AA607" s="76"/>
      <c r="AB607" s="76"/>
      <c r="AC607" s="76"/>
      <c r="AD607" s="76"/>
      <c r="AE607" s="76"/>
      <c r="AF607" s="76"/>
      <c r="AG607" s="76"/>
    </row>
    <row r="608" spans="1:33" x14ac:dyDescent="0.25">
      <c r="A608" s="86">
        <f t="shared" si="144"/>
        <v>-1.513573992634153E-2</v>
      </c>
      <c r="B608" s="75">
        <v>1.513573992634153E-2</v>
      </c>
      <c r="C608" s="75">
        <v>0.67087157816141774</v>
      </c>
      <c r="D608" s="36">
        <f t="shared" si="145"/>
        <v>0.41513573992634156</v>
      </c>
      <c r="E608" s="36">
        <f t="shared" si="146"/>
        <v>1.3478268821611437E-2</v>
      </c>
      <c r="F608" s="36">
        <f t="shared" si="147"/>
        <v>7.2094064168735808E-4</v>
      </c>
      <c r="G608" s="36">
        <f t="shared" si="157"/>
        <v>9.3653046302358267E-4</v>
      </c>
      <c r="H608" s="36">
        <f t="shared" si="148"/>
        <v>1.4199209463298794E-2</v>
      </c>
      <c r="I608" s="36">
        <f t="shared" si="149"/>
        <v>9.3653046302358321E-4</v>
      </c>
      <c r="J608" s="36">
        <f t="shared" si="150"/>
        <v>1.9152528263090777E-14</v>
      </c>
      <c r="K608" s="88">
        <f t="shared" si="151"/>
        <v>-6.6613381477509375E-18</v>
      </c>
      <c r="L608" s="36">
        <f t="shared" si="152"/>
        <v>0.6733036249593658</v>
      </c>
      <c r="M608" s="89">
        <f t="shared" si="153"/>
        <v>5.9148516274094217E-6</v>
      </c>
      <c r="N608" s="10">
        <f t="shared" si="154"/>
        <v>1.5904983677369699E-3</v>
      </c>
      <c r="O608" s="10">
        <f t="shared" si="155"/>
        <v>4.2767402039521714E-7</v>
      </c>
      <c r="P608" s="90">
        <v>606</v>
      </c>
      <c r="Q608" s="86">
        <f t="shared" si="156"/>
        <v>0.6733036249593467</v>
      </c>
      <c r="R608" s="91"/>
      <c r="S608" s="213"/>
      <c r="T608" s="76"/>
      <c r="U608" s="76"/>
      <c r="V608" s="76"/>
      <c r="W608" s="76"/>
      <c r="X608" s="76"/>
      <c r="Y608" s="76"/>
      <c r="Z608" s="76"/>
      <c r="AA608" s="76"/>
      <c r="AB608" s="76"/>
      <c r="AC608" s="76"/>
      <c r="AD608" s="76"/>
      <c r="AE608" s="76"/>
      <c r="AF608" s="76"/>
      <c r="AG608" s="76"/>
    </row>
    <row r="609" spans="1:33" x14ac:dyDescent="0.25">
      <c r="A609" s="86">
        <f t="shared" si="144"/>
        <v>-1.5524234277633529E-2</v>
      </c>
      <c r="B609" s="75">
        <v>1.5524234277633529E-2</v>
      </c>
      <c r="C609" s="75">
        <v>0.67082492962176232</v>
      </c>
      <c r="D609" s="36">
        <f t="shared" si="145"/>
        <v>0.41552423427763358</v>
      </c>
      <c r="E609" s="36">
        <f t="shared" si="146"/>
        <v>1.3817588390118572E-2</v>
      </c>
      <c r="F609" s="36">
        <f t="shared" si="147"/>
        <v>7.4420231083286825E-4</v>
      </c>
      <c r="G609" s="36">
        <f t="shared" si="157"/>
        <v>9.6244357666222524E-4</v>
      </c>
      <c r="H609" s="36">
        <f t="shared" si="148"/>
        <v>1.4561790700951439E-2</v>
      </c>
      <c r="I609" s="36">
        <f t="shared" si="149"/>
        <v>9.62443576662226E-4</v>
      </c>
      <c r="J609" s="36">
        <f t="shared" si="150"/>
        <v>1.9863543434179203E-14</v>
      </c>
      <c r="K609" s="88">
        <f t="shared" si="151"/>
        <v>-6.6613381477509375E-18</v>
      </c>
      <c r="L609" s="36">
        <f t="shared" si="152"/>
        <v>0.67331342163740115</v>
      </c>
      <c r="M609" s="89">
        <f t="shared" si="153"/>
        <v>6.1925925118982186E-6</v>
      </c>
      <c r="N609" s="10">
        <f t="shared" si="154"/>
        <v>1.6034832372958246E-3</v>
      </c>
      <c r="O609" s="10">
        <f t="shared" si="155"/>
        <v>4.1093184650523934E-7</v>
      </c>
      <c r="P609" s="90">
        <v>607</v>
      </c>
      <c r="Q609" s="86">
        <f t="shared" si="156"/>
        <v>0.67331342163738128</v>
      </c>
      <c r="R609" s="91"/>
      <c r="S609" s="213"/>
      <c r="T609" s="76"/>
      <c r="U609" s="76"/>
      <c r="V609" s="76"/>
      <c r="W609" s="76"/>
      <c r="X609" s="76"/>
      <c r="Y609" s="76"/>
      <c r="Z609" s="76"/>
      <c r="AA609" s="76"/>
      <c r="AB609" s="76"/>
      <c r="AC609" s="76"/>
      <c r="AD609" s="76"/>
      <c r="AE609" s="76"/>
      <c r="AF609" s="76"/>
      <c r="AG609" s="76"/>
    </row>
    <row r="610" spans="1:33" x14ac:dyDescent="0.25">
      <c r="A610" s="86">
        <f t="shared" si="144"/>
        <v>-1.5446535407375173E-2</v>
      </c>
      <c r="B610" s="75">
        <v>1.5446535407375173E-2</v>
      </c>
      <c r="C610" s="75">
        <v>0.67175477754099333</v>
      </c>
      <c r="D610" s="36">
        <f t="shared" si="145"/>
        <v>0.41544653540737519</v>
      </c>
      <c r="E610" s="36">
        <f t="shared" si="146"/>
        <v>1.3749789324313057E-2</v>
      </c>
      <c r="F610" s="36">
        <f t="shared" si="147"/>
        <v>7.3949317693382689E-4</v>
      </c>
      <c r="G610" s="36">
        <f t="shared" si="157"/>
        <v>9.5725290610856884E-4</v>
      </c>
      <c r="H610" s="36">
        <f t="shared" si="148"/>
        <v>1.4489282501246885E-2</v>
      </c>
      <c r="I610" s="36">
        <f t="shared" si="149"/>
        <v>9.5725290610856797E-4</v>
      </c>
      <c r="J610" s="36">
        <f t="shared" si="150"/>
        <v>1.9719450658643015E-14</v>
      </c>
      <c r="K610" s="88">
        <f t="shared" si="151"/>
        <v>-6.6613381477509375E-18</v>
      </c>
      <c r="L610" s="36">
        <f t="shared" si="152"/>
        <v>0.6733114383803811</v>
      </c>
      <c r="M610" s="89">
        <f t="shared" si="153"/>
        <v>2.4231929688834336E-6</v>
      </c>
      <c r="N610" s="10">
        <f t="shared" si="154"/>
        <v>1.6008779534619347E-3</v>
      </c>
      <c r="O610" s="10">
        <f t="shared" si="155"/>
        <v>4.1425320158062363E-7</v>
      </c>
      <c r="P610" s="90">
        <v>608</v>
      </c>
      <c r="Q610" s="86">
        <f t="shared" si="156"/>
        <v>0.67331143838036134</v>
      </c>
      <c r="R610" s="91"/>
      <c r="S610" s="213"/>
      <c r="T610" s="76"/>
      <c r="U610" s="76"/>
      <c r="V610" s="76"/>
      <c r="W610" s="76"/>
      <c r="X610" s="76"/>
      <c r="Y610" s="76"/>
      <c r="Z610" s="76"/>
      <c r="AA610" s="76"/>
      <c r="AB610" s="76"/>
      <c r="AC610" s="76"/>
      <c r="AD610" s="76"/>
      <c r="AE610" s="76"/>
      <c r="AF610" s="76"/>
      <c r="AG610" s="76"/>
    </row>
    <row r="611" spans="1:33" x14ac:dyDescent="0.25">
      <c r="A611" s="86">
        <f t="shared" si="144"/>
        <v>-1.5446535407375173E-2</v>
      </c>
      <c r="B611" s="75">
        <v>1.5446535407375173E-2</v>
      </c>
      <c r="C611" s="75">
        <v>0.67054618611304506</v>
      </c>
      <c r="D611" s="36">
        <f t="shared" si="145"/>
        <v>0.41544653540737519</v>
      </c>
      <c r="E611" s="36">
        <f t="shared" si="146"/>
        <v>1.3749789324313057E-2</v>
      </c>
      <c r="F611" s="36">
        <f t="shared" si="147"/>
        <v>7.3949317693382689E-4</v>
      </c>
      <c r="G611" s="36">
        <f t="shared" si="157"/>
        <v>9.5725290610856884E-4</v>
      </c>
      <c r="H611" s="36">
        <f t="shared" si="148"/>
        <v>1.4489282501246885E-2</v>
      </c>
      <c r="I611" s="36">
        <f t="shared" si="149"/>
        <v>9.5725290610856797E-4</v>
      </c>
      <c r="J611" s="36">
        <f t="shared" si="150"/>
        <v>1.9719450658643015E-14</v>
      </c>
      <c r="K611" s="88">
        <f t="shared" si="151"/>
        <v>-6.6613381477509375E-18</v>
      </c>
      <c r="L611" s="36">
        <f t="shared" si="152"/>
        <v>0.6733114383803811</v>
      </c>
      <c r="M611" s="89">
        <f t="shared" si="153"/>
        <v>7.646620102007099E-6</v>
      </c>
      <c r="N611" s="10">
        <f t="shared" si="154"/>
        <v>1.6008779534619347E-3</v>
      </c>
      <c r="O611" s="10">
        <f t="shared" si="155"/>
        <v>4.1425320158062363E-7</v>
      </c>
      <c r="P611" s="90">
        <v>609</v>
      </c>
      <c r="Q611" s="86">
        <f t="shared" si="156"/>
        <v>0.67331143838036134</v>
      </c>
      <c r="R611" s="91"/>
      <c r="S611" s="213"/>
      <c r="T611" s="76"/>
      <c r="U611" s="76"/>
      <c r="V611" s="76"/>
      <c r="W611" s="76"/>
      <c r="X611" s="76"/>
      <c r="Y611" s="76"/>
      <c r="Z611" s="76"/>
      <c r="AA611" s="76"/>
      <c r="AB611" s="76"/>
      <c r="AC611" s="76"/>
      <c r="AD611" s="76"/>
      <c r="AE611" s="76"/>
      <c r="AF611" s="76"/>
      <c r="AG611" s="76"/>
    </row>
    <row r="612" spans="1:33" x14ac:dyDescent="0.25">
      <c r="A612" s="86">
        <f t="shared" si="144"/>
        <v>-1.529113766685824E-2</v>
      </c>
      <c r="B612" s="75">
        <v>1.529113766685824E-2</v>
      </c>
      <c r="C612" s="75">
        <v>0.6714600152358694</v>
      </c>
      <c r="D612" s="36">
        <f t="shared" si="145"/>
        <v>0.41529113766685827</v>
      </c>
      <c r="E612" s="36">
        <f t="shared" si="146"/>
        <v>1.3614093594820957E-2</v>
      </c>
      <c r="F612" s="36">
        <f t="shared" si="147"/>
        <v>7.3016042658131637E-4</v>
      </c>
      <c r="G612" s="36">
        <f t="shared" si="157"/>
        <v>9.4688364543653314E-4</v>
      </c>
      <c r="H612" s="36">
        <f t="shared" si="148"/>
        <v>1.4344254021402273E-2</v>
      </c>
      <c r="I612" s="36">
        <f t="shared" si="149"/>
        <v>9.4688364543653357E-4</v>
      </c>
      <c r="J612" s="36">
        <f t="shared" si="150"/>
        <v>1.9433627284218767E-14</v>
      </c>
      <c r="K612" s="88">
        <f t="shared" si="151"/>
        <v>-6.6613381477509375E-18</v>
      </c>
      <c r="L612" s="36">
        <f t="shared" si="152"/>
        <v>0.67330750788210869</v>
      </c>
      <c r="M612" s="89">
        <f t="shared" si="153"/>
        <v>3.4132290779082558E-6</v>
      </c>
      <c r="N612" s="10">
        <f t="shared" si="154"/>
        <v>1.5956798634976319E-3</v>
      </c>
      <c r="O612" s="10">
        <f t="shared" si="155"/>
        <v>4.2093653257038429E-7</v>
      </c>
      <c r="P612" s="90">
        <v>610</v>
      </c>
      <c r="Q612" s="86">
        <f t="shared" si="156"/>
        <v>0.67330750788208926</v>
      </c>
      <c r="R612" s="91"/>
      <c r="S612" s="213"/>
      <c r="T612" s="76"/>
      <c r="U612" s="76"/>
      <c r="V612" s="76"/>
      <c r="W612" s="76"/>
      <c r="X612" s="76"/>
      <c r="Y612" s="76"/>
      <c r="Z612" s="76"/>
      <c r="AA612" s="76"/>
      <c r="AB612" s="76"/>
      <c r="AC612" s="76"/>
      <c r="AD612" s="76"/>
      <c r="AE612" s="76"/>
      <c r="AF612" s="76"/>
      <c r="AG612" s="76"/>
    </row>
    <row r="613" spans="1:33" x14ac:dyDescent="0.25">
      <c r="A613" s="86">
        <f t="shared" si="144"/>
        <v>-1.5213438796599886E-2</v>
      </c>
      <c r="B613" s="75">
        <v>1.5213438796599886E-2</v>
      </c>
      <c r="C613" s="75">
        <v>0.67076242089030269</v>
      </c>
      <c r="D613" s="36">
        <f t="shared" si="145"/>
        <v>0.41521343879659989</v>
      </c>
      <c r="E613" s="36">
        <f t="shared" si="146"/>
        <v>1.3546197257537626E-2</v>
      </c>
      <c r="F613" s="36">
        <f t="shared" si="147"/>
        <v>7.2553649242405004E-4</v>
      </c>
      <c r="G613" s="36">
        <f t="shared" si="157"/>
        <v>9.4170504661891807E-4</v>
      </c>
      <c r="H613" s="36">
        <f t="shared" si="148"/>
        <v>1.4271733749961676E-2</v>
      </c>
      <c r="I613" s="36">
        <f t="shared" si="149"/>
        <v>9.4170504661891807E-4</v>
      </c>
      <c r="J613" s="36">
        <f t="shared" si="150"/>
        <v>1.9291896685330707E-14</v>
      </c>
      <c r="K613" s="88">
        <f t="shared" si="151"/>
        <v>-6.6613381477509375E-18</v>
      </c>
      <c r="L613" s="36">
        <f t="shared" si="152"/>
        <v>0.67330556050705526</v>
      </c>
      <c r="M613" s="89">
        <f t="shared" si="153"/>
        <v>6.467559110296386E-6</v>
      </c>
      <c r="N613" s="10">
        <f t="shared" si="154"/>
        <v>1.5930870445423383E-3</v>
      </c>
      <c r="O613" s="10">
        <f t="shared" si="155"/>
        <v>4.2429850721870665E-7</v>
      </c>
      <c r="P613" s="90">
        <v>611</v>
      </c>
      <c r="Q613" s="86">
        <f t="shared" si="156"/>
        <v>0.67330556050703594</v>
      </c>
      <c r="R613" s="91"/>
      <c r="S613" s="213"/>
      <c r="T613" s="76"/>
      <c r="U613" s="76"/>
      <c r="V613" s="76"/>
      <c r="W613" s="76"/>
      <c r="X613" s="76"/>
      <c r="Y613" s="76"/>
      <c r="Z613" s="76"/>
      <c r="AA613" s="76"/>
      <c r="AB613" s="76"/>
      <c r="AC613" s="76"/>
      <c r="AD613" s="76"/>
      <c r="AE613" s="76"/>
      <c r="AF613" s="76"/>
      <c r="AG613" s="76"/>
    </row>
    <row r="614" spans="1:33" x14ac:dyDescent="0.25">
      <c r="A614" s="86">
        <f t="shared" si="144"/>
        <v>-1.529113766685824E-2</v>
      </c>
      <c r="B614" s="75">
        <v>1.529113766685824E-2</v>
      </c>
      <c r="C614" s="75">
        <v>0.67175477754099333</v>
      </c>
      <c r="D614" s="36">
        <f t="shared" si="145"/>
        <v>0.41529113766685827</v>
      </c>
      <c r="E614" s="36">
        <f t="shared" si="146"/>
        <v>1.3614093594820957E-2</v>
      </c>
      <c r="F614" s="36">
        <f t="shared" si="147"/>
        <v>7.3016042658131637E-4</v>
      </c>
      <c r="G614" s="36">
        <f t="shared" si="157"/>
        <v>9.4688364543653314E-4</v>
      </c>
      <c r="H614" s="36">
        <f t="shared" si="148"/>
        <v>1.4344254021402273E-2</v>
      </c>
      <c r="I614" s="36">
        <f t="shared" si="149"/>
        <v>9.4688364543653357E-4</v>
      </c>
      <c r="J614" s="36">
        <f t="shared" si="150"/>
        <v>1.9433627284218767E-14</v>
      </c>
      <c r="K614" s="88">
        <f t="shared" si="151"/>
        <v>-6.6613381477509375E-18</v>
      </c>
      <c r="L614" s="36">
        <f t="shared" si="152"/>
        <v>0.67330750788210869</v>
      </c>
      <c r="M614" s="89">
        <f t="shared" si="153"/>
        <v>2.4109715122202234E-6</v>
      </c>
      <c r="N614" s="10">
        <f t="shared" si="154"/>
        <v>1.5956798634976319E-3</v>
      </c>
      <c r="O614" s="10">
        <f t="shared" si="155"/>
        <v>4.2093653257038429E-7</v>
      </c>
      <c r="P614" s="90">
        <v>612</v>
      </c>
      <c r="Q614" s="86">
        <f t="shared" si="156"/>
        <v>0.67330750788208926</v>
      </c>
      <c r="R614" s="91"/>
      <c r="S614" s="213"/>
      <c r="T614" s="76"/>
      <c r="U614" s="76"/>
      <c r="V614" s="76"/>
      <c r="W614" s="76"/>
      <c r="X614" s="76"/>
      <c r="Y614" s="76"/>
      <c r="Z614" s="76"/>
      <c r="AA614" s="76"/>
      <c r="AB614" s="76"/>
      <c r="AC614" s="76"/>
      <c r="AD614" s="76"/>
      <c r="AE614" s="76"/>
      <c r="AF614" s="76"/>
      <c r="AG614" s="76"/>
    </row>
    <row r="615" spans="1:33" x14ac:dyDescent="0.25">
      <c r="A615" s="86">
        <f t="shared" si="144"/>
        <v>-1.513573992634153E-2</v>
      </c>
      <c r="B615" s="75">
        <v>1.513573992634153E-2</v>
      </c>
      <c r="C615" s="75">
        <v>0.67022104378650638</v>
      </c>
      <c r="D615" s="36">
        <f t="shared" si="145"/>
        <v>0.41513573992634156</v>
      </c>
      <c r="E615" s="36">
        <f t="shared" si="146"/>
        <v>1.3478268821611437E-2</v>
      </c>
      <c r="F615" s="36">
        <f t="shared" si="147"/>
        <v>7.2094064168735808E-4</v>
      </c>
      <c r="G615" s="36">
        <f t="shared" si="157"/>
        <v>9.3653046302358267E-4</v>
      </c>
      <c r="H615" s="36">
        <f t="shared" si="148"/>
        <v>1.4199209463298794E-2</v>
      </c>
      <c r="I615" s="36">
        <f t="shared" si="149"/>
        <v>9.3653046302358321E-4</v>
      </c>
      <c r="J615" s="36">
        <f t="shared" si="150"/>
        <v>1.9152528263090777E-14</v>
      </c>
      <c r="K615" s="88">
        <f t="shared" si="151"/>
        <v>-6.6613381477509375E-18</v>
      </c>
      <c r="L615" s="36">
        <f t="shared" si="152"/>
        <v>0.6733036249593658</v>
      </c>
      <c r="M615" s="89">
        <f t="shared" si="153"/>
        <v>9.50230668726737E-6</v>
      </c>
      <c r="N615" s="10">
        <f t="shared" si="154"/>
        <v>1.5904983677369699E-3</v>
      </c>
      <c r="O615" s="10">
        <f t="shared" si="155"/>
        <v>4.2767402039521714E-7</v>
      </c>
      <c r="P615" s="90">
        <v>613</v>
      </c>
      <c r="Q615" s="86">
        <f t="shared" si="156"/>
        <v>0.6733036249593467</v>
      </c>
      <c r="R615" s="91"/>
      <c r="S615" s="213"/>
      <c r="T615" s="76"/>
      <c r="U615" s="76"/>
      <c r="V615" s="76"/>
      <c r="W615" s="76"/>
      <c r="X615" s="76"/>
      <c r="Y615" s="76"/>
      <c r="Z615" s="76"/>
      <c r="AA615" s="76"/>
      <c r="AB615" s="76"/>
      <c r="AC615" s="76"/>
      <c r="AD615" s="76"/>
      <c r="AE615" s="76"/>
      <c r="AF615" s="76"/>
      <c r="AG615" s="76"/>
    </row>
    <row r="616" spans="1:33" x14ac:dyDescent="0.25">
      <c r="A616" s="86">
        <f t="shared" si="144"/>
        <v>-1.513573992634153E-2</v>
      </c>
      <c r="B616" s="75">
        <v>1.513573992634153E-2</v>
      </c>
      <c r="C616" s="75">
        <v>0.67159961711898641</v>
      </c>
      <c r="D616" s="36">
        <f t="shared" si="145"/>
        <v>0.41513573992634156</v>
      </c>
      <c r="E616" s="36">
        <f t="shared" si="146"/>
        <v>1.3478268821611437E-2</v>
      </c>
      <c r="F616" s="36">
        <f t="shared" si="147"/>
        <v>7.2094064168735808E-4</v>
      </c>
      <c r="G616" s="36">
        <f t="shared" si="157"/>
        <v>9.3653046302358267E-4</v>
      </c>
      <c r="H616" s="36">
        <f t="shared" si="148"/>
        <v>1.4199209463298794E-2</v>
      </c>
      <c r="I616" s="36">
        <f t="shared" si="149"/>
        <v>9.3653046302358321E-4</v>
      </c>
      <c r="J616" s="36">
        <f t="shared" si="150"/>
        <v>1.9152528263090777E-14</v>
      </c>
      <c r="K616" s="88">
        <f t="shared" si="151"/>
        <v>-6.6613381477509375E-18</v>
      </c>
      <c r="L616" s="36">
        <f t="shared" si="152"/>
        <v>0.6733036249593658</v>
      </c>
      <c r="M616" s="89">
        <f t="shared" si="153"/>
        <v>2.9036427200744144E-6</v>
      </c>
      <c r="N616" s="10">
        <f t="shared" si="154"/>
        <v>1.5904983677369699E-3</v>
      </c>
      <c r="O616" s="10">
        <f t="shared" si="155"/>
        <v>4.2767402039521714E-7</v>
      </c>
      <c r="P616" s="90">
        <v>614</v>
      </c>
      <c r="Q616" s="86">
        <f t="shared" si="156"/>
        <v>0.6733036249593467</v>
      </c>
      <c r="R616" s="91"/>
      <c r="S616" s="213"/>
      <c r="T616" s="76"/>
      <c r="U616" s="76"/>
      <c r="V616" s="76"/>
      <c r="W616" s="76"/>
      <c r="X616" s="76"/>
      <c r="Y616" s="76"/>
      <c r="Z616" s="76"/>
      <c r="AA616" s="76"/>
      <c r="AB616" s="76"/>
      <c r="AC616" s="76"/>
      <c r="AD616" s="76"/>
      <c r="AE616" s="76"/>
      <c r="AF616" s="76"/>
      <c r="AG616" s="76"/>
    </row>
    <row r="617" spans="1:33" x14ac:dyDescent="0.25">
      <c r="A617" s="86">
        <f t="shared" si="144"/>
        <v>-1.513573992634153E-2</v>
      </c>
      <c r="B617" s="75">
        <v>1.513573992634153E-2</v>
      </c>
      <c r="C617" s="75">
        <v>0.67053074984706973</v>
      </c>
      <c r="D617" s="36">
        <f t="shared" si="145"/>
        <v>0.41513573992634156</v>
      </c>
      <c r="E617" s="36">
        <f t="shared" si="146"/>
        <v>1.3478268821611437E-2</v>
      </c>
      <c r="F617" s="36">
        <f t="shared" si="147"/>
        <v>7.2094064168735808E-4</v>
      </c>
      <c r="G617" s="36">
        <f t="shared" si="157"/>
        <v>9.3653046302358267E-4</v>
      </c>
      <c r="H617" s="36">
        <f t="shared" si="148"/>
        <v>1.4199209463298794E-2</v>
      </c>
      <c r="I617" s="36">
        <f t="shared" si="149"/>
        <v>9.3653046302358321E-4</v>
      </c>
      <c r="J617" s="36">
        <f t="shared" si="150"/>
        <v>1.9152528263090777E-14</v>
      </c>
      <c r="K617" s="88">
        <f t="shared" si="151"/>
        <v>-6.6613381477509375E-18</v>
      </c>
      <c r="L617" s="36">
        <f t="shared" si="152"/>
        <v>0.6733036249593658</v>
      </c>
      <c r="M617" s="89">
        <f t="shared" si="153"/>
        <v>7.688836388390939E-6</v>
      </c>
      <c r="N617" s="10">
        <f t="shared" si="154"/>
        <v>1.5904983677369699E-3</v>
      </c>
      <c r="O617" s="10">
        <f t="shared" si="155"/>
        <v>4.2767402039521714E-7</v>
      </c>
      <c r="P617" s="90">
        <v>615</v>
      </c>
      <c r="Q617" s="86">
        <f t="shared" si="156"/>
        <v>0.6733036249593467</v>
      </c>
      <c r="R617" s="91"/>
      <c r="S617" s="213"/>
      <c r="T617" s="76"/>
      <c r="U617" s="76"/>
      <c r="V617" s="76"/>
      <c r="W617" s="76"/>
      <c r="X617" s="76"/>
      <c r="Y617" s="76"/>
      <c r="Z617" s="76"/>
      <c r="AA617" s="76"/>
      <c r="AB617" s="76"/>
      <c r="AC617" s="76"/>
      <c r="AD617" s="76"/>
      <c r="AE617" s="76"/>
      <c r="AF617" s="76"/>
      <c r="AG617" s="76"/>
    </row>
    <row r="618" spans="1:33" x14ac:dyDescent="0.25">
      <c r="A618" s="86">
        <f t="shared" si="144"/>
        <v>-1.4980342185824598E-2</v>
      </c>
      <c r="B618" s="75">
        <v>1.4980342185824598E-2</v>
      </c>
      <c r="C618" s="75">
        <v>0.67068548876886425</v>
      </c>
      <c r="D618" s="36">
        <f t="shared" si="145"/>
        <v>0.41498034218582464</v>
      </c>
      <c r="E618" s="36">
        <f t="shared" si="146"/>
        <v>1.3342316298596384E-2</v>
      </c>
      <c r="F618" s="36">
        <f t="shared" si="147"/>
        <v>7.1183256304493091E-4</v>
      </c>
      <c r="G618" s="36">
        <f t="shared" si="157"/>
        <v>9.2619332416440936E-4</v>
      </c>
      <c r="H618" s="36">
        <f t="shared" si="148"/>
        <v>1.4054148861641315E-2</v>
      </c>
      <c r="I618" s="36">
        <f t="shared" si="149"/>
        <v>9.2619332416440936E-4</v>
      </c>
      <c r="J618" s="36">
        <f t="shared" si="150"/>
        <v>1.8873791418610918E-14</v>
      </c>
      <c r="K618" s="88">
        <f t="shared" si="151"/>
        <v>-6.6613381477509375E-18</v>
      </c>
      <c r="L618" s="36">
        <f t="shared" si="152"/>
        <v>0.67329978908183619</v>
      </c>
      <c r="M618" s="89">
        <f t="shared" si="153"/>
        <v>6.8345661264051832E-6</v>
      </c>
      <c r="N618" s="10">
        <f t="shared" si="154"/>
        <v>1.5853334150268278E-3</v>
      </c>
      <c r="O618" s="10">
        <f t="shared" si="155"/>
        <v>4.3446565938211718E-7</v>
      </c>
      <c r="P618" s="90">
        <v>616</v>
      </c>
      <c r="Q618" s="86">
        <f t="shared" si="156"/>
        <v>0.67329978908181731</v>
      </c>
      <c r="R618" s="91"/>
      <c r="S618" s="213"/>
      <c r="T618" s="76"/>
      <c r="U618" s="76"/>
      <c r="V618" s="76"/>
      <c r="W618" s="76"/>
      <c r="X618" s="76"/>
      <c r="Y618" s="76"/>
      <c r="Z618" s="76"/>
      <c r="AA618" s="76"/>
      <c r="AB618" s="76"/>
      <c r="AC618" s="76"/>
      <c r="AD618" s="76"/>
      <c r="AE618" s="76"/>
      <c r="AF618" s="76"/>
      <c r="AG618" s="76"/>
    </row>
    <row r="619" spans="1:33" x14ac:dyDescent="0.25">
      <c r="A619" s="86">
        <f t="shared" si="144"/>
        <v>-1.4980342185824598E-2</v>
      </c>
      <c r="B619" s="75">
        <v>1.4980342185824598E-2</v>
      </c>
      <c r="C619" s="75">
        <v>0.67130518698627328</v>
      </c>
      <c r="D619" s="36">
        <f t="shared" si="145"/>
        <v>0.41498034218582464</v>
      </c>
      <c r="E619" s="36">
        <f t="shared" si="146"/>
        <v>1.3342316298596384E-2</v>
      </c>
      <c r="F619" s="36">
        <f t="shared" si="147"/>
        <v>7.1183256304493091E-4</v>
      </c>
      <c r="G619" s="36">
        <f t="shared" si="157"/>
        <v>9.2619332416440936E-4</v>
      </c>
      <c r="H619" s="36">
        <f t="shared" si="148"/>
        <v>1.4054148861641315E-2</v>
      </c>
      <c r="I619" s="36">
        <f t="shared" si="149"/>
        <v>9.2619332416440936E-4</v>
      </c>
      <c r="J619" s="36">
        <f t="shared" si="150"/>
        <v>1.8873791418610918E-14</v>
      </c>
      <c r="K619" s="88">
        <f t="shared" si="151"/>
        <v>-6.6613381477509375E-18</v>
      </c>
      <c r="L619" s="36">
        <f t="shared" si="152"/>
        <v>0.67329978908183619</v>
      </c>
      <c r="M619" s="89">
        <f t="shared" si="153"/>
        <v>3.9784375196239238E-6</v>
      </c>
      <c r="N619" s="10">
        <f t="shared" si="154"/>
        <v>1.5853334150268278E-3</v>
      </c>
      <c r="O619" s="10">
        <f t="shared" si="155"/>
        <v>4.3446565938211718E-7</v>
      </c>
      <c r="P619" s="90">
        <v>617</v>
      </c>
      <c r="Q619" s="86">
        <f t="shared" si="156"/>
        <v>0.67329978908181731</v>
      </c>
      <c r="R619" s="91"/>
      <c r="S619" s="213"/>
      <c r="T619" s="76"/>
      <c r="U619" s="76"/>
      <c r="V619" s="76"/>
      <c r="W619" s="76"/>
      <c r="X619" s="76"/>
      <c r="Y619" s="76"/>
      <c r="Z619" s="76"/>
      <c r="AA619" s="76"/>
      <c r="AB619" s="76"/>
      <c r="AC619" s="76"/>
      <c r="AD619" s="76"/>
      <c r="AE619" s="76"/>
      <c r="AF619" s="76"/>
      <c r="AG619" s="76"/>
    </row>
    <row r="620" spans="1:33" x14ac:dyDescent="0.25">
      <c r="A620" s="86">
        <f t="shared" si="144"/>
        <v>-1.4980342185824598E-2</v>
      </c>
      <c r="B620" s="75">
        <v>1.4980342185824598E-2</v>
      </c>
      <c r="C620" s="75">
        <v>0.67099530210739644</v>
      </c>
      <c r="D620" s="36">
        <f t="shared" si="145"/>
        <v>0.41498034218582464</v>
      </c>
      <c r="E620" s="36">
        <f t="shared" si="146"/>
        <v>1.3342316298596384E-2</v>
      </c>
      <c r="F620" s="36">
        <f t="shared" si="147"/>
        <v>7.1183256304493091E-4</v>
      </c>
      <c r="G620" s="36">
        <f t="shared" si="157"/>
        <v>9.2619332416440936E-4</v>
      </c>
      <c r="H620" s="36">
        <f t="shared" si="148"/>
        <v>1.4054148861641315E-2</v>
      </c>
      <c r="I620" s="36">
        <f t="shared" si="149"/>
        <v>9.2619332416440936E-4</v>
      </c>
      <c r="J620" s="36">
        <f t="shared" si="150"/>
        <v>1.8873791418610918E-14</v>
      </c>
      <c r="K620" s="88">
        <f t="shared" si="151"/>
        <v>-6.6613381477509375E-18</v>
      </c>
      <c r="L620" s="36">
        <f t="shared" si="152"/>
        <v>0.67329978908183619</v>
      </c>
      <c r="M620" s="89">
        <f t="shared" si="153"/>
        <v>5.310660215362453E-6</v>
      </c>
      <c r="N620" s="10">
        <f t="shared" si="154"/>
        <v>1.5853334150268278E-3</v>
      </c>
      <c r="O620" s="10">
        <f t="shared" si="155"/>
        <v>4.3446565938211718E-7</v>
      </c>
      <c r="P620" s="90">
        <v>618</v>
      </c>
      <c r="Q620" s="86">
        <f t="shared" si="156"/>
        <v>0.67329978908181731</v>
      </c>
      <c r="R620" s="91"/>
      <c r="S620" s="213"/>
      <c r="T620" s="76"/>
      <c r="U620" s="76"/>
      <c r="V620" s="76"/>
      <c r="W620" s="76"/>
      <c r="X620" s="76"/>
      <c r="Y620" s="76"/>
      <c r="Z620" s="76"/>
      <c r="AA620" s="76"/>
      <c r="AB620" s="76"/>
      <c r="AC620" s="76"/>
      <c r="AD620" s="76"/>
      <c r="AE620" s="76"/>
      <c r="AF620" s="76"/>
      <c r="AG620" s="76"/>
    </row>
    <row r="621" spans="1:33" x14ac:dyDescent="0.25">
      <c r="A621" s="86">
        <f t="shared" si="144"/>
        <v>-1.4902643315566242E-2</v>
      </c>
      <c r="B621" s="75">
        <v>1.4902643315566242E-2</v>
      </c>
      <c r="C621" s="75">
        <v>0.67163047948030841</v>
      </c>
      <c r="D621" s="36">
        <f t="shared" si="145"/>
        <v>0.41490264331556626</v>
      </c>
      <c r="E621" s="36">
        <f t="shared" si="146"/>
        <v>1.327429253207105E-2</v>
      </c>
      <c r="F621" s="36">
        <f t="shared" si="147"/>
        <v>7.0732002322928048E-4</v>
      </c>
      <c r="G621" s="36">
        <f t="shared" si="157"/>
        <v>9.2103076024717401E-4</v>
      </c>
      <c r="H621" s="36">
        <f t="shared" si="148"/>
        <v>1.3981612555300331E-2</v>
      </c>
      <c r="I621" s="36">
        <f t="shared" si="149"/>
        <v>9.2103076024717401E-4</v>
      </c>
      <c r="J621" s="36">
        <f t="shared" si="150"/>
        <v>1.873678517301912E-14</v>
      </c>
      <c r="K621" s="88">
        <f t="shared" si="151"/>
        <v>-6.6613381477509375E-18</v>
      </c>
      <c r="L621" s="36">
        <f t="shared" si="152"/>
        <v>0.67329788862063455</v>
      </c>
      <c r="M621" s="89">
        <f t="shared" si="153"/>
        <v>2.7802532412431844E-6</v>
      </c>
      <c r="N621" s="10">
        <f t="shared" si="154"/>
        <v>1.5827571263703185E-3</v>
      </c>
      <c r="O621" s="10">
        <f t="shared" si="155"/>
        <v>4.378817836225418E-7</v>
      </c>
      <c r="P621" s="90">
        <v>619</v>
      </c>
      <c r="Q621" s="86">
        <f t="shared" si="156"/>
        <v>0.67329788862061579</v>
      </c>
      <c r="R621" s="91"/>
      <c r="S621" s="213"/>
      <c r="T621" s="76"/>
      <c r="U621" s="76"/>
      <c r="V621" s="76"/>
      <c r="W621" s="76"/>
      <c r="X621" s="76"/>
      <c r="Y621" s="76"/>
      <c r="Z621" s="76"/>
      <c r="AA621" s="76"/>
      <c r="AB621" s="76"/>
      <c r="AC621" s="76"/>
      <c r="AD621" s="76"/>
      <c r="AE621" s="76"/>
      <c r="AF621" s="76"/>
      <c r="AG621" s="76"/>
    </row>
    <row r="622" spans="1:33" x14ac:dyDescent="0.25">
      <c r="A622" s="86">
        <f t="shared" si="144"/>
        <v>-1.4980342185824598E-2</v>
      </c>
      <c r="B622" s="75">
        <v>1.4980342185824598E-2</v>
      </c>
      <c r="C622" s="75">
        <v>0.67054618611304506</v>
      </c>
      <c r="D622" s="36">
        <f t="shared" si="145"/>
        <v>0.41498034218582464</v>
      </c>
      <c r="E622" s="36">
        <f t="shared" si="146"/>
        <v>1.3342316298596384E-2</v>
      </c>
      <c r="F622" s="36">
        <f t="shared" si="147"/>
        <v>7.1183256304493091E-4</v>
      </c>
      <c r="G622" s="36">
        <f t="shared" si="157"/>
        <v>9.2619332416440936E-4</v>
      </c>
      <c r="H622" s="36">
        <f t="shared" si="148"/>
        <v>1.4054148861641315E-2</v>
      </c>
      <c r="I622" s="36">
        <f t="shared" si="149"/>
        <v>9.2619332416440936E-4</v>
      </c>
      <c r="J622" s="36">
        <f t="shared" si="150"/>
        <v>1.8873791418610918E-14</v>
      </c>
      <c r="K622" s="88">
        <f t="shared" si="151"/>
        <v>-6.6613381477509375E-18</v>
      </c>
      <c r="L622" s="36">
        <f t="shared" si="152"/>
        <v>0.67329978908183619</v>
      </c>
      <c r="M622" s="89">
        <f t="shared" si="153"/>
        <v>7.5823293097352946E-6</v>
      </c>
      <c r="N622" s="10">
        <f t="shared" si="154"/>
        <v>1.5853334150268278E-3</v>
      </c>
      <c r="O622" s="10">
        <f t="shared" si="155"/>
        <v>4.3446565938211718E-7</v>
      </c>
      <c r="P622" s="90">
        <v>620</v>
      </c>
      <c r="Q622" s="86">
        <f t="shared" si="156"/>
        <v>0.67329978908181731</v>
      </c>
      <c r="R622" s="91"/>
      <c r="S622" s="213"/>
      <c r="T622" s="76"/>
      <c r="U622" s="76"/>
      <c r="V622" s="76"/>
      <c r="W622" s="76"/>
      <c r="X622" s="76"/>
      <c r="Y622" s="76"/>
      <c r="Z622" s="76"/>
      <c r="AA622" s="76"/>
      <c r="AB622" s="76"/>
      <c r="AC622" s="76"/>
      <c r="AD622" s="76"/>
      <c r="AE622" s="76"/>
      <c r="AF622" s="76"/>
      <c r="AG622" s="76"/>
    </row>
    <row r="623" spans="1:33" x14ac:dyDescent="0.25">
      <c r="A623" s="86">
        <f t="shared" si="144"/>
        <v>-1.4747245575049309E-2</v>
      </c>
      <c r="B623" s="75">
        <v>1.4747245575049309E-2</v>
      </c>
      <c r="C623" s="75">
        <v>0.67099530210739644</v>
      </c>
      <c r="D623" s="36">
        <f t="shared" si="145"/>
        <v>0.41474724557504933</v>
      </c>
      <c r="E623" s="36">
        <f t="shared" si="146"/>
        <v>1.3138150784949502E-2</v>
      </c>
      <c r="F623" s="36">
        <f t="shared" si="147"/>
        <v>6.9837716823474831E-4</v>
      </c>
      <c r="G623" s="36">
        <f t="shared" si="157"/>
        <v>9.1071762184659344E-4</v>
      </c>
      <c r="H623" s="36">
        <f t="shared" si="148"/>
        <v>1.3836527953184252E-2</v>
      </c>
      <c r="I623" s="36">
        <f t="shared" si="149"/>
        <v>9.1071762184659268E-4</v>
      </c>
      <c r="J623" s="36">
        <f t="shared" si="150"/>
        <v>1.8465134858483653E-14</v>
      </c>
      <c r="K623" s="88">
        <f t="shared" si="151"/>
        <v>-6.6613381477509375E-18</v>
      </c>
      <c r="L623" s="36">
        <f t="shared" si="152"/>
        <v>0.67329412232722929</v>
      </c>
      <c r="M623" s="89">
        <f t="shared" si="153"/>
        <v>5.284574403112368E-6</v>
      </c>
      <c r="N623" s="10">
        <f t="shared" si="154"/>
        <v>1.5776168926433327E-3</v>
      </c>
      <c r="O623" s="10">
        <f t="shared" si="155"/>
        <v>4.447546373892236E-7</v>
      </c>
      <c r="P623" s="90">
        <v>621</v>
      </c>
      <c r="Q623" s="86">
        <f t="shared" si="156"/>
        <v>0.67329412232721086</v>
      </c>
      <c r="R623" s="91"/>
      <c r="S623" s="213"/>
      <c r="T623" s="76"/>
      <c r="U623" s="76"/>
      <c r="V623" s="76"/>
      <c r="W623" s="76"/>
      <c r="X623" s="76"/>
      <c r="Y623" s="76"/>
      <c r="Z623" s="76"/>
      <c r="AA623" s="76"/>
      <c r="AB623" s="76"/>
      <c r="AC623" s="76"/>
      <c r="AD623" s="76"/>
      <c r="AE623" s="76"/>
      <c r="AF623" s="76"/>
      <c r="AG623" s="76"/>
    </row>
    <row r="624" spans="1:33" x14ac:dyDescent="0.25">
      <c r="A624" s="86">
        <f t="shared" si="144"/>
        <v>-1.4669546704790953E-2</v>
      </c>
      <c r="B624" s="75">
        <v>1.4669546704790953E-2</v>
      </c>
      <c r="C624" s="75">
        <v>0.67070119259032945</v>
      </c>
      <c r="D624" s="36">
        <f t="shared" si="145"/>
        <v>0.41466954670479095</v>
      </c>
      <c r="E624" s="36">
        <f t="shared" si="146"/>
        <v>1.3070033120568668E-2</v>
      </c>
      <c r="F624" s="36">
        <f t="shared" si="147"/>
        <v>6.9394654545986768E-4</v>
      </c>
      <c r="G624" s="36">
        <f t="shared" si="157"/>
        <v>9.0556703874408728E-4</v>
      </c>
      <c r="H624" s="36">
        <f t="shared" si="148"/>
        <v>1.3763979666028535E-2</v>
      </c>
      <c r="I624" s="36">
        <f t="shared" si="149"/>
        <v>9.0556703874408761E-4</v>
      </c>
      <c r="J624" s="36">
        <f t="shared" si="150"/>
        <v>1.8330490789539984E-14</v>
      </c>
      <c r="K624" s="88">
        <f t="shared" si="151"/>
        <v>-6.6613381477509375E-18</v>
      </c>
      <c r="L624" s="36">
        <f t="shared" si="152"/>
        <v>0.67329225636548129</v>
      </c>
      <c r="M624" s="89">
        <f t="shared" si="153"/>
        <v>6.7136114869040848E-6</v>
      </c>
      <c r="N624" s="10">
        <f t="shared" si="154"/>
        <v>1.5750529348757252E-3</v>
      </c>
      <c r="O624" s="10">
        <f t="shared" si="155"/>
        <v>4.4821136511918181E-7</v>
      </c>
      <c r="P624" s="90">
        <v>622</v>
      </c>
      <c r="Q624" s="86">
        <f t="shared" si="156"/>
        <v>0.67329225636546297</v>
      </c>
      <c r="R624" s="91"/>
      <c r="S624" s="213"/>
      <c r="T624" s="76"/>
      <c r="U624" s="76"/>
      <c r="V624" s="76"/>
      <c r="W624" s="76"/>
      <c r="X624" s="76"/>
      <c r="Y624" s="76"/>
      <c r="Z624" s="76"/>
      <c r="AA624" s="76"/>
      <c r="AB624" s="76"/>
      <c r="AC624" s="76"/>
      <c r="AD624" s="76"/>
      <c r="AE624" s="76"/>
      <c r="AF624" s="76"/>
      <c r="AG624" s="76"/>
    </row>
    <row r="625" spans="1:33" x14ac:dyDescent="0.25">
      <c r="A625" s="86">
        <f t="shared" si="144"/>
        <v>-1.4747245575049309E-2</v>
      </c>
      <c r="B625" s="75">
        <v>1.4747245575049309E-2</v>
      </c>
      <c r="C625" s="75">
        <v>0.67159961711898641</v>
      </c>
      <c r="D625" s="36">
        <f t="shared" si="145"/>
        <v>0.41474724557504933</v>
      </c>
      <c r="E625" s="36">
        <f t="shared" si="146"/>
        <v>1.3138150784949502E-2</v>
      </c>
      <c r="F625" s="36">
        <f t="shared" si="147"/>
        <v>6.9837716823474831E-4</v>
      </c>
      <c r="G625" s="36">
        <f t="shared" si="157"/>
        <v>9.1071762184659344E-4</v>
      </c>
      <c r="H625" s="36">
        <f t="shared" si="148"/>
        <v>1.3836527953184252E-2</v>
      </c>
      <c r="I625" s="36">
        <f t="shared" si="149"/>
        <v>9.1071762184659268E-4</v>
      </c>
      <c r="J625" s="36">
        <f t="shared" si="150"/>
        <v>1.8465134858483653E-14</v>
      </c>
      <c r="K625" s="88">
        <f t="shared" si="151"/>
        <v>-6.6613381477509375E-18</v>
      </c>
      <c r="L625" s="36">
        <f t="shared" si="152"/>
        <v>0.67329412232722929</v>
      </c>
      <c r="M625" s="89">
        <f t="shared" si="153"/>
        <v>2.8713479007622467E-6</v>
      </c>
      <c r="N625" s="10">
        <f t="shared" si="154"/>
        <v>1.5776168926433327E-3</v>
      </c>
      <c r="O625" s="10">
        <f t="shared" si="155"/>
        <v>4.447546373892236E-7</v>
      </c>
      <c r="P625" s="90">
        <v>623</v>
      </c>
      <c r="Q625" s="86">
        <f t="shared" si="156"/>
        <v>0.67329412232721086</v>
      </c>
      <c r="R625" s="91"/>
      <c r="S625" s="213"/>
      <c r="T625" s="76"/>
      <c r="U625" s="76"/>
      <c r="V625" s="76"/>
      <c r="W625" s="76"/>
      <c r="X625" s="76"/>
      <c r="Y625" s="76"/>
      <c r="Z625" s="76"/>
      <c r="AA625" s="76"/>
      <c r="AB625" s="76"/>
      <c r="AC625" s="76"/>
      <c r="AD625" s="76"/>
      <c r="AE625" s="76"/>
      <c r="AF625" s="76"/>
      <c r="AG625" s="76"/>
    </row>
    <row r="626" spans="1:33" x14ac:dyDescent="0.25">
      <c r="A626" s="86">
        <f t="shared" si="144"/>
        <v>-1.4747245575049309E-2</v>
      </c>
      <c r="B626" s="75">
        <v>1.4747245575049309E-2</v>
      </c>
      <c r="C626" s="75">
        <v>0.67144475667936465</v>
      </c>
      <c r="D626" s="36">
        <f t="shared" si="145"/>
        <v>0.41474724557504933</v>
      </c>
      <c r="E626" s="36">
        <f t="shared" si="146"/>
        <v>1.3138150784949502E-2</v>
      </c>
      <c r="F626" s="36">
        <f t="shared" si="147"/>
        <v>6.9837716823474831E-4</v>
      </c>
      <c r="G626" s="36">
        <f t="shared" si="157"/>
        <v>9.1071762184659344E-4</v>
      </c>
      <c r="H626" s="36">
        <f t="shared" si="148"/>
        <v>1.3836527953184252E-2</v>
      </c>
      <c r="I626" s="36">
        <f t="shared" si="149"/>
        <v>9.1071762184659268E-4</v>
      </c>
      <c r="J626" s="36">
        <f t="shared" si="150"/>
        <v>1.8465134858483653E-14</v>
      </c>
      <c r="K626" s="88">
        <f t="shared" si="151"/>
        <v>-6.6613381477509375E-18</v>
      </c>
      <c r="L626" s="36">
        <f t="shared" si="152"/>
        <v>0.67329412232722929</v>
      </c>
      <c r="M626" s="89">
        <f t="shared" si="153"/>
        <v>3.420153299501809E-6</v>
      </c>
      <c r="N626" s="10">
        <f t="shared" si="154"/>
        <v>1.5776168926433327E-3</v>
      </c>
      <c r="O626" s="10">
        <f t="shared" si="155"/>
        <v>4.447546373892236E-7</v>
      </c>
      <c r="P626" s="90">
        <v>624</v>
      </c>
      <c r="Q626" s="86">
        <f t="shared" si="156"/>
        <v>0.67329412232721086</v>
      </c>
      <c r="R626" s="91"/>
      <c r="S626" s="213"/>
      <c r="T626" s="76"/>
      <c r="U626" s="76"/>
      <c r="V626" s="76"/>
      <c r="W626" s="76"/>
      <c r="X626" s="76"/>
      <c r="Y626" s="76"/>
      <c r="Z626" s="76"/>
      <c r="AA626" s="76"/>
      <c r="AB626" s="76"/>
      <c r="AC626" s="76"/>
      <c r="AD626" s="76"/>
      <c r="AE626" s="76"/>
      <c r="AF626" s="76"/>
      <c r="AG626" s="76"/>
    </row>
    <row r="627" spans="1:33" x14ac:dyDescent="0.25">
      <c r="A627" s="86">
        <f t="shared" si="144"/>
        <v>-1.4669546704790953E-2</v>
      </c>
      <c r="B627" s="75">
        <v>1.4669546704790953E-2</v>
      </c>
      <c r="C627" s="75">
        <v>0.67159961711898641</v>
      </c>
      <c r="D627" s="36">
        <f t="shared" si="145"/>
        <v>0.41466954670479095</v>
      </c>
      <c r="E627" s="36">
        <f t="shared" si="146"/>
        <v>1.3070033120568668E-2</v>
      </c>
      <c r="F627" s="36">
        <f t="shared" si="147"/>
        <v>6.9394654545986768E-4</v>
      </c>
      <c r="G627" s="36">
        <f t="shared" si="157"/>
        <v>9.0556703874408728E-4</v>
      </c>
      <c r="H627" s="36">
        <f t="shared" si="148"/>
        <v>1.3763979666028535E-2</v>
      </c>
      <c r="I627" s="36">
        <f t="shared" si="149"/>
        <v>9.0556703874408761E-4</v>
      </c>
      <c r="J627" s="36">
        <f t="shared" si="150"/>
        <v>1.8330490789539984E-14</v>
      </c>
      <c r="K627" s="88">
        <f t="shared" si="151"/>
        <v>-6.6613381477509375E-18</v>
      </c>
      <c r="L627" s="36">
        <f t="shared" si="152"/>
        <v>0.67329225636548129</v>
      </c>
      <c r="M627" s="89">
        <f t="shared" si="153"/>
        <v>2.8650276187747409E-6</v>
      </c>
      <c r="N627" s="10">
        <f t="shared" si="154"/>
        <v>1.5750529348757252E-3</v>
      </c>
      <c r="O627" s="10">
        <f t="shared" si="155"/>
        <v>4.4821136511918181E-7</v>
      </c>
      <c r="P627" s="90">
        <v>625</v>
      </c>
      <c r="Q627" s="86">
        <f t="shared" si="156"/>
        <v>0.67329225636546297</v>
      </c>
      <c r="R627" s="91"/>
      <c r="S627" s="213"/>
      <c r="T627" s="76"/>
      <c r="U627" s="76"/>
      <c r="V627" s="76"/>
      <c r="W627" s="76"/>
      <c r="X627" s="76"/>
      <c r="Y627" s="76"/>
      <c r="Z627" s="76"/>
      <c r="AA627" s="76"/>
      <c r="AB627" s="76"/>
      <c r="AC627" s="76"/>
      <c r="AD627" s="76"/>
      <c r="AE627" s="76"/>
      <c r="AF627" s="76"/>
      <c r="AG627" s="76"/>
    </row>
    <row r="628" spans="1:33" x14ac:dyDescent="0.25">
      <c r="A628" s="86">
        <f t="shared" si="144"/>
        <v>-1.4514148964274021E-2</v>
      </c>
      <c r="B628" s="75">
        <v>1.4514148964274021E-2</v>
      </c>
      <c r="C628" s="75">
        <v>0.67158418804768594</v>
      </c>
      <c r="D628" s="36">
        <f t="shared" si="145"/>
        <v>0.41451414896427402</v>
      </c>
      <c r="E628" s="36">
        <f t="shared" si="146"/>
        <v>1.2933704995296398E-2</v>
      </c>
      <c r="F628" s="36">
        <f t="shared" si="147"/>
        <v>6.8516614573036632E-4</v>
      </c>
      <c r="G628" s="36">
        <f t="shared" si="157"/>
        <v>8.9527782322919303E-4</v>
      </c>
      <c r="H628" s="36">
        <f t="shared" si="148"/>
        <v>1.3618871141026764E-2</v>
      </c>
      <c r="I628" s="36">
        <f t="shared" si="149"/>
        <v>8.9527782322919313E-4</v>
      </c>
      <c r="J628" s="36">
        <f t="shared" si="150"/>
        <v>1.8063564828300776E-14</v>
      </c>
      <c r="K628" s="88">
        <f t="shared" si="151"/>
        <v>-6.6613381477509375E-18</v>
      </c>
      <c r="L628" s="36">
        <f t="shared" si="152"/>
        <v>0.67328855849029301</v>
      </c>
      <c r="M628" s="89">
        <f t="shared" si="153"/>
        <v>2.9048786056326291E-6</v>
      </c>
      <c r="N628" s="10">
        <f t="shared" si="154"/>
        <v>1.5699373058574999E-3</v>
      </c>
      <c r="O628" s="10">
        <f t="shared" si="155"/>
        <v>4.5516541750029457E-7</v>
      </c>
      <c r="P628" s="90">
        <v>626</v>
      </c>
      <c r="Q628" s="86">
        <f t="shared" si="156"/>
        <v>0.67328855849027491</v>
      </c>
      <c r="R628" s="91"/>
      <c r="S628" s="213"/>
      <c r="T628" s="76"/>
      <c r="U628" s="76"/>
      <c r="V628" s="76"/>
      <c r="W628" s="76"/>
      <c r="X628" s="76"/>
      <c r="Y628" s="76"/>
      <c r="Z628" s="76"/>
      <c r="AA628" s="76"/>
      <c r="AB628" s="76"/>
      <c r="AC628" s="76"/>
      <c r="AD628" s="76"/>
      <c r="AE628" s="76"/>
      <c r="AF628" s="76"/>
      <c r="AG628" s="76"/>
    </row>
    <row r="629" spans="1:33" x14ac:dyDescent="0.25">
      <c r="A629" s="86">
        <f t="shared" si="144"/>
        <v>-1.4358751223757309E-2</v>
      </c>
      <c r="B629" s="75">
        <v>1.4358751223757309E-2</v>
      </c>
      <c r="C629" s="75">
        <v>0.67085593510275576</v>
      </c>
      <c r="D629" s="36">
        <f t="shared" si="145"/>
        <v>0.41435875122375732</v>
      </c>
      <c r="E629" s="36">
        <f t="shared" si="146"/>
        <v>1.2797254179800887E-2</v>
      </c>
      <c r="F629" s="36">
        <f t="shared" si="147"/>
        <v>6.7649253057842202E-4</v>
      </c>
      <c r="G629" s="36">
        <f t="shared" si="157"/>
        <v>8.8500451336019637E-4</v>
      </c>
      <c r="H629" s="36">
        <f t="shared" si="148"/>
        <v>1.3473746710379309E-2</v>
      </c>
      <c r="I629" s="36">
        <f t="shared" si="149"/>
        <v>8.8500451336019615E-4</v>
      </c>
      <c r="J629" s="36">
        <f t="shared" si="150"/>
        <v>1.7803725397005966E-14</v>
      </c>
      <c r="K629" s="88">
        <f t="shared" si="151"/>
        <v>-6.6613381477509375E-18</v>
      </c>
      <c r="L629" s="36">
        <f t="shared" si="152"/>
        <v>0.67328490558754928</v>
      </c>
      <c r="M629" s="89">
        <f t="shared" si="153"/>
        <v>5.8998976159980356E-6</v>
      </c>
      <c r="N629" s="10">
        <f t="shared" si="154"/>
        <v>1.5648380167346491E-3</v>
      </c>
      <c r="O629" s="10">
        <f t="shared" si="155"/>
        <v>4.6217359231038228E-7</v>
      </c>
      <c r="P629" s="90">
        <v>627</v>
      </c>
      <c r="Q629" s="86">
        <f t="shared" si="156"/>
        <v>0.67328490558753151</v>
      </c>
      <c r="R629" s="91"/>
      <c r="S629" s="213"/>
      <c r="T629" s="76"/>
      <c r="U629" s="76"/>
      <c r="V629" s="76"/>
      <c r="W629" s="76"/>
      <c r="X629" s="76"/>
      <c r="Y629" s="76"/>
      <c r="Z629" s="76"/>
      <c r="AA629" s="76"/>
      <c r="AB629" s="76"/>
      <c r="AC629" s="76"/>
      <c r="AD629" s="76"/>
      <c r="AE629" s="76"/>
      <c r="AF629" s="76"/>
      <c r="AG629" s="76"/>
    </row>
    <row r="630" spans="1:33" x14ac:dyDescent="0.25">
      <c r="A630" s="86">
        <f t="shared" si="144"/>
        <v>-1.4358751223757309E-2</v>
      </c>
      <c r="B630" s="75">
        <v>1.4358751223757309E-2</v>
      </c>
      <c r="C630" s="75">
        <v>0.6720800710899052</v>
      </c>
      <c r="D630" s="36">
        <f t="shared" si="145"/>
        <v>0.41435875122375732</v>
      </c>
      <c r="E630" s="36">
        <f t="shared" si="146"/>
        <v>1.2797254179800887E-2</v>
      </c>
      <c r="F630" s="36">
        <f t="shared" si="147"/>
        <v>6.7649253057842202E-4</v>
      </c>
      <c r="G630" s="36">
        <f t="shared" si="157"/>
        <v>8.8500451336019637E-4</v>
      </c>
      <c r="H630" s="36">
        <f t="shared" si="148"/>
        <v>1.3473746710379309E-2</v>
      </c>
      <c r="I630" s="36">
        <f t="shared" si="149"/>
        <v>8.8500451336019615E-4</v>
      </c>
      <c r="J630" s="36">
        <f t="shared" si="150"/>
        <v>1.7803725397005966E-14</v>
      </c>
      <c r="K630" s="88">
        <f t="shared" si="151"/>
        <v>-6.6613381477509375E-18</v>
      </c>
      <c r="L630" s="36">
        <f t="shared" si="152"/>
        <v>0.67328490558754928</v>
      </c>
      <c r="M630" s="89">
        <f t="shared" si="153"/>
        <v>1.451626166713264E-6</v>
      </c>
      <c r="N630" s="10">
        <f t="shared" si="154"/>
        <v>1.5648380167346491E-3</v>
      </c>
      <c r="O630" s="10">
        <f t="shared" si="155"/>
        <v>4.6217359231038228E-7</v>
      </c>
      <c r="P630" s="90">
        <v>628</v>
      </c>
      <c r="Q630" s="86">
        <f t="shared" si="156"/>
        <v>0.67328490558753151</v>
      </c>
      <c r="R630" s="91"/>
      <c r="S630" s="213"/>
      <c r="T630" s="76"/>
      <c r="U630" s="76"/>
      <c r="V630" s="76"/>
      <c r="W630" s="76"/>
      <c r="X630" s="76"/>
      <c r="Y630" s="76"/>
      <c r="Z630" s="76"/>
      <c r="AA630" s="76"/>
      <c r="AB630" s="76"/>
      <c r="AC630" s="76"/>
      <c r="AD630" s="76"/>
      <c r="AE630" s="76"/>
      <c r="AF630" s="76"/>
      <c r="AG630" s="76"/>
    </row>
    <row r="631" spans="1:33" x14ac:dyDescent="0.25">
      <c r="A631" s="86">
        <f t="shared" si="144"/>
        <v>-1.4281052353498733E-2</v>
      </c>
      <c r="B631" s="75">
        <v>1.4281052353498733E-2</v>
      </c>
      <c r="C631" s="75">
        <v>0.67067015852851408</v>
      </c>
      <c r="D631" s="36">
        <f t="shared" si="145"/>
        <v>0.41428105235349877</v>
      </c>
      <c r="E631" s="36">
        <f t="shared" si="146"/>
        <v>1.2728983149956012E-2</v>
      </c>
      <c r="F631" s="36">
        <f t="shared" si="147"/>
        <v>6.7219539118885908E-4</v>
      </c>
      <c r="G631" s="36">
        <f t="shared" si="157"/>
        <v>8.7987381233618767E-4</v>
      </c>
      <c r="H631" s="36">
        <f t="shared" si="148"/>
        <v>1.3401178541144872E-2</v>
      </c>
      <c r="I631" s="36">
        <f t="shared" si="149"/>
        <v>8.7987381233618723E-4</v>
      </c>
      <c r="J631" s="36">
        <f t="shared" si="150"/>
        <v>1.7673805681358556E-14</v>
      </c>
      <c r="K631" s="88">
        <f t="shared" si="151"/>
        <v>-6.6613381477509375E-18</v>
      </c>
      <c r="L631" s="36">
        <f t="shared" si="152"/>
        <v>0.67328309584247858</v>
      </c>
      <c r="M631" s="89">
        <f t="shared" si="153"/>
        <v>6.8274414067080311E-6</v>
      </c>
      <c r="N631" s="10">
        <f t="shared" si="154"/>
        <v>1.5622944838701498E-3</v>
      </c>
      <c r="O631" s="10">
        <f t="shared" si="155"/>
        <v>4.6569797293686439E-7</v>
      </c>
      <c r="P631" s="90">
        <v>629</v>
      </c>
      <c r="Q631" s="86">
        <f t="shared" si="156"/>
        <v>0.67328309584246093</v>
      </c>
      <c r="R631" s="91"/>
      <c r="S631" s="213"/>
      <c r="T631" s="76"/>
      <c r="U631" s="76"/>
      <c r="V631" s="76"/>
      <c r="W631" s="76"/>
      <c r="X631" s="76"/>
      <c r="Y631" s="76"/>
      <c r="Z631" s="76"/>
      <c r="AA631" s="76"/>
      <c r="AB631" s="76"/>
      <c r="AC631" s="76"/>
      <c r="AD631" s="76"/>
      <c r="AE631" s="76"/>
      <c r="AF631" s="76"/>
      <c r="AG631" s="76"/>
    </row>
    <row r="632" spans="1:33" x14ac:dyDescent="0.25">
      <c r="A632" s="86">
        <f t="shared" si="144"/>
        <v>-1.4203353483240377E-2</v>
      </c>
      <c r="B632" s="75">
        <v>1.4203353483240377E-2</v>
      </c>
      <c r="C632" s="75">
        <v>0.67144475667936465</v>
      </c>
      <c r="D632" s="36">
        <f t="shared" si="145"/>
        <v>0.41420335348324039</v>
      </c>
      <c r="E632" s="36">
        <f t="shared" si="146"/>
        <v>1.2660681910212544E-2</v>
      </c>
      <c r="F632" s="36">
        <f t="shared" si="147"/>
        <v>6.6792449812332175E-4</v>
      </c>
      <c r="G632" s="36">
        <f t="shared" si="157"/>
        <v>8.7474707488696679E-4</v>
      </c>
      <c r="H632" s="36">
        <f t="shared" si="148"/>
        <v>1.3328606408335867E-2</v>
      </c>
      <c r="I632" s="36">
        <f t="shared" si="149"/>
        <v>8.7474707488696614E-4</v>
      </c>
      <c r="J632" s="36">
        <f t="shared" si="150"/>
        <v>1.7543885965711146E-14</v>
      </c>
      <c r="K632" s="88">
        <f t="shared" si="151"/>
        <v>-6.6613381477509375E-18</v>
      </c>
      <c r="L632" s="36">
        <f t="shared" si="152"/>
        <v>0.67328129715107665</v>
      </c>
      <c r="M632" s="89">
        <f t="shared" si="153"/>
        <v>3.3728809042361368E-6</v>
      </c>
      <c r="N632" s="10">
        <f t="shared" si="154"/>
        <v>1.5597550170809559E-3</v>
      </c>
      <c r="O632" s="10">
        <f t="shared" si="155"/>
        <v>4.6923588086884444E-7</v>
      </c>
      <c r="P632" s="90">
        <v>630</v>
      </c>
      <c r="Q632" s="86">
        <f t="shared" si="156"/>
        <v>0.67328129715105911</v>
      </c>
      <c r="R632" s="91"/>
      <c r="S632" s="213"/>
      <c r="T632" s="76"/>
      <c r="U632" s="76"/>
      <c r="V632" s="76"/>
      <c r="W632" s="76"/>
      <c r="X632" s="76"/>
      <c r="Y632" s="76"/>
      <c r="Z632" s="76"/>
      <c r="AA632" s="76"/>
      <c r="AB632" s="76"/>
      <c r="AC632" s="76"/>
      <c r="AD632" s="76"/>
      <c r="AE632" s="76"/>
      <c r="AF632" s="76"/>
      <c r="AG632" s="76"/>
    </row>
    <row r="633" spans="1:33" x14ac:dyDescent="0.25">
      <c r="A633" s="86">
        <f t="shared" si="144"/>
        <v>-1.4281052353498733E-2</v>
      </c>
      <c r="B633" s="75">
        <v>1.4281052353498733E-2</v>
      </c>
      <c r="C633" s="75">
        <v>0.67042238464600701</v>
      </c>
      <c r="D633" s="36">
        <f t="shared" si="145"/>
        <v>0.41428105235349877</v>
      </c>
      <c r="E633" s="36">
        <f t="shared" si="146"/>
        <v>1.2728983149956012E-2</v>
      </c>
      <c r="F633" s="36">
        <f t="shared" si="147"/>
        <v>6.7219539118885908E-4</v>
      </c>
      <c r="G633" s="36">
        <f t="shared" si="157"/>
        <v>8.7987381233618767E-4</v>
      </c>
      <c r="H633" s="36">
        <f t="shared" si="148"/>
        <v>1.3401178541144872E-2</v>
      </c>
      <c r="I633" s="36">
        <f t="shared" si="149"/>
        <v>8.7987381233618723E-4</v>
      </c>
      <c r="J633" s="36">
        <f t="shared" si="150"/>
        <v>1.7673805681358556E-14</v>
      </c>
      <c r="K633" s="88">
        <f t="shared" si="151"/>
        <v>-6.6613381477509375E-18</v>
      </c>
      <c r="L633" s="36">
        <f t="shared" si="152"/>
        <v>0.67328309584247858</v>
      </c>
      <c r="M633" s="89">
        <f t="shared" si="153"/>
        <v>8.1836685496178413E-6</v>
      </c>
      <c r="N633" s="10">
        <f t="shared" si="154"/>
        <v>1.5622944838701498E-3</v>
      </c>
      <c r="O633" s="10">
        <f t="shared" si="155"/>
        <v>4.6569797293686439E-7</v>
      </c>
      <c r="P633" s="90">
        <v>631</v>
      </c>
      <c r="Q633" s="86">
        <f t="shared" si="156"/>
        <v>0.67328309584246093</v>
      </c>
      <c r="R633" s="91"/>
      <c r="S633" s="213"/>
      <c r="T633" s="76"/>
      <c r="U633" s="76"/>
      <c r="V633" s="76"/>
      <c r="W633" s="76"/>
      <c r="X633" s="76"/>
      <c r="Y633" s="76"/>
      <c r="Z633" s="76"/>
      <c r="AA633" s="76"/>
      <c r="AB633" s="76"/>
      <c r="AC633" s="76"/>
      <c r="AD633" s="76"/>
      <c r="AE633" s="76"/>
      <c r="AF633" s="76"/>
      <c r="AG633" s="76"/>
    </row>
    <row r="634" spans="1:33" x14ac:dyDescent="0.25">
      <c r="A634" s="86">
        <f t="shared" si="144"/>
        <v>-1.4358751223757309E-2</v>
      </c>
      <c r="B634" s="75">
        <v>1.4358751223757309E-2</v>
      </c>
      <c r="C634" s="75">
        <v>0.67178561122480085</v>
      </c>
      <c r="D634" s="36">
        <f t="shared" si="145"/>
        <v>0.41435875122375732</v>
      </c>
      <c r="E634" s="36">
        <f t="shared" si="146"/>
        <v>1.2797254179800887E-2</v>
      </c>
      <c r="F634" s="36">
        <f t="shared" si="147"/>
        <v>6.7649253057842202E-4</v>
      </c>
      <c r="G634" s="36">
        <f t="shared" si="157"/>
        <v>8.8500451336019637E-4</v>
      </c>
      <c r="H634" s="36">
        <f t="shared" si="148"/>
        <v>1.3473746710379309E-2</v>
      </c>
      <c r="I634" s="36">
        <f t="shared" si="149"/>
        <v>8.8500451336019615E-4</v>
      </c>
      <c r="J634" s="36">
        <f t="shared" si="150"/>
        <v>1.7803725397005966E-14</v>
      </c>
      <c r="K634" s="88">
        <f t="shared" si="151"/>
        <v>-6.6613381477509375E-18</v>
      </c>
      <c r="L634" s="36">
        <f t="shared" si="152"/>
        <v>0.67328490558754928</v>
      </c>
      <c r="M634" s="89">
        <f t="shared" si="153"/>
        <v>2.247883586169211E-6</v>
      </c>
      <c r="N634" s="10">
        <f t="shared" si="154"/>
        <v>1.5648380167346491E-3</v>
      </c>
      <c r="O634" s="10">
        <f t="shared" si="155"/>
        <v>4.6217359231038228E-7</v>
      </c>
      <c r="P634" s="90">
        <v>632</v>
      </c>
      <c r="Q634" s="86">
        <f t="shared" si="156"/>
        <v>0.67328490558753151</v>
      </c>
      <c r="R634" s="91"/>
      <c r="S634" s="213"/>
      <c r="T634" s="76"/>
      <c r="U634" s="76"/>
      <c r="V634" s="76"/>
      <c r="W634" s="76"/>
      <c r="X634" s="76"/>
      <c r="Y634" s="76"/>
      <c r="Z634" s="76"/>
      <c r="AA634" s="76"/>
      <c r="AB634" s="76"/>
      <c r="AC634" s="76"/>
      <c r="AD634" s="76"/>
      <c r="AE634" s="76"/>
      <c r="AF634" s="76"/>
      <c r="AG634" s="76"/>
    </row>
    <row r="635" spans="1:33" x14ac:dyDescent="0.25">
      <c r="A635" s="86">
        <f t="shared" si="144"/>
        <v>-1.4203353483240377E-2</v>
      </c>
      <c r="B635" s="75">
        <v>1.4203353483240377E-2</v>
      </c>
      <c r="C635" s="75">
        <v>0.67080942904476371</v>
      </c>
      <c r="D635" s="36">
        <f t="shared" si="145"/>
        <v>0.41420335348324039</v>
      </c>
      <c r="E635" s="36">
        <f t="shared" si="146"/>
        <v>1.2660681910212544E-2</v>
      </c>
      <c r="F635" s="36">
        <f t="shared" si="147"/>
        <v>6.6792449812332175E-4</v>
      </c>
      <c r="G635" s="36">
        <f t="shared" si="157"/>
        <v>8.7474707488696679E-4</v>
      </c>
      <c r="H635" s="36">
        <f t="shared" si="148"/>
        <v>1.3328606408335867E-2</v>
      </c>
      <c r="I635" s="36">
        <f t="shared" si="149"/>
        <v>8.7474707488696614E-4</v>
      </c>
      <c r="J635" s="36">
        <f t="shared" si="150"/>
        <v>1.7543885965711146E-14</v>
      </c>
      <c r="K635" s="88">
        <f t="shared" si="151"/>
        <v>-6.6613381477509375E-18</v>
      </c>
      <c r="L635" s="36">
        <f t="shared" si="152"/>
        <v>0.67328129715107665</v>
      </c>
      <c r="M635" s="89">
        <f t="shared" si="153"/>
        <v>6.1101319350071528E-6</v>
      </c>
      <c r="N635" s="10">
        <f t="shared" si="154"/>
        <v>1.5597550170809559E-3</v>
      </c>
      <c r="O635" s="10">
        <f t="shared" si="155"/>
        <v>4.6923588086884444E-7</v>
      </c>
      <c r="P635" s="90">
        <v>633</v>
      </c>
      <c r="Q635" s="86">
        <f t="shared" si="156"/>
        <v>0.67328129715105911</v>
      </c>
      <c r="R635" s="91"/>
      <c r="S635" s="213"/>
      <c r="T635" s="76"/>
      <c r="U635" s="76"/>
      <c r="V635" s="76"/>
      <c r="W635" s="76"/>
      <c r="X635" s="76"/>
      <c r="Y635" s="76"/>
      <c r="Z635" s="76"/>
      <c r="AA635" s="76"/>
      <c r="AB635" s="76"/>
      <c r="AC635" s="76"/>
      <c r="AD635" s="76"/>
      <c r="AE635" s="76"/>
      <c r="AF635" s="76"/>
      <c r="AG635" s="76"/>
    </row>
    <row r="636" spans="1:33" x14ac:dyDescent="0.25">
      <c r="A636" s="86">
        <f t="shared" si="144"/>
        <v>-1.4203353483240377E-2</v>
      </c>
      <c r="B636" s="75">
        <v>1.4203353483240377E-2</v>
      </c>
      <c r="C636" s="75">
        <v>0.67132055170942506</v>
      </c>
      <c r="D636" s="36">
        <f t="shared" si="145"/>
        <v>0.41420335348324039</v>
      </c>
      <c r="E636" s="36">
        <f t="shared" si="146"/>
        <v>1.2660681910212544E-2</v>
      </c>
      <c r="F636" s="36">
        <f t="shared" si="147"/>
        <v>6.6792449812332175E-4</v>
      </c>
      <c r="G636" s="36">
        <f t="shared" si="157"/>
        <v>8.7474707488696679E-4</v>
      </c>
      <c r="H636" s="36">
        <f t="shared" si="148"/>
        <v>1.3328606408335867E-2</v>
      </c>
      <c r="I636" s="36">
        <f t="shared" si="149"/>
        <v>8.7474707488696614E-4</v>
      </c>
      <c r="J636" s="36">
        <f t="shared" si="150"/>
        <v>1.7543885965711146E-14</v>
      </c>
      <c r="K636" s="88">
        <f t="shared" si="151"/>
        <v>-6.6613381477509375E-18</v>
      </c>
      <c r="L636" s="36">
        <f t="shared" si="152"/>
        <v>0.67328129715107665</v>
      </c>
      <c r="M636" s="89">
        <f t="shared" si="153"/>
        <v>3.8445226869574891E-6</v>
      </c>
      <c r="N636" s="10">
        <f t="shared" si="154"/>
        <v>1.5597550170809559E-3</v>
      </c>
      <c r="O636" s="10">
        <f t="shared" si="155"/>
        <v>4.6923588086884444E-7</v>
      </c>
      <c r="P636" s="90">
        <v>634</v>
      </c>
      <c r="Q636" s="86">
        <f t="shared" si="156"/>
        <v>0.67328129715105911</v>
      </c>
      <c r="R636" s="91"/>
      <c r="S636" s="213"/>
      <c r="T636" s="76"/>
      <c r="U636" s="76"/>
      <c r="V636" s="76"/>
      <c r="W636" s="76"/>
      <c r="X636" s="76"/>
      <c r="Y636" s="76"/>
      <c r="Z636" s="76"/>
      <c r="AA636" s="76"/>
      <c r="AB636" s="76"/>
      <c r="AC636" s="76"/>
      <c r="AD636" s="76"/>
      <c r="AE636" s="76"/>
      <c r="AF636" s="76"/>
      <c r="AG636" s="76"/>
    </row>
    <row r="637" spans="1:33" x14ac:dyDescent="0.25">
      <c r="A637" s="86">
        <f t="shared" si="144"/>
        <v>-1.4125654612982021E-2</v>
      </c>
      <c r="B637" s="75">
        <v>1.4125654612982021E-2</v>
      </c>
      <c r="C637" s="75">
        <v>0.67107209098958587</v>
      </c>
      <c r="D637" s="36">
        <f t="shared" si="145"/>
        <v>0.41412565461298206</v>
      </c>
      <c r="E637" s="36">
        <f t="shared" si="146"/>
        <v>1.2592350613305728E-2</v>
      </c>
      <c r="F637" s="36">
        <f t="shared" si="147"/>
        <v>6.6367970291356831E-4</v>
      </c>
      <c r="G637" s="36">
        <f t="shared" si="157"/>
        <v>8.6962429674530828E-4</v>
      </c>
      <c r="H637" s="36">
        <f t="shared" si="148"/>
        <v>1.3256030316219296E-2</v>
      </c>
      <c r="I637" s="36">
        <f t="shared" si="149"/>
        <v>8.696242967453086E-4</v>
      </c>
      <c r="J637" s="36">
        <f t="shared" si="150"/>
        <v>1.741632842671187E-14</v>
      </c>
      <c r="K637" s="88">
        <f t="shared" si="151"/>
        <v>-6.6613381477509375E-18</v>
      </c>
      <c r="L637" s="36">
        <f t="shared" si="152"/>
        <v>0.67327950945081605</v>
      </c>
      <c r="M637" s="89">
        <f t="shared" si="153"/>
        <v>4.8726962629798233E-6</v>
      </c>
      <c r="N637" s="10">
        <f t="shared" si="154"/>
        <v>1.5572196100863492E-3</v>
      </c>
      <c r="O637" s="10">
        <f t="shared" si="155"/>
        <v>4.7278731492856372E-7</v>
      </c>
      <c r="P637" s="90">
        <v>635</v>
      </c>
      <c r="Q637" s="86">
        <f t="shared" si="156"/>
        <v>0.67327950945079862</v>
      </c>
      <c r="R637" s="91"/>
      <c r="S637" s="213"/>
      <c r="T637" s="76"/>
      <c r="U637" s="76"/>
      <c r="V637" s="76"/>
      <c r="W637" s="76"/>
      <c r="X637" s="76"/>
      <c r="Y637" s="76"/>
      <c r="Z637" s="76"/>
      <c r="AA637" s="76"/>
      <c r="AB637" s="76"/>
      <c r="AC637" s="76"/>
      <c r="AD637" s="76"/>
      <c r="AE637" s="76"/>
      <c r="AF637" s="76"/>
      <c r="AG637" s="76"/>
    </row>
    <row r="638" spans="1:33" x14ac:dyDescent="0.25">
      <c r="A638" s="86">
        <f t="shared" si="144"/>
        <v>-1.4281052353498733E-2</v>
      </c>
      <c r="B638" s="75">
        <v>1.4281052353498733E-2</v>
      </c>
      <c r="C638" s="75">
        <v>0.67091738789391431</v>
      </c>
      <c r="D638" s="36">
        <f t="shared" si="145"/>
        <v>0.41428105235349877</v>
      </c>
      <c r="E638" s="36">
        <f t="shared" si="146"/>
        <v>1.2728983149956012E-2</v>
      </c>
      <c r="F638" s="36">
        <f t="shared" si="147"/>
        <v>6.7219539118885908E-4</v>
      </c>
      <c r="G638" s="36">
        <f t="shared" si="157"/>
        <v>8.7987381233618767E-4</v>
      </c>
      <c r="H638" s="36">
        <f t="shared" si="148"/>
        <v>1.3401178541144872E-2</v>
      </c>
      <c r="I638" s="36">
        <f t="shared" si="149"/>
        <v>8.7987381233618723E-4</v>
      </c>
      <c r="J638" s="36">
        <f t="shared" si="150"/>
        <v>1.7673805681358556E-14</v>
      </c>
      <c r="K638" s="88">
        <f t="shared" si="151"/>
        <v>-6.6613381477509375E-18</v>
      </c>
      <c r="L638" s="36">
        <f t="shared" si="152"/>
        <v>0.67328309584247858</v>
      </c>
      <c r="M638" s="89">
        <f t="shared" si="153"/>
        <v>5.5965740979002015E-6</v>
      </c>
      <c r="N638" s="10">
        <f t="shared" si="154"/>
        <v>1.5622944838701498E-3</v>
      </c>
      <c r="O638" s="10">
        <f t="shared" si="155"/>
        <v>4.6569797293686439E-7</v>
      </c>
      <c r="P638" s="90">
        <v>636</v>
      </c>
      <c r="Q638" s="86">
        <f t="shared" si="156"/>
        <v>0.67328309584246093</v>
      </c>
      <c r="R638" s="91"/>
      <c r="S638" s="213"/>
      <c r="T638" s="76"/>
      <c r="U638" s="76"/>
      <c r="V638" s="76"/>
      <c r="W638" s="76"/>
      <c r="X638" s="76"/>
      <c r="Y638" s="76"/>
      <c r="Z638" s="76"/>
      <c r="AA638" s="76"/>
      <c r="AB638" s="76"/>
      <c r="AC638" s="76"/>
      <c r="AD638" s="76"/>
      <c r="AE638" s="76"/>
      <c r="AF638" s="76"/>
      <c r="AG638" s="76"/>
    </row>
    <row r="639" spans="1:33" x14ac:dyDescent="0.25">
      <c r="A639" s="86">
        <f t="shared" si="144"/>
        <v>-1.4203353483240377E-2</v>
      </c>
      <c r="B639" s="75">
        <v>1.4203353483240377E-2</v>
      </c>
      <c r="C639" s="75">
        <v>0.67121175732254035</v>
      </c>
      <c r="D639" s="36">
        <f t="shared" si="145"/>
        <v>0.41420335348324039</v>
      </c>
      <c r="E639" s="36">
        <f t="shared" si="146"/>
        <v>1.2660681910212544E-2</v>
      </c>
      <c r="F639" s="36">
        <f t="shared" si="147"/>
        <v>6.6792449812332175E-4</v>
      </c>
      <c r="G639" s="36">
        <f t="shared" si="157"/>
        <v>8.7474707488696679E-4</v>
      </c>
      <c r="H639" s="36">
        <f t="shared" si="148"/>
        <v>1.3328606408335867E-2</v>
      </c>
      <c r="I639" s="36">
        <f t="shared" si="149"/>
        <v>8.7474707488696614E-4</v>
      </c>
      <c r="J639" s="36">
        <f t="shared" si="150"/>
        <v>1.7543885965711146E-14</v>
      </c>
      <c r="K639" s="88">
        <f t="shared" si="151"/>
        <v>-6.6613381477509375E-18</v>
      </c>
      <c r="L639" s="36">
        <f t="shared" si="152"/>
        <v>0.67328129715107665</v>
      </c>
      <c r="M639" s="89">
        <f t="shared" si="153"/>
        <v>4.2829951018980754E-6</v>
      </c>
      <c r="N639" s="10">
        <f t="shared" si="154"/>
        <v>1.5597550170809559E-3</v>
      </c>
      <c r="O639" s="10">
        <f t="shared" si="155"/>
        <v>4.6923588086884444E-7</v>
      </c>
      <c r="P639" s="90">
        <v>637</v>
      </c>
      <c r="Q639" s="86">
        <f t="shared" si="156"/>
        <v>0.67328129715105911</v>
      </c>
      <c r="R639" s="91"/>
      <c r="S639" s="213"/>
      <c r="T639" s="76"/>
      <c r="U639" s="76"/>
      <c r="V639" s="76"/>
      <c r="W639" s="76"/>
      <c r="X639" s="76"/>
      <c r="Y639" s="76"/>
      <c r="Z639" s="76"/>
      <c r="AA639" s="76"/>
      <c r="AB639" s="76"/>
      <c r="AC639" s="76"/>
      <c r="AD639" s="76"/>
      <c r="AE639" s="76"/>
      <c r="AF639" s="76"/>
      <c r="AG639" s="76"/>
    </row>
    <row r="640" spans="1:33" x14ac:dyDescent="0.25">
      <c r="A640" s="86">
        <f t="shared" si="144"/>
        <v>-1.4047955742723444E-2</v>
      </c>
      <c r="B640" s="75">
        <v>1.4047955742723444E-2</v>
      </c>
      <c r="C640" s="75">
        <v>0.67091738789391431</v>
      </c>
      <c r="D640" s="36">
        <f t="shared" si="145"/>
        <v>0.41404795574272346</v>
      </c>
      <c r="E640" s="36">
        <f t="shared" si="146"/>
        <v>1.2523989411261552E-2</v>
      </c>
      <c r="F640" s="36">
        <f t="shared" si="147"/>
        <v>6.5946085779489702E-4</v>
      </c>
      <c r="G640" s="36">
        <f t="shared" si="157"/>
        <v>8.6450547364970431E-4</v>
      </c>
      <c r="H640" s="36">
        <f t="shared" si="148"/>
        <v>1.3183450269056448E-2</v>
      </c>
      <c r="I640" s="36">
        <f t="shared" si="149"/>
        <v>8.6450547364970486E-4</v>
      </c>
      <c r="J640" s="36">
        <f t="shared" si="150"/>
        <v>1.7291133064360725E-14</v>
      </c>
      <c r="K640" s="88">
        <f t="shared" si="151"/>
        <v>-6.6613381477509375E-18</v>
      </c>
      <c r="L640" s="36">
        <f t="shared" si="152"/>
        <v>0.67327773267946522</v>
      </c>
      <c r="M640" s="89">
        <f t="shared" si="153"/>
        <v>5.5712275066774008E-6</v>
      </c>
      <c r="N640" s="10">
        <f t="shared" si="154"/>
        <v>1.5546882566146046E-3</v>
      </c>
      <c r="O640" s="10">
        <f t="shared" si="155"/>
        <v>4.763522739011739E-7</v>
      </c>
      <c r="P640" s="90">
        <v>638</v>
      </c>
      <c r="Q640" s="86">
        <f t="shared" si="156"/>
        <v>0.6732777326794479</v>
      </c>
      <c r="R640" s="91"/>
      <c r="S640" s="213"/>
      <c r="T640" s="76"/>
      <c r="U640" s="76"/>
      <c r="V640" s="76"/>
      <c r="W640" s="76"/>
      <c r="X640" s="76"/>
      <c r="Y640" s="76"/>
      <c r="Z640" s="76"/>
      <c r="AA640" s="76"/>
      <c r="AB640" s="76"/>
      <c r="AC640" s="76"/>
      <c r="AD640" s="76"/>
      <c r="AE640" s="76"/>
      <c r="AF640" s="76"/>
      <c r="AG640" s="76"/>
    </row>
    <row r="641" spans="1:33" x14ac:dyDescent="0.25">
      <c r="A641" s="86">
        <f t="shared" si="144"/>
        <v>-1.4125654612982021E-2</v>
      </c>
      <c r="B641" s="75">
        <v>1.4125654612982021E-2</v>
      </c>
      <c r="C641" s="75">
        <v>0.671165755617952</v>
      </c>
      <c r="D641" s="36">
        <f t="shared" si="145"/>
        <v>0.41412565461298206</v>
      </c>
      <c r="E641" s="36">
        <f t="shared" si="146"/>
        <v>1.2592350613305728E-2</v>
      </c>
      <c r="F641" s="36">
        <f t="shared" si="147"/>
        <v>6.6367970291356831E-4</v>
      </c>
      <c r="G641" s="36">
        <f t="shared" si="157"/>
        <v>8.6962429674530828E-4</v>
      </c>
      <c r="H641" s="36">
        <f t="shared" si="148"/>
        <v>1.3256030316219296E-2</v>
      </c>
      <c r="I641" s="36">
        <f t="shared" si="149"/>
        <v>8.696242967453086E-4</v>
      </c>
      <c r="J641" s="36">
        <f t="shared" si="150"/>
        <v>1.741632842671187E-14</v>
      </c>
      <c r="K641" s="88">
        <f t="shared" si="151"/>
        <v>-6.6613381477509375E-18</v>
      </c>
      <c r="L641" s="36">
        <f t="shared" si="152"/>
        <v>0.67327950945081605</v>
      </c>
      <c r="M641" s="89">
        <f t="shared" si="153"/>
        <v>4.4679552659474683E-6</v>
      </c>
      <c r="N641" s="10">
        <f t="shared" si="154"/>
        <v>1.5572196100863492E-3</v>
      </c>
      <c r="O641" s="10">
        <f t="shared" si="155"/>
        <v>4.7278731492856372E-7</v>
      </c>
      <c r="P641" s="90">
        <v>639</v>
      </c>
      <c r="Q641" s="86">
        <f t="shared" si="156"/>
        <v>0.67327950945079862</v>
      </c>
      <c r="R641" s="91"/>
      <c r="S641" s="213"/>
      <c r="T641" s="76"/>
      <c r="U641" s="76"/>
      <c r="V641" s="76"/>
      <c r="W641" s="76"/>
      <c r="X641" s="76"/>
      <c r="Y641" s="76"/>
      <c r="Z641" s="76"/>
      <c r="AA641" s="76"/>
      <c r="AB641" s="76"/>
      <c r="AC641" s="76"/>
      <c r="AD641" s="76"/>
      <c r="AE641" s="76"/>
      <c r="AF641" s="76"/>
      <c r="AG641" s="76"/>
    </row>
    <row r="642" spans="1:33" x14ac:dyDescent="0.25">
      <c r="A642" s="86">
        <f t="shared" ref="A642:A700" si="158">-B642</f>
        <v>-1.4047955742723444E-2</v>
      </c>
      <c r="B642" s="75">
        <v>1.4047955742723444E-2</v>
      </c>
      <c r="C642" s="75">
        <v>0.67087157816141774</v>
      </c>
      <c r="D642" s="36">
        <f t="shared" ref="D642:D700" si="159">IF(B642=0,"",B642+1/$T$8)</f>
        <v>0.41404795574272346</v>
      </c>
      <c r="E642" s="36">
        <f t="shared" ref="E642:E700" si="160">IF(B642=0,"",$T$20-(LN(1+EXP(-$S$37*(H642-T$20))))/$S$37)</f>
        <v>1.2523989411261552E-2</v>
      </c>
      <c r="F642" s="36">
        <f t="shared" ref="F642:F700" si="161">IF(B642=0,"",B642-E642-G642-V$4*J642)</f>
        <v>6.5946085779489702E-4</v>
      </c>
      <c r="G642" s="36">
        <f t="shared" si="157"/>
        <v>8.6450547364970431E-4</v>
      </c>
      <c r="H642" s="36">
        <f t="shared" ref="H642:H700" si="162">IF(B642=0,"",B642-G642-V$4*J642)</f>
        <v>1.3183450269056448E-2</v>
      </c>
      <c r="I642" s="36">
        <f t="shared" ref="I642:I700" si="163">IF(B642=0,"",B642-H642-V$4*J642)</f>
        <v>8.6450547364970486E-4</v>
      </c>
      <c r="J642" s="36">
        <f t="shared" ref="J642:J700" si="164">IF(B642=0,"",LN(1+EXP($U$37*(B642-$U$39)))/$U$37)</f>
        <v>1.7291133064360725E-14</v>
      </c>
      <c r="K642" s="88">
        <f t="shared" ref="K642:K700" si="165">IF(B642=0,"",-LN(1+EXP($V$41*(B642-$V$39)))/$V$41)</f>
        <v>-6.6613381477509375E-18</v>
      </c>
      <c r="L642" s="36">
        <f t="shared" ref="L642:L700" si="166">IF(B642=0,"",$S$41*E642+$S$8+$T$41*F642+$U$41*I642+S$43*(J642+K642))</f>
        <v>0.67327773267946522</v>
      </c>
      <c r="M642" s="89">
        <f t="shared" ref="M642:M700" si="167">IF(B642=0,"",(L642-C642)*(L642-C642))</f>
        <v>5.7895795647203367E-6</v>
      </c>
      <c r="N642" s="10">
        <f t="shared" ref="N642:N700" si="168">IF(B642=0,"",1/V$16*LN(1+EXP(V$16*(B642-V$4*J642-T$39))))</f>
        <v>1.5546882566146046E-3</v>
      </c>
      <c r="O642" s="10">
        <f t="shared" ref="O642:O700" si="169">IF(B642=0,"",(N642-I642)^2)</f>
        <v>4.763522739011739E-7</v>
      </c>
      <c r="P642" s="90">
        <v>640</v>
      </c>
      <c r="Q642" s="86">
        <f t="shared" ref="Q642:Q700" si="170">IF(B642=0,"",S$8+T$41*F642)</f>
        <v>0.6732777326794479</v>
      </c>
      <c r="R642" s="91"/>
      <c r="S642" s="213"/>
      <c r="T642" s="76"/>
      <c r="U642" s="76"/>
      <c r="V642" s="76"/>
      <c r="W642" s="76"/>
      <c r="X642" s="76"/>
      <c r="Y642" s="76"/>
      <c r="Z642" s="76"/>
      <c r="AA642" s="76"/>
      <c r="AB642" s="76"/>
      <c r="AC642" s="76"/>
      <c r="AD642" s="76"/>
      <c r="AE642" s="76"/>
      <c r="AF642" s="76"/>
      <c r="AG642" s="76"/>
    </row>
    <row r="643" spans="1:33" x14ac:dyDescent="0.25">
      <c r="A643" s="86">
        <f t="shared" si="158"/>
        <v>-1.3970256872465088E-2</v>
      </c>
      <c r="B643" s="75">
        <v>1.3970256872465088E-2</v>
      </c>
      <c r="C643" s="75">
        <v>0.67133615191177287</v>
      </c>
      <c r="D643" s="36">
        <f t="shared" si="159"/>
        <v>0.41397025687246514</v>
      </c>
      <c r="E643" s="36">
        <f t="shared" si="160"/>
        <v>1.2455598455399272E-2</v>
      </c>
      <c r="F643" s="36">
        <f t="shared" si="161"/>
        <v>6.5526781570439895E-4</v>
      </c>
      <c r="G643" s="36">
        <f t="shared" ref="G643:G700" si="171">IF(B643=0,"",1/2*(B643-V$4*J643+T$37)+1/2*POWER((B643-V$4*J643+T$37)^2-4*V$37*(B643-V$4*J643),0.5))</f>
        <v>8.5939060134425371E-4</v>
      </c>
      <c r="H643" s="36">
        <f t="shared" si="162"/>
        <v>1.3110866271103671E-2</v>
      </c>
      <c r="I643" s="36">
        <f t="shared" si="163"/>
        <v>8.593906013442535E-4</v>
      </c>
      <c r="J643" s="36">
        <f t="shared" si="164"/>
        <v>1.7163575525361445E-14</v>
      </c>
      <c r="K643" s="88">
        <f t="shared" si="165"/>
        <v>-6.6613381477509375E-18</v>
      </c>
      <c r="L643" s="36">
        <f t="shared" si="166"/>
        <v>0.67327596677508883</v>
      </c>
      <c r="M643" s="89">
        <f t="shared" si="167"/>
        <v>3.7628817039415104E-6</v>
      </c>
      <c r="N643" s="10">
        <f t="shared" si="168"/>
        <v>1.5521609504029982E-3</v>
      </c>
      <c r="O643" s="10">
        <f t="shared" si="169"/>
        <v>4.7993075653497492E-7</v>
      </c>
      <c r="P643" s="90">
        <v>641</v>
      </c>
      <c r="Q643" s="86">
        <f t="shared" si="170"/>
        <v>0.67327596677507162</v>
      </c>
      <c r="R643" s="91"/>
      <c r="S643" s="213"/>
      <c r="T643" s="76"/>
      <c r="U643" s="76"/>
      <c r="V643" s="76"/>
      <c r="W643" s="76"/>
      <c r="X643" s="76"/>
      <c r="Y643" s="76"/>
      <c r="Z643" s="76"/>
      <c r="AA643" s="76"/>
      <c r="AB643" s="76"/>
      <c r="AC643" s="76"/>
      <c r="AD643" s="76"/>
      <c r="AE643" s="76"/>
      <c r="AF643" s="76"/>
      <c r="AG643" s="76"/>
    </row>
    <row r="644" spans="1:33" x14ac:dyDescent="0.25">
      <c r="A644" s="86">
        <f t="shared" si="158"/>
        <v>-1.3892558002206732E-2</v>
      </c>
      <c r="B644" s="75">
        <v>1.3892558002206732E-2</v>
      </c>
      <c r="C644" s="75">
        <v>0.67098000053465168</v>
      </c>
      <c r="D644" s="36">
        <f t="shared" si="159"/>
        <v>0.41389255800220676</v>
      </c>
      <c r="E644" s="36">
        <f t="shared" si="160"/>
        <v>1.2387177896331876E-2</v>
      </c>
      <c r="F644" s="36">
        <f t="shared" si="161"/>
        <v>6.5110043027921162E-4</v>
      </c>
      <c r="G644" s="36">
        <f t="shared" si="171"/>
        <v>8.542796755786064E-4</v>
      </c>
      <c r="H644" s="36">
        <f t="shared" si="162"/>
        <v>1.3038278326611088E-2</v>
      </c>
      <c r="I644" s="36">
        <f t="shared" si="163"/>
        <v>8.5427967557860651E-4</v>
      </c>
      <c r="J644" s="36">
        <f t="shared" si="164"/>
        <v>1.70383801630103E-14</v>
      </c>
      <c r="K644" s="88">
        <f t="shared" si="165"/>
        <v>-6.6613381477509375E-18</v>
      </c>
      <c r="L644" s="36">
        <f t="shared" si="166"/>
        <v>0.67327421167604551</v>
      </c>
      <c r="M644" s="89">
        <f t="shared" si="167"/>
        <v>5.2634047612955875E-6</v>
      </c>
      <c r="N644" s="10">
        <f t="shared" si="168"/>
        <v>1.5496376851977744E-3</v>
      </c>
      <c r="O644" s="10">
        <f t="shared" si="169"/>
        <v>4.835227615415307E-7</v>
      </c>
      <c r="P644" s="90">
        <v>642</v>
      </c>
      <c r="Q644" s="86">
        <f t="shared" si="170"/>
        <v>0.67327421167602852</v>
      </c>
      <c r="R644" s="91"/>
      <c r="S644" s="213"/>
      <c r="T644" s="76"/>
      <c r="U644" s="76"/>
      <c r="V644" s="76"/>
      <c r="W644" s="76"/>
      <c r="X644" s="76"/>
      <c r="Y644" s="76"/>
      <c r="Z644" s="76"/>
      <c r="AA644" s="76"/>
      <c r="AB644" s="76"/>
      <c r="AC644" s="76"/>
      <c r="AD644" s="76"/>
      <c r="AE644" s="76"/>
      <c r="AF644" s="76"/>
      <c r="AG644" s="76"/>
    </row>
    <row r="645" spans="1:33" x14ac:dyDescent="0.25">
      <c r="A645" s="86">
        <f t="shared" si="158"/>
        <v>-1.4047955742723444E-2</v>
      </c>
      <c r="B645" s="75">
        <v>1.4047955742723444E-2</v>
      </c>
      <c r="C645" s="75">
        <v>0.67076242089030269</v>
      </c>
      <c r="D645" s="36">
        <f t="shared" si="159"/>
        <v>0.41404795574272346</v>
      </c>
      <c r="E645" s="36">
        <f t="shared" si="160"/>
        <v>1.2523989411261552E-2</v>
      </c>
      <c r="F645" s="36">
        <f t="shared" si="161"/>
        <v>6.5946085779489702E-4</v>
      </c>
      <c r="G645" s="36">
        <f t="shared" si="171"/>
        <v>8.6450547364970431E-4</v>
      </c>
      <c r="H645" s="36">
        <f t="shared" si="162"/>
        <v>1.3183450269056448E-2</v>
      </c>
      <c r="I645" s="36">
        <f t="shared" si="163"/>
        <v>8.6450547364970486E-4</v>
      </c>
      <c r="J645" s="36">
        <f t="shared" si="164"/>
        <v>1.7291133064360725E-14</v>
      </c>
      <c r="K645" s="88">
        <f t="shared" si="165"/>
        <v>-6.6613381477509375E-18</v>
      </c>
      <c r="L645" s="36">
        <f t="shared" si="166"/>
        <v>0.67327773267946522</v>
      </c>
      <c r="M645" s="89">
        <f t="shared" si="167"/>
        <v>6.3267933967000239E-6</v>
      </c>
      <c r="N645" s="10">
        <f t="shared" si="168"/>
        <v>1.5546882566146046E-3</v>
      </c>
      <c r="O645" s="10">
        <f t="shared" si="169"/>
        <v>4.763522739011739E-7</v>
      </c>
      <c r="P645" s="90">
        <v>643</v>
      </c>
      <c r="Q645" s="86">
        <f t="shared" si="170"/>
        <v>0.6732777326794479</v>
      </c>
      <c r="R645" s="91"/>
      <c r="S645" s="213"/>
      <c r="T645" s="76"/>
      <c r="U645" s="76"/>
      <c r="V645" s="76"/>
      <c r="W645" s="76"/>
      <c r="X645" s="76"/>
      <c r="Y645" s="76"/>
      <c r="Z645" s="76"/>
      <c r="AA645" s="76"/>
      <c r="AB645" s="76"/>
      <c r="AC645" s="76"/>
      <c r="AD645" s="76"/>
      <c r="AE645" s="76"/>
      <c r="AF645" s="76"/>
      <c r="AG645" s="76"/>
    </row>
    <row r="646" spans="1:33" x14ac:dyDescent="0.25">
      <c r="A646" s="86">
        <f t="shared" si="158"/>
        <v>-1.3814859131948156E-2</v>
      </c>
      <c r="B646" s="75">
        <v>1.3814859131948156E-2</v>
      </c>
      <c r="C646" s="75">
        <v>0.67107209098958587</v>
      </c>
      <c r="D646" s="36">
        <f t="shared" si="159"/>
        <v>0.41381485913194815</v>
      </c>
      <c r="E646" s="36">
        <f t="shared" si="160"/>
        <v>1.2318727883968421E-2</v>
      </c>
      <c r="F646" s="36">
        <f t="shared" si="161"/>
        <v>6.4695855585477301E-4</v>
      </c>
      <c r="G646" s="36">
        <f t="shared" si="171"/>
        <v>8.4917269210804669E-4</v>
      </c>
      <c r="H646" s="36">
        <f t="shared" si="162"/>
        <v>1.2965686439823194E-2</v>
      </c>
      <c r="I646" s="36">
        <f t="shared" si="163"/>
        <v>8.4917269210804647E-4</v>
      </c>
      <c r="J646" s="36">
        <f t="shared" si="164"/>
        <v>1.6915546977307289E-14</v>
      </c>
      <c r="K646" s="88">
        <f t="shared" si="165"/>
        <v>-6.6613381477509375E-18</v>
      </c>
      <c r="L646" s="36">
        <f t="shared" si="166"/>
        <v>0.673272467320989</v>
      </c>
      <c r="M646" s="89">
        <f t="shared" si="167"/>
        <v>4.8416559997991018E-6</v>
      </c>
      <c r="N646" s="10">
        <f t="shared" si="168"/>
        <v>1.5471184547541455E-3</v>
      </c>
      <c r="O646" s="10">
        <f t="shared" si="169"/>
        <v>4.8712828759564477E-7</v>
      </c>
      <c r="P646" s="90">
        <v>644</v>
      </c>
      <c r="Q646" s="86">
        <f t="shared" si="170"/>
        <v>0.67327246732097212</v>
      </c>
      <c r="R646" s="91"/>
      <c r="S646" s="213"/>
      <c r="T646" s="76"/>
      <c r="U646" s="76"/>
      <c r="V646" s="76"/>
      <c r="W646" s="76"/>
      <c r="X646" s="76"/>
      <c r="Y646" s="76"/>
      <c r="Z646" s="76"/>
      <c r="AA646" s="76"/>
      <c r="AB646" s="76"/>
      <c r="AC646" s="76"/>
      <c r="AD646" s="76"/>
      <c r="AE646" s="76"/>
      <c r="AF646" s="76"/>
      <c r="AG646" s="76"/>
    </row>
    <row r="647" spans="1:33" x14ac:dyDescent="0.25">
      <c r="A647" s="86">
        <f t="shared" si="158"/>
        <v>-1.3348665910397579E-2</v>
      </c>
      <c r="B647" s="75">
        <v>1.3348665910397579E-2</v>
      </c>
      <c r="C647" s="75">
        <v>0.671165755617952</v>
      </c>
      <c r="D647" s="36">
        <f t="shared" si="159"/>
        <v>0.41334866591039759</v>
      </c>
      <c r="E647" s="36">
        <f t="shared" si="160"/>
        <v>1.1907417597255054E-2</v>
      </c>
      <c r="F647" s="36">
        <f t="shared" si="161"/>
        <v>6.2263497064530909E-4</v>
      </c>
      <c r="G647" s="36">
        <f t="shared" si="171"/>
        <v>8.1861334248102546E-4</v>
      </c>
      <c r="H647" s="36">
        <f t="shared" si="162"/>
        <v>1.2530052567900364E-2</v>
      </c>
      <c r="I647" s="36">
        <f t="shared" si="163"/>
        <v>8.1861334248102525E-4</v>
      </c>
      <c r="J647" s="36">
        <f t="shared" si="164"/>
        <v>1.6190358746329855E-14</v>
      </c>
      <c r="K647" s="88">
        <f t="shared" si="165"/>
        <v>-4.4408920985006255E-18</v>
      </c>
      <c r="L647" s="36">
        <f t="shared" si="166"/>
        <v>0.6732622234158131</v>
      </c>
      <c r="M647" s="89">
        <f t="shared" si="167"/>
        <v>4.3951772274685756E-6</v>
      </c>
      <c r="N647" s="10">
        <f t="shared" si="168"/>
        <v>1.5320874535058183E-3</v>
      </c>
      <c r="O647" s="10">
        <f t="shared" si="169"/>
        <v>5.0904530710261872E-7</v>
      </c>
      <c r="P647" s="90">
        <v>645</v>
      </c>
      <c r="Q647" s="86">
        <f t="shared" si="170"/>
        <v>0.67326222341579689</v>
      </c>
      <c r="R647" s="91"/>
      <c r="S647" s="213"/>
      <c r="T647" s="76"/>
      <c r="U647" s="76"/>
      <c r="V647" s="76"/>
      <c r="W647" s="76"/>
      <c r="X647" s="76"/>
      <c r="Y647" s="76"/>
      <c r="Z647" s="76"/>
      <c r="AA647" s="76"/>
      <c r="AB647" s="76"/>
      <c r="AC647" s="76"/>
      <c r="AD647" s="76"/>
      <c r="AE647" s="76"/>
      <c r="AF647" s="76"/>
      <c r="AG647" s="76"/>
    </row>
    <row r="648" spans="1:33" x14ac:dyDescent="0.25">
      <c r="A648" s="86">
        <f t="shared" si="158"/>
        <v>0</v>
      </c>
      <c r="B648" s="75"/>
      <c r="C648" s="75"/>
      <c r="D648" s="36" t="str">
        <f t="shared" si="159"/>
        <v/>
      </c>
      <c r="E648" s="36" t="str">
        <f t="shared" si="160"/>
        <v/>
      </c>
      <c r="F648" s="36" t="str">
        <f t="shared" si="161"/>
        <v/>
      </c>
      <c r="G648" s="36" t="str">
        <f t="shared" si="171"/>
        <v/>
      </c>
      <c r="H648" s="36" t="str">
        <f t="shared" si="162"/>
        <v/>
      </c>
      <c r="I648" s="36" t="str">
        <f t="shared" si="163"/>
        <v/>
      </c>
      <c r="J648" s="36" t="str">
        <f t="shared" si="164"/>
        <v/>
      </c>
      <c r="K648" s="88" t="str">
        <f t="shared" si="165"/>
        <v/>
      </c>
      <c r="L648" s="36" t="str">
        <f t="shared" si="166"/>
        <v/>
      </c>
      <c r="M648" s="89" t="str">
        <f t="shared" si="167"/>
        <v/>
      </c>
      <c r="N648" s="10" t="str">
        <f t="shared" si="168"/>
        <v/>
      </c>
      <c r="O648" s="10" t="str">
        <f t="shared" si="169"/>
        <v/>
      </c>
      <c r="P648" s="90">
        <v>646</v>
      </c>
      <c r="Q648" s="86" t="str">
        <f t="shared" si="170"/>
        <v/>
      </c>
      <c r="R648" s="91"/>
      <c r="S648" s="213"/>
      <c r="T648" s="76"/>
      <c r="U648" s="76"/>
      <c r="V648" s="76"/>
      <c r="W648" s="76"/>
      <c r="X648" s="76"/>
      <c r="Y648" s="76"/>
      <c r="Z648" s="76"/>
      <c r="AA648" s="76"/>
      <c r="AB648" s="76"/>
      <c r="AC648" s="76"/>
      <c r="AD648" s="76"/>
      <c r="AE648" s="76"/>
      <c r="AF648" s="76"/>
      <c r="AG648" s="76"/>
    </row>
    <row r="649" spans="1:33" x14ac:dyDescent="0.25">
      <c r="A649" s="86">
        <f t="shared" si="158"/>
        <v>0</v>
      </c>
      <c r="B649" s="75"/>
      <c r="C649" s="75"/>
      <c r="D649" s="36" t="str">
        <f t="shared" si="159"/>
        <v/>
      </c>
      <c r="E649" s="36" t="str">
        <f t="shared" si="160"/>
        <v/>
      </c>
      <c r="F649" s="36" t="str">
        <f t="shared" si="161"/>
        <v/>
      </c>
      <c r="G649" s="36" t="str">
        <f t="shared" si="171"/>
        <v/>
      </c>
      <c r="H649" s="36" t="str">
        <f t="shared" si="162"/>
        <v/>
      </c>
      <c r="I649" s="36" t="str">
        <f t="shared" si="163"/>
        <v/>
      </c>
      <c r="J649" s="36" t="str">
        <f t="shared" si="164"/>
        <v/>
      </c>
      <c r="K649" s="88" t="str">
        <f t="shared" si="165"/>
        <v/>
      </c>
      <c r="L649" s="36" t="str">
        <f t="shared" si="166"/>
        <v/>
      </c>
      <c r="M649" s="89" t="str">
        <f t="shared" si="167"/>
        <v/>
      </c>
      <c r="N649" s="10" t="str">
        <f t="shared" si="168"/>
        <v/>
      </c>
      <c r="O649" s="10" t="str">
        <f t="shared" si="169"/>
        <v/>
      </c>
      <c r="P649" s="90">
        <v>647</v>
      </c>
      <c r="Q649" s="86" t="str">
        <f t="shared" si="170"/>
        <v/>
      </c>
      <c r="R649" s="91"/>
      <c r="S649" s="213"/>
      <c r="T649" s="76"/>
      <c r="U649" s="76"/>
      <c r="V649" s="76"/>
      <c r="W649" s="76"/>
      <c r="X649" s="76"/>
      <c r="Y649" s="76"/>
      <c r="Z649" s="76"/>
      <c r="AA649" s="76"/>
      <c r="AB649" s="76"/>
      <c r="AC649" s="76"/>
      <c r="AD649" s="76"/>
      <c r="AE649" s="76"/>
      <c r="AF649" s="76"/>
      <c r="AG649" s="76"/>
    </row>
    <row r="650" spans="1:33" x14ac:dyDescent="0.25">
      <c r="A650" s="86">
        <f t="shared" si="158"/>
        <v>0</v>
      </c>
      <c r="B650" s="75"/>
      <c r="C650" s="75"/>
      <c r="D650" s="36" t="str">
        <f t="shared" si="159"/>
        <v/>
      </c>
      <c r="E650" s="36" t="str">
        <f t="shared" si="160"/>
        <v/>
      </c>
      <c r="F650" s="36" t="str">
        <f t="shared" si="161"/>
        <v/>
      </c>
      <c r="G650" s="36" t="str">
        <f t="shared" si="171"/>
        <v/>
      </c>
      <c r="H650" s="36" t="str">
        <f t="shared" si="162"/>
        <v/>
      </c>
      <c r="I650" s="36" t="str">
        <f t="shared" si="163"/>
        <v/>
      </c>
      <c r="J650" s="36" t="str">
        <f t="shared" si="164"/>
        <v/>
      </c>
      <c r="K650" s="88" t="str">
        <f t="shared" si="165"/>
        <v/>
      </c>
      <c r="L650" s="36" t="str">
        <f t="shared" si="166"/>
        <v/>
      </c>
      <c r="M650" s="89" t="str">
        <f t="shared" si="167"/>
        <v/>
      </c>
      <c r="N650" s="10" t="str">
        <f t="shared" si="168"/>
        <v/>
      </c>
      <c r="O650" s="10" t="str">
        <f t="shared" si="169"/>
        <v/>
      </c>
      <c r="P650" s="90">
        <v>648</v>
      </c>
      <c r="Q650" s="86" t="str">
        <f t="shared" si="170"/>
        <v/>
      </c>
      <c r="R650" s="91"/>
      <c r="S650" s="213"/>
      <c r="T650" s="76"/>
      <c r="U650" s="76"/>
      <c r="V650" s="76"/>
      <c r="W650" s="76"/>
      <c r="X650" s="76"/>
      <c r="Y650" s="76"/>
      <c r="Z650" s="76"/>
      <c r="AA650" s="76"/>
      <c r="AB650" s="76"/>
      <c r="AC650" s="76"/>
      <c r="AD650" s="76"/>
      <c r="AE650" s="76"/>
      <c r="AF650" s="76"/>
      <c r="AG650" s="76"/>
    </row>
    <row r="651" spans="1:33" x14ac:dyDescent="0.25">
      <c r="A651" s="86">
        <f t="shared" si="158"/>
        <v>0</v>
      </c>
      <c r="B651" s="75"/>
      <c r="C651" s="75"/>
      <c r="D651" s="36" t="str">
        <f t="shared" si="159"/>
        <v/>
      </c>
      <c r="E651" s="36" t="str">
        <f t="shared" si="160"/>
        <v/>
      </c>
      <c r="F651" s="36" t="str">
        <f t="shared" si="161"/>
        <v/>
      </c>
      <c r="G651" s="36" t="str">
        <f t="shared" si="171"/>
        <v/>
      </c>
      <c r="H651" s="36" t="str">
        <f t="shared" si="162"/>
        <v/>
      </c>
      <c r="I651" s="36" t="str">
        <f t="shared" si="163"/>
        <v/>
      </c>
      <c r="J651" s="36" t="str">
        <f t="shared" si="164"/>
        <v/>
      </c>
      <c r="K651" s="88" t="str">
        <f t="shared" si="165"/>
        <v/>
      </c>
      <c r="L651" s="36" t="str">
        <f t="shared" si="166"/>
        <v/>
      </c>
      <c r="M651" s="89" t="str">
        <f t="shared" si="167"/>
        <v/>
      </c>
      <c r="N651" s="10" t="str">
        <f t="shared" si="168"/>
        <v/>
      </c>
      <c r="O651" s="10" t="str">
        <f t="shared" si="169"/>
        <v/>
      </c>
      <c r="P651" s="90">
        <v>649</v>
      </c>
      <c r="Q651" s="86" t="str">
        <f t="shared" si="170"/>
        <v/>
      </c>
      <c r="R651" s="91"/>
      <c r="S651" s="213"/>
      <c r="T651" s="76"/>
      <c r="U651" s="76"/>
      <c r="V651" s="76"/>
      <c r="W651" s="76"/>
      <c r="X651" s="76"/>
      <c r="Y651" s="76"/>
      <c r="Z651" s="76"/>
      <c r="AA651" s="76"/>
      <c r="AB651" s="76"/>
      <c r="AC651" s="76"/>
      <c r="AD651" s="76"/>
      <c r="AE651" s="76"/>
      <c r="AF651" s="76"/>
      <c r="AG651" s="76"/>
    </row>
    <row r="652" spans="1:33" x14ac:dyDescent="0.25">
      <c r="A652" s="86">
        <f t="shared" si="158"/>
        <v>0</v>
      </c>
      <c r="B652" s="75"/>
      <c r="C652" s="75"/>
      <c r="D652" s="36" t="str">
        <f t="shared" si="159"/>
        <v/>
      </c>
      <c r="E652" s="36" t="str">
        <f t="shared" si="160"/>
        <v/>
      </c>
      <c r="F652" s="36" t="str">
        <f t="shared" si="161"/>
        <v/>
      </c>
      <c r="G652" s="36" t="str">
        <f t="shared" si="171"/>
        <v/>
      </c>
      <c r="H652" s="36" t="str">
        <f t="shared" si="162"/>
        <v/>
      </c>
      <c r="I652" s="36" t="str">
        <f t="shared" si="163"/>
        <v/>
      </c>
      <c r="J652" s="36" t="str">
        <f t="shared" si="164"/>
        <v/>
      </c>
      <c r="K652" s="88" t="str">
        <f t="shared" si="165"/>
        <v/>
      </c>
      <c r="L652" s="36" t="str">
        <f t="shared" si="166"/>
        <v/>
      </c>
      <c r="M652" s="89" t="str">
        <f t="shared" si="167"/>
        <v/>
      </c>
      <c r="N652" s="10" t="str">
        <f t="shared" si="168"/>
        <v/>
      </c>
      <c r="O652" s="10" t="str">
        <f t="shared" si="169"/>
        <v/>
      </c>
      <c r="P652" s="90">
        <v>650</v>
      </c>
      <c r="Q652" s="86" t="str">
        <f t="shared" si="170"/>
        <v/>
      </c>
      <c r="R652" s="91"/>
      <c r="S652" s="213"/>
      <c r="T652" s="76"/>
      <c r="U652" s="76"/>
      <c r="V652" s="76"/>
      <c r="W652" s="76"/>
      <c r="X652" s="76"/>
      <c r="Y652" s="76"/>
      <c r="Z652" s="76"/>
      <c r="AA652" s="76"/>
      <c r="AB652" s="76"/>
      <c r="AC652" s="76"/>
      <c r="AD652" s="76"/>
      <c r="AE652" s="76"/>
      <c r="AF652" s="76"/>
      <c r="AG652" s="76"/>
    </row>
    <row r="653" spans="1:33" x14ac:dyDescent="0.25">
      <c r="A653" s="86">
        <f t="shared" si="158"/>
        <v>0</v>
      </c>
      <c r="B653" s="75"/>
      <c r="C653" s="75"/>
      <c r="D653" s="36" t="str">
        <f t="shared" si="159"/>
        <v/>
      </c>
      <c r="E653" s="36" t="str">
        <f t="shared" si="160"/>
        <v/>
      </c>
      <c r="F653" s="36" t="str">
        <f t="shared" si="161"/>
        <v/>
      </c>
      <c r="G653" s="36" t="str">
        <f t="shared" si="171"/>
        <v/>
      </c>
      <c r="H653" s="36" t="str">
        <f t="shared" si="162"/>
        <v/>
      </c>
      <c r="I653" s="36" t="str">
        <f t="shared" si="163"/>
        <v/>
      </c>
      <c r="J653" s="36" t="str">
        <f t="shared" si="164"/>
        <v/>
      </c>
      <c r="K653" s="88" t="str">
        <f t="shared" si="165"/>
        <v/>
      </c>
      <c r="L653" s="36" t="str">
        <f t="shared" si="166"/>
        <v/>
      </c>
      <c r="M653" s="89" t="str">
        <f t="shared" si="167"/>
        <v/>
      </c>
      <c r="N653" s="10" t="str">
        <f t="shared" si="168"/>
        <v/>
      </c>
      <c r="O653" s="10" t="str">
        <f t="shared" si="169"/>
        <v/>
      </c>
      <c r="P653" s="90">
        <v>651</v>
      </c>
      <c r="Q653" s="86" t="str">
        <f t="shared" si="170"/>
        <v/>
      </c>
      <c r="R653" s="91"/>
      <c r="S653" s="213"/>
      <c r="T653" s="76"/>
      <c r="U653" s="76"/>
      <c r="V653" s="76"/>
      <c r="W653" s="76"/>
      <c r="X653" s="76"/>
      <c r="Y653" s="76"/>
      <c r="Z653" s="76"/>
      <c r="AA653" s="76"/>
      <c r="AB653" s="76"/>
      <c r="AC653" s="76"/>
      <c r="AD653" s="76"/>
      <c r="AE653" s="76"/>
      <c r="AF653" s="76"/>
      <c r="AG653" s="76"/>
    </row>
    <row r="654" spans="1:33" x14ac:dyDescent="0.25">
      <c r="A654" s="86">
        <f t="shared" si="158"/>
        <v>0</v>
      </c>
      <c r="B654" s="75"/>
      <c r="C654" s="75"/>
      <c r="D654" s="36" t="str">
        <f t="shared" si="159"/>
        <v/>
      </c>
      <c r="E654" s="36" t="str">
        <f t="shared" si="160"/>
        <v/>
      </c>
      <c r="F654" s="36" t="str">
        <f t="shared" si="161"/>
        <v/>
      </c>
      <c r="G654" s="36" t="str">
        <f t="shared" si="171"/>
        <v/>
      </c>
      <c r="H654" s="36" t="str">
        <f t="shared" si="162"/>
        <v/>
      </c>
      <c r="I654" s="36" t="str">
        <f t="shared" si="163"/>
        <v/>
      </c>
      <c r="J654" s="36" t="str">
        <f t="shared" si="164"/>
        <v/>
      </c>
      <c r="K654" s="88" t="str">
        <f t="shared" si="165"/>
        <v/>
      </c>
      <c r="L654" s="36" t="str">
        <f t="shared" si="166"/>
        <v/>
      </c>
      <c r="M654" s="89" t="str">
        <f t="shared" si="167"/>
        <v/>
      </c>
      <c r="N654" s="10" t="str">
        <f t="shared" si="168"/>
        <v/>
      </c>
      <c r="O654" s="10" t="str">
        <f t="shared" si="169"/>
        <v/>
      </c>
      <c r="P654" s="90">
        <v>652</v>
      </c>
      <c r="Q654" s="86" t="str">
        <f t="shared" si="170"/>
        <v/>
      </c>
      <c r="R654" s="91"/>
      <c r="S654" s="213"/>
      <c r="T654" s="76"/>
      <c r="U654" s="76"/>
      <c r="V654" s="76"/>
      <c r="W654" s="76"/>
      <c r="X654" s="76"/>
      <c r="Y654" s="76"/>
      <c r="Z654" s="76"/>
      <c r="AA654" s="76"/>
      <c r="AB654" s="76"/>
      <c r="AC654" s="76"/>
      <c r="AD654" s="76"/>
      <c r="AE654" s="76"/>
      <c r="AF654" s="76"/>
      <c r="AG654" s="76"/>
    </row>
    <row r="655" spans="1:33" x14ac:dyDescent="0.25">
      <c r="A655" s="86">
        <f t="shared" si="158"/>
        <v>0</v>
      </c>
      <c r="B655" s="75"/>
      <c r="C655" s="75"/>
      <c r="D655" s="36" t="str">
        <f t="shared" si="159"/>
        <v/>
      </c>
      <c r="E655" s="36" t="str">
        <f t="shared" si="160"/>
        <v/>
      </c>
      <c r="F655" s="36" t="str">
        <f t="shared" si="161"/>
        <v/>
      </c>
      <c r="G655" s="36" t="str">
        <f t="shared" si="171"/>
        <v/>
      </c>
      <c r="H655" s="36" t="str">
        <f t="shared" si="162"/>
        <v/>
      </c>
      <c r="I655" s="36" t="str">
        <f t="shared" si="163"/>
        <v/>
      </c>
      <c r="J655" s="36" t="str">
        <f t="shared" si="164"/>
        <v/>
      </c>
      <c r="K655" s="88" t="str">
        <f t="shared" si="165"/>
        <v/>
      </c>
      <c r="L655" s="36" t="str">
        <f t="shared" si="166"/>
        <v/>
      </c>
      <c r="M655" s="89" t="str">
        <f t="shared" si="167"/>
        <v/>
      </c>
      <c r="N655" s="10" t="str">
        <f t="shared" si="168"/>
        <v/>
      </c>
      <c r="O655" s="10" t="str">
        <f t="shared" si="169"/>
        <v/>
      </c>
      <c r="P655" s="90">
        <v>653</v>
      </c>
      <c r="Q655" s="86" t="str">
        <f t="shared" si="170"/>
        <v/>
      </c>
      <c r="R655" s="91"/>
      <c r="S655" s="213"/>
      <c r="T655" s="76"/>
      <c r="U655" s="76"/>
      <c r="V655" s="76"/>
      <c r="W655" s="76"/>
      <c r="X655" s="76"/>
      <c r="Y655" s="76"/>
      <c r="Z655" s="76"/>
      <c r="AA655" s="76"/>
      <c r="AB655" s="76"/>
      <c r="AC655" s="76"/>
      <c r="AD655" s="76"/>
      <c r="AE655" s="76"/>
      <c r="AF655" s="76"/>
      <c r="AG655" s="76"/>
    </row>
    <row r="656" spans="1:33" x14ac:dyDescent="0.25">
      <c r="A656" s="86">
        <f t="shared" si="158"/>
        <v>0</v>
      </c>
      <c r="B656" s="75"/>
      <c r="C656" s="75"/>
      <c r="D656" s="36" t="str">
        <f t="shared" si="159"/>
        <v/>
      </c>
      <c r="E656" s="36" t="str">
        <f t="shared" si="160"/>
        <v/>
      </c>
      <c r="F656" s="36" t="str">
        <f t="shared" si="161"/>
        <v/>
      </c>
      <c r="G656" s="36" t="str">
        <f t="shared" si="171"/>
        <v/>
      </c>
      <c r="H656" s="36" t="str">
        <f t="shared" si="162"/>
        <v/>
      </c>
      <c r="I656" s="36" t="str">
        <f t="shared" si="163"/>
        <v/>
      </c>
      <c r="J656" s="36" t="str">
        <f t="shared" si="164"/>
        <v/>
      </c>
      <c r="K656" s="88" t="str">
        <f t="shared" si="165"/>
        <v/>
      </c>
      <c r="L656" s="36" t="str">
        <f t="shared" si="166"/>
        <v/>
      </c>
      <c r="M656" s="89" t="str">
        <f t="shared" si="167"/>
        <v/>
      </c>
      <c r="N656" s="10" t="str">
        <f t="shared" si="168"/>
        <v/>
      </c>
      <c r="O656" s="10" t="str">
        <f t="shared" si="169"/>
        <v/>
      </c>
      <c r="P656" s="90">
        <v>654</v>
      </c>
      <c r="Q656" s="86" t="str">
        <f t="shared" si="170"/>
        <v/>
      </c>
      <c r="R656" s="91"/>
      <c r="S656" s="213"/>
      <c r="T656" s="76"/>
      <c r="U656" s="76"/>
      <c r="V656" s="76"/>
      <c r="W656" s="76"/>
      <c r="X656" s="76"/>
      <c r="Y656" s="76"/>
      <c r="Z656" s="76"/>
      <c r="AA656" s="76"/>
      <c r="AB656" s="76"/>
      <c r="AC656" s="76"/>
      <c r="AD656" s="76"/>
      <c r="AE656" s="76"/>
      <c r="AF656" s="76"/>
      <c r="AG656" s="76"/>
    </row>
    <row r="657" spans="1:33" x14ac:dyDescent="0.25">
      <c r="A657" s="86">
        <f t="shared" si="158"/>
        <v>0</v>
      </c>
      <c r="B657" s="75"/>
      <c r="C657" s="75"/>
      <c r="D657" s="36" t="str">
        <f t="shared" si="159"/>
        <v/>
      </c>
      <c r="E657" s="36" t="str">
        <f t="shared" si="160"/>
        <v/>
      </c>
      <c r="F657" s="36" t="str">
        <f t="shared" si="161"/>
        <v/>
      </c>
      <c r="G657" s="36" t="str">
        <f t="shared" si="171"/>
        <v/>
      </c>
      <c r="H657" s="36" t="str">
        <f t="shared" si="162"/>
        <v/>
      </c>
      <c r="I657" s="36" t="str">
        <f t="shared" si="163"/>
        <v/>
      </c>
      <c r="J657" s="36" t="str">
        <f t="shared" si="164"/>
        <v/>
      </c>
      <c r="K657" s="88" t="str">
        <f t="shared" si="165"/>
        <v/>
      </c>
      <c r="L657" s="36" t="str">
        <f t="shared" si="166"/>
        <v/>
      </c>
      <c r="M657" s="89" t="str">
        <f t="shared" si="167"/>
        <v/>
      </c>
      <c r="N657" s="10" t="str">
        <f t="shared" si="168"/>
        <v/>
      </c>
      <c r="O657" s="10" t="str">
        <f t="shared" si="169"/>
        <v/>
      </c>
      <c r="P657" s="90">
        <v>655</v>
      </c>
      <c r="Q657" s="86" t="str">
        <f t="shared" si="170"/>
        <v/>
      </c>
      <c r="R657" s="91"/>
      <c r="S657" s="213"/>
      <c r="T657" s="76"/>
      <c r="U657" s="76"/>
      <c r="V657" s="76"/>
      <c r="W657" s="76"/>
      <c r="X657" s="76"/>
      <c r="Y657" s="76"/>
      <c r="Z657" s="76"/>
      <c r="AA657" s="76"/>
      <c r="AB657" s="76"/>
      <c r="AC657" s="76"/>
      <c r="AD657" s="76"/>
      <c r="AE657" s="76"/>
      <c r="AF657" s="76"/>
      <c r="AG657" s="76"/>
    </row>
    <row r="658" spans="1:33" x14ac:dyDescent="0.25">
      <c r="A658" s="86">
        <f t="shared" si="158"/>
        <v>0</v>
      </c>
      <c r="B658" s="75"/>
      <c r="C658" s="75"/>
      <c r="D658" s="36" t="str">
        <f t="shared" si="159"/>
        <v/>
      </c>
      <c r="E658" s="36" t="str">
        <f t="shared" si="160"/>
        <v/>
      </c>
      <c r="F658" s="36" t="str">
        <f t="shared" si="161"/>
        <v/>
      </c>
      <c r="G658" s="36" t="str">
        <f t="shared" si="171"/>
        <v/>
      </c>
      <c r="H658" s="36" t="str">
        <f t="shared" si="162"/>
        <v/>
      </c>
      <c r="I658" s="36" t="str">
        <f t="shared" si="163"/>
        <v/>
      </c>
      <c r="J658" s="36" t="str">
        <f t="shared" si="164"/>
        <v/>
      </c>
      <c r="K658" s="88" t="str">
        <f t="shared" si="165"/>
        <v/>
      </c>
      <c r="L658" s="36" t="str">
        <f t="shared" si="166"/>
        <v/>
      </c>
      <c r="M658" s="89" t="str">
        <f t="shared" si="167"/>
        <v/>
      </c>
      <c r="N658" s="10" t="str">
        <f t="shared" si="168"/>
        <v/>
      </c>
      <c r="O658" s="10" t="str">
        <f t="shared" si="169"/>
        <v/>
      </c>
      <c r="P658" s="90">
        <v>656</v>
      </c>
      <c r="Q658" s="86" t="str">
        <f t="shared" si="170"/>
        <v/>
      </c>
      <c r="R658" s="91"/>
      <c r="S658" s="213"/>
      <c r="T658" s="76"/>
      <c r="U658" s="76"/>
      <c r="V658" s="76"/>
      <c r="W658" s="76"/>
      <c r="X658" s="76"/>
      <c r="Y658" s="76"/>
      <c r="Z658" s="76"/>
      <c r="AA658" s="76"/>
      <c r="AB658" s="76"/>
      <c r="AC658" s="76"/>
      <c r="AD658" s="76"/>
      <c r="AE658" s="76"/>
      <c r="AF658" s="76"/>
      <c r="AG658" s="76"/>
    </row>
    <row r="659" spans="1:33" x14ac:dyDescent="0.25">
      <c r="A659" s="86">
        <f t="shared" si="158"/>
        <v>0</v>
      </c>
      <c r="B659" s="75"/>
      <c r="C659" s="75"/>
      <c r="D659" s="36" t="str">
        <f t="shared" si="159"/>
        <v/>
      </c>
      <c r="E659" s="36" t="str">
        <f t="shared" si="160"/>
        <v/>
      </c>
      <c r="F659" s="36" t="str">
        <f t="shared" si="161"/>
        <v/>
      </c>
      <c r="G659" s="36" t="str">
        <f t="shared" si="171"/>
        <v/>
      </c>
      <c r="H659" s="36" t="str">
        <f t="shared" si="162"/>
        <v/>
      </c>
      <c r="I659" s="36" t="str">
        <f t="shared" si="163"/>
        <v/>
      </c>
      <c r="J659" s="36" t="str">
        <f t="shared" si="164"/>
        <v/>
      </c>
      <c r="K659" s="88" t="str">
        <f t="shared" si="165"/>
        <v/>
      </c>
      <c r="L659" s="36" t="str">
        <f t="shared" si="166"/>
        <v/>
      </c>
      <c r="M659" s="89" t="str">
        <f t="shared" si="167"/>
        <v/>
      </c>
      <c r="N659" s="10" t="str">
        <f t="shared" si="168"/>
        <v/>
      </c>
      <c r="O659" s="10" t="str">
        <f t="shared" si="169"/>
        <v/>
      </c>
      <c r="P659" s="90">
        <v>657</v>
      </c>
      <c r="Q659" s="86" t="str">
        <f t="shared" si="170"/>
        <v/>
      </c>
      <c r="R659" s="91"/>
      <c r="S659" s="213"/>
      <c r="T659" s="76"/>
      <c r="U659" s="76"/>
      <c r="V659" s="76"/>
      <c r="W659" s="76"/>
      <c r="X659" s="76"/>
      <c r="Y659" s="76"/>
      <c r="Z659" s="76"/>
      <c r="AA659" s="76"/>
      <c r="AB659" s="76"/>
      <c r="AC659" s="76"/>
      <c r="AD659" s="76"/>
      <c r="AE659" s="76"/>
      <c r="AF659" s="76"/>
      <c r="AG659" s="76"/>
    </row>
    <row r="660" spans="1:33" x14ac:dyDescent="0.25">
      <c r="A660" s="86">
        <f t="shared" si="158"/>
        <v>0</v>
      </c>
      <c r="B660" s="75"/>
      <c r="C660" s="75"/>
      <c r="D660" s="36" t="str">
        <f t="shared" si="159"/>
        <v/>
      </c>
      <c r="E660" s="36" t="str">
        <f t="shared" si="160"/>
        <v/>
      </c>
      <c r="F660" s="36" t="str">
        <f t="shared" si="161"/>
        <v/>
      </c>
      <c r="G660" s="36" t="str">
        <f t="shared" si="171"/>
        <v/>
      </c>
      <c r="H660" s="36" t="str">
        <f t="shared" si="162"/>
        <v/>
      </c>
      <c r="I660" s="36" t="str">
        <f t="shared" si="163"/>
        <v/>
      </c>
      <c r="J660" s="36" t="str">
        <f t="shared" si="164"/>
        <v/>
      </c>
      <c r="K660" s="88" t="str">
        <f t="shared" si="165"/>
        <v/>
      </c>
      <c r="L660" s="36" t="str">
        <f t="shared" si="166"/>
        <v/>
      </c>
      <c r="M660" s="89" t="str">
        <f t="shared" si="167"/>
        <v/>
      </c>
      <c r="N660" s="10" t="str">
        <f t="shared" si="168"/>
        <v/>
      </c>
      <c r="O660" s="10" t="str">
        <f t="shared" si="169"/>
        <v/>
      </c>
      <c r="P660" s="90">
        <v>658</v>
      </c>
      <c r="Q660" s="86" t="str">
        <f t="shared" si="170"/>
        <v/>
      </c>
      <c r="R660" s="91"/>
      <c r="S660" s="213"/>
      <c r="T660" s="76"/>
      <c r="U660" s="76"/>
      <c r="V660" s="76"/>
      <c r="W660" s="76"/>
      <c r="X660" s="76"/>
      <c r="Y660" s="76"/>
      <c r="Z660" s="76"/>
      <c r="AA660" s="76"/>
      <c r="AB660" s="76"/>
      <c r="AC660" s="76"/>
      <c r="AD660" s="76"/>
      <c r="AE660" s="76"/>
      <c r="AF660" s="76"/>
      <c r="AG660" s="76"/>
    </row>
    <row r="661" spans="1:33" x14ac:dyDescent="0.25">
      <c r="A661" s="86">
        <f t="shared" si="158"/>
        <v>0</v>
      </c>
      <c r="B661" s="75"/>
      <c r="C661" s="75"/>
      <c r="D661" s="36" t="str">
        <f t="shared" si="159"/>
        <v/>
      </c>
      <c r="E661" s="36" t="str">
        <f t="shared" si="160"/>
        <v/>
      </c>
      <c r="F661" s="36" t="str">
        <f t="shared" si="161"/>
        <v/>
      </c>
      <c r="G661" s="36" t="str">
        <f t="shared" si="171"/>
        <v/>
      </c>
      <c r="H661" s="36" t="str">
        <f t="shared" si="162"/>
        <v/>
      </c>
      <c r="I661" s="36" t="str">
        <f t="shared" si="163"/>
        <v/>
      </c>
      <c r="J661" s="36" t="str">
        <f t="shared" si="164"/>
        <v/>
      </c>
      <c r="K661" s="88" t="str">
        <f t="shared" si="165"/>
        <v/>
      </c>
      <c r="L661" s="36" t="str">
        <f t="shared" si="166"/>
        <v/>
      </c>
      <c r="M661" s="89" t="str">
        <f t="shared" si="167"/>
        <v/>
      </c>
      <c r="N661" s="10" t="str">
        <f t="shared" si="168"/>
        <v/>
      </c>
      <c r="O661" s="10" t="str">
        <f t="shared" si="169"/>
        <v/>
      </c>
      <c r="P661" s="90">
        <v>659</v>
      </c>
      <c r="Q661" s="86" t="str">
        <f t="shared" si="170"/>
        <v/>
      </c>
      <c r="R661" s="91"/>
      <c r="S661" s="213"/>
      <c r="T661" s="76"/>
      <c r="U661" s="76"/>
      <c r="V661" s="76"/>
      <c r="W661" s="76"/>
      <c r="X661" s="76"/>
      <c r="Y661" s="76"/>
      <c r="Z661" s="76"/>
      <c r="AA661" s="76"/>
      <c r="AB661" s="76"/>
      <c r="AC661" s="76"/>
      <c r="AD661" s="76"/>
      <c r="AE661" s="76"/>
      <c r="AF661" s="76"/>
      <c r="AG661" s="76"/>
    </row>
    <row r="662" spans="1:33" x14ac:dyDescent="0.25">
      <c r="A662" s="86">
        <f t="shared" si="158"/>
        <v>0</v>
      </c>
      <c r="B662" s="75"/>
      <c r="C662" s="75"/>
      <c r="D662" s="36" t="str">
        <f t="shared" si="159"/>
        <v/>
      </c>
      <c r="E662" s="36" t="str">
        <f t="shared" si="160"/>
        <v/>
      </c>
      <c r="F662" s="36" t="str">
        <f t="shared" si="161"/>
        <v/>
      </c>
      <c r="G662" s="36" t="str">
        <f t="shared" si="171"/>
        <v/>
      </c>
      <c r="H662" s="36" t="str">
        <f t="shared" si="162"/>
        <v/>
      </c>
      <c r="I662" s="36" t="str">
        <f t="shared" si="163"/>
        <v/>
      </c>
      <c r="J662" s="36" t="str">
        <f t="shared" si="164"/>
        <v/>
      </c>
      <c r="K662" s="88" t="str">
        <f t="shared" si="165"/>
        <v/>
      </c>
      <c r="L662" s="36" t="str">
        <f t="shared" si="166"/>
        <v/>
      </c>
      <c r="M662" s="89" t="str">
        <f t="shared" si="167"/>
        <v/>
      </c>
      <c r="N662" s="10" t="str">
        <f t="shared" si="168"/>
        <v/>
      </c>
      <c r="O662" s="10" t="str">
        <f t="shared" si="169"/>
        <v/>
      </c>
      <c r="P662" s="90">
        <v>660</v>
      </c>
      <c r="Q662" s="86" t="str">
        <f t="shared" si="170"/>
        <v/>
      </c>
      <c r="R662" s="91"/>
      <c r="S662" s="213"/>
      <c r="T662" s="76"/>
      <c r="U662" s="76"/>
      <c r="V662" s="76"/>
      <c r="W662" s="76"/>
      <c r="X662" s="76"/>
      <c r="Y662" s="76"/>
      <c r="Z662" s="76"/>
      <c r="AA662" s="76"/>
      <c r="AB662" s="76"/>
      <c r="AC662" s="76"/>
      <c r="AD662" s="76"/>
      <c r="AE662" s="76"/>
      <c r="AF662" s="76"/>
      <c r="AG662" s="76"/>
    </row>
    <row r="663" spans="1:33" x14ac:dyDescent="0.25">
      <c r="A663" s="86">
        <f t="shared" si="158"/>
        <v>0</v>
      </c>
      <c r="B663" s="75"/>
      <c r="C663" s="75"/>
      <c r="D663" s="36" t="str">
        <f t="shared" si="159"/>
        <v/>
      </c>
      <c r="E663" s="36" t="str">
        <f t="shared" si="160"/>
        <v/>
      </c>
      <c r="F663" s="36" t="str">
        <f t="shared" si="161"/>
        <v/>
      </c>
      <c r="G663" s="36" t="str">
        <f t="shared" si="171"/>
        <v/>
      </c>
      <c r="H663" s="36" t="str">
        <f t="shared" si="162"/>
        <v/>
      </c>
      <c r="I663" s="36" t="str">
        <f t="shared" si="163"/>
        <v/>
      </c>
      <c r="J663" s="36" t="str">
        <f t="shared" si="164"/>
        <v/>
      </c>
      <c r="K663" s="88" t="str">
        <f t="shared" si="165"/>
        <v/>
      </c>
      <c r="L663" s="36" t="str">
        <f t="shared" si="166"/>
        <v/>
      </c>
      <c r="M663" s="89" t="str">
        <f t="shared" si="167"/>
        <v/>
      </c>
      <c r="N663" s="10" t="str">
        <f t="shared" si="168"/>
        <v/>
      </c>
      <c r="O663" s="10" t="str">
        <f t="shared" si="169"/>
        <v/>
      </c>
      <c r="P663" s="90">
        <v>661</v>
      </c>
      <c r="Q663" s="86" t="str">
        <f t="shared" si="170"/>
        <v/>
      </c>
      <c r="R663" s="91"/>
      <c r="S663" s="213"/>
      <c r="T663" s="76"/>
      <c r="U663" s="76"/>
      <c r="V663" s="76"/>
      <c r="W663" s="76"/>
      <c r="X663" s="76"/>
      <c r="Y663" s="76"/>
      <c r="Z663" s="76"/>
      <c r="AA663" s="76"/>
      <c r="AB663" s="76"/>
      <c r="AC663" s="76"/>
      <c r="AD663" s="76"/>
      <c r="AE663" s="76"/>
      <c r="AF663" s="76"/>
      <c r="AG663" s="76"/>
    </row>
    <row r="664" spans="1:33" x14ac:dyDescent="0.25">
      <c r="A664" s="86">
        <f t="shared" si="158"/>
        <v>0</v>
      </c>
      <c r="B664" s="75"/>
      <c r="C664" s="75"/>
      <c r="D664" s="36" t="str">
        <f t="shared" si="159"/>
        <v/>
      </c>
      <c r="E664" s="36" t="str">
        <f t="shared" si="160"/>
        <v/>
      </c>
      <c r="F664" s="36" t="str">
        <f t="shared" si="161"/>
        <v/>
      </c>
      <c r="G664" s="36" t="str">
        <f t="shared" si="171"/>
        <v/>
      </c>
      <c r="H664" s="36" t="str">
        <f t="shared" si="162"/>
        <v/>
      </c>
      <c r="I664" s="36" t="str">
        <f t="shared" si="163"/>
        <v/>
      </c>
      <c r="J664" s="36" t="str">
        <f t="shared" si="164"/>
        <v/>
      </c>
      <c r="K664" s="88" t="str">
        <f t="shared" si="165"/>
        <v/>
      </c>
      <c r="L664" s="36" t="str">
        <f t="shared" si="166"/>
        <v/>
      </c>
      <c r="M664" s="89" t="str">
        <f t="shared" si="167"/>
        <v/>
      </c>
      <c r="N664" s="10" t="str">
        <f t="shared" si="168"/>
        <v/>
      </c>
      <c r="O664" s="10" t="str">
        <f t="shared" si="169"/>
        <v/>
      </c>
      <c r="P664" s="90">
        <v>662</v>
      </c>
      <c r="Q664" s="86" t="str">
        <f t="shared" si="170"/>
        <v/>
      </c>
      <c r="R664" s="91"/>
      <c r="S664" s="213"/>
      <c r="T664" s="76"/>
      <c r="U664" s="76"/>
      <c r="V664" s="76"/>
      <c r="W664" s="76"/>
      <c r="X664" s="76"/>
      <c r="Y664" s="76"/>
      <c r="Z664" s="76"/>
      <c r="AA664" s="76"/>
      <c r="AB664" s="76"/>
      <c r="AC664" s="76"/>
      <c r="AD664" s="76"/>
      <c r="AE664" s="76"/>
      <c r="AF664" s="76"/>
      <c r="AG664" s="76"/>
    </row>
    <row r="665" spans="1:33" x14ac:dyDescent="0.25">
      <c r="A665" s="86">
        <f t="shared" si="158"/>
        <v>0</v>
      </c>
      <c r="B665" s="75"/>
      <c r="C665" s="75"/>
      <c r="D665" s="36" t="str">
        <f t="shared" si="159"/>
        <v/>
      </c>
      <c r="E665" s="36" t="str">
        <f t="shared" si="160"/>
        <v/>
      </c>
      <c r="F665" s="36" t="str">
        <f t="shared" si="161"/>
        <v/>
      </c>
      <c r="G665" s="36" t="str">
        <f t="shared" si="171"/>
        <v/>
      </c>
      <c r="H665" s="36" t="str">
        <f t="shared" si="162"/>
        <v/>
      </c>
      <c r="I665" s="36" t="str">
        <f t="shared" si="163"/>
        <v/>
      </c>
      <c r="J665" s="36" t="str">
        <f t="shared" si="164"/>
        <v/>
      </c>
      <c r="K665" s="88" t="str">
        <f t="shared" si="165"/>
        <v/>
      </c>
      <c r="L665" s="36" t="str">
        <f t="shared" si="166"/>
        <v/>
      </c>
      <c r="M665" s="89" t="str">
        <f t="shared" si="167"/>
        <v/>
      </c>
      <c r="N665" s="10" t="str">
        <f t="shared" si="168"/>
        <v/>
      </c>
      <c r="O665" s="10" t="str">
        <f t="shared" si="169"/>
        <v/>
      </c>
      <c r="P665" s="90">
        <v>663</v>
      </c>
      <c r="Q665" s="86" t="str">
        <f t="shared" si="170"/>
        <v/>
      </c>
      <c r="R665" s="91"/>
      <c r="S665" s="213"/>
      <c r="T665" s="76"/>
      <c r="U665" s="76"/>
      <c r="V665" s="76"/>
      <c r="W665" s="76"/>
      <c r="X665" s="76"/>
      <c r="Y665" s="76"/>
      <c r="Z665" s="76"/>
      <c r="AA665" s="76"/>
      <c r="AB665" s="76"/>
      <c r="AC665" s="76"/>
      <c r="AD665" s="76"/>
      <c r="AE665" s="76"/>
      <c r="AF665" s="76"/>
      <c r="AG665" s="76"/>
    </row>
    <row r="666" spans="1:33" x14ac:dyDescent="0.25">
      <c r="A666" s="86">
        <f t="shared" si="158"/>
        <v>0</v>
      </c>
      <c r="B666" s="75"/>
      <c r="C666" s="75"/>
      <c r="D666" s="36" t="str">
        <f t="shared" si="159"/>
        <v/>
      </c>
      <c r="E666" s="36" t="str">
        <f t="shared" si="160"/>
        <v/>
      </c>
      <c r="F666" s="36" t="str">
        <f t="shared" si="161"/>
        <v/>
      </c>
      <c r="G666" s="36" t="str">
        <f t="shared" si="171"/>
        <v/>
      </c>
      <c r="H666" s="36" t="str">
        <f t="shared" si="162"/>
        <v/>
      </c>
      <c r="I666" s="36" t="str">
        <f t="shared" si="163"/>
        <v/>
      </c>
      <c r="J666" s="36" t="str">
        <f t="shared" si="164"/>
        <v/>
      </c>
      <c r="K666" s="88" t="str">
        <f t="shared" si="165"/>
        <v/>
      </c>
      <c r="L666" s="36" t="str">
        <f t="shared" si="166"/>
        <v/>
      </c>
      <c r="M666" s="89" t="str">
        <f t="shared" si="167"/>
        <v/>
      </c>
      <c r="N666" s="10" t="str">
        <f t="shared" si="168"/>
        <v/>
      </c>
      <c r="O666" s="10" t="str">
        <f t="shared" si="169"/>
        <v/>
      </c>
      <c r="P666" s="90">
        <v>664</v>
      </c>
      <c r="Q666" s="86" t="str">
        <f t="shared" si="170"/>
        <v/>
      </c>
      <c r="R666" s="91"/>
      <c r="S666" s="213"/>
      <c r="T666" s="76"/>
      <c r="U666" s="76"/>
      <c r="V666" s="76"/>
      <c r="W666" s="76"/>
      <c r="X666" s="76"/>
      <c r="Y666" s="76"/>
      <c r="Z666" s="76"/>
      <c r="AA666" s="76"/>
      <c r="AB666" s="76"/>
      <c r="AC666" s="76"/>
      <c r="AD666" s="76"/>
      <c r="AE666" s="76"/>
      <c r="AF666" s="76"/>
      <c r="AG666" s="76"/>
    </row>
    <row r="667" spans="1:33" x14ac:dyDescent="0.25">
      <c r="A667" s="86">
        <f t="shared" si="158"/>
        <v>0</v>
      </c>
      <c r="B667" s="75"/>
      <c r="C667" s="75"/>
      <c r="D667" s="36" t="str">
        <f t="shared" si="159"/>
        <v/>
      </c>
      <c r="E667" s="36" t="str">
        <f t="shared" si="160"/>
        <v/>
      </c>
      <c r="F667" s="36" t="str">
        <f t="shared" si="161"/>
        <v/>
      </c>
      <c r="G667" s="36" t="str">
        <f t="shared" si="171"/>
        <v/>
      </c>
      <c r="H667" s="36" t="str">
        <f t="shared" si="162"/>
        <v/>
      </c>
      <c r="I667" s="36" t="str">
        <f t="shared" si="163"/>
        <v/>
      </c>
      <c r="J667" s="36" t="str">
        <f t="shared" si="164"/>
        <v/>
      </c>
      <c r="K667" s="88" t="str">
        <f t="shared" si="165"/>
        <v/>
      </c>
      <c r="L667" s="36" t="str">
        <f t="shared" si="166"/>
        <v/>
      </c>
      <c r="M667" s="89" t="str">
        <f t="shared" si="167"/>
        <v/>
      </c>
      <c r="N667" s="10" t="str">
        <f t="shared" si="168"/>
        <v/>
      </c>
      <c r="O667" s="10" t="str">
        <f t="shared" si="169"/>
        <v/>
      </c>
      <c r="P667" s="90">
        <v>665</v>
      </c>
      <c r="Q667" s="86" t="str">
        <f t="shared" si="170"/>
        <v/>
      </c>
      <c r="R667" s="91"/>
      <c r="S667" s="213"/>
      <c r="T667" s="76"/>
      <c r="U667" s="76"/>
      <c r="V667" s="76"/>
      <c r="W667" s="76"/>
      <c r="X667" s="76"/>
      <c r="Y667" s="76"/>
      <c r="Z667" s="76"/>
      <c r="AA667" s="76"/>
      <c r="AB667" s="76"/>
      <c r="AC667" s="76"/>
      <c r="AD667" s="76"/>
      <c r="AE667" s="76"/>
      <c r="AF667" s="76"/>
      <c r="AG667" s="76"/>
    </row>
    <row r="668" spans="1:33" x14ac:dyDescent="0.25">
      <c r="A668" s="86">
        <f t="shared" si="158"/>
        <v>0</v>
      </c>
      <c r="B668" s="75"/>
      <c r="C668" s="75"/>
      <c r="D668" s="36" t="str">
        <f t="shared" si="159"/>
        <v/>
      </c>
      <c r="E668" s="36" t="str">
        <f t="shared" si="160"/>
        <v/>
      </c>
      <c r="F668" s="36" t="str">
        <f t="shared" si="161"/>
        <v/>
      </c>
      <c r="G668" s="36" t="str">
        <f t="shared" si="171"/>
        <v/>
      </c>
      <c r="H668" s="36" t="str">
        <f t="shared" si="162"/>
        <v/>
      </c>
      <c r="I668" s="36" t="str">
        <f t="shared" si="163"/>
        <v/>
      </c>
      <c r="J668" s="36" t="str">
        <f t="shared" si="164"/>
        <v/>
      </c>
      <c r="K668" s="88" t="str">
        <f t="shared" si="165"/>
        <v/>
      </c>
      <c r="L668" s="36" t="str">
        <f t="shared" si="166"/>
        <v/>
      </c>
      <c r="M668" s="89" t="str">
        <f t="shared" si="167"/>
        <v/>
      </c>
      <c r="N668" s="10" t="str">
        <f t="shared" si="168"/>
        <v/>
      </c>
      <c r="O668" s="10" t="str">
        <f t="shared" si="169"/>
        <v/>
      </c>
      <c r="P668" s="90">
        <v>666</v>
      </c>
      <c r="Q668" s="86" t="str">
        <f t="shared" si="170"/>
        <v/>
      </c>
      <c r="R668" s="91"/>
      <c r="S668" s="213"/>
      <c r="T668" s="76"/>
      <c r="U668" s="76"/>
      <c r="V668" s="76"/>
      <c r="W668" s="76"/>
      <c r="X668" s="76"/>
      <c r="Y668" s="76"/>
      <c r="Z668" s="76"/>
      <c r="AA668" s="76"/>
      <c r="AB668" s="76"/>
      <c r="AC668" s="76"/>
      <c r="AD668" s="76"/>
      <c r="AE668" s="76"/>
      <c r="AF668" s="76"/>
      <c r="AG668" s="76"/>
    </row>
    <row r="669" spans="1:33" x14ac:dyDescent="0.25">
      <c r="A669" s="86">
        <f t="shared" si="158"/>
        <v>0</v>
      </c>
      <c r="B669" s="75"/>
      <c r="C669" s="75"/>
      <c r="D669" s="36" t="str">
        <f t="shared" si="159"/>
        <v/>
      </c>
      <c r="E669" s="36" t="str">
        <f t="shared" si="160"/>
        <v/>
      </c>
      <c r="F669" s="36" t="str">
        <f t="shared" si="161"/>
        <v/>
      </c>
      <c r="G669" s="36" t="str">
        <f t="shared" si="171"/>
        <v/>
      </c>
      <c r="H669" s="36" t="str">
        <f t="shared" si="162"/>
        <v/>
      </c>
      <c r="I669" s="36" t="str">
        <f t="shared" si="163"/>
        <v/>
      </c>
      <c r="J669" s="36" t="str">
        <f t="shared" si="164"/>
        <v/>
      </c>
      <c r="K669" s="88" t="str">
        <f t="shared" si="165"/>
        <v/>
      </c>
      <c r="L669" s="36" t="str">
        <f t="shared" si="166"/>
        <v/>
      </c>
      <c r="M669" s="89" t="str">
        <f t="shared" si="167"/>
        <v/>
      </c>
      <c r="N669" s="10" t="str">
        <f t="shared" si="168"/>
        <v/>
      </c>
      <c r="O669" s="10" t="str">
        <f t="shared" si="169"/>
        <v/>
      </c>
      <c r="P669" s="90">
        <v>667</v>
      </c>
      <c r="Q669" s="86" t="str">
        <f t="shared" si="170"/>
        <v/>
      </c>
      <c r="R669" s="91"/>
      <c r="S669" s="213"/>
      <c r="T669" s="76"/>
      <c r="U669" s="76"/>
      <c r="V669" s="76"/>
      <c r="W669" s="76"/>
      <c r="X669" s="76"/>
      <c r="Y669" s="76"/>
      <c r="Z669" s="76"/>
      <c r="AA669" s="76"/>
      <c r="AB669" s="76"/>
      <c r="AC669" s="76"/>
      <c r="AD669" s="76"/>
      <c r="AE669" s="76"/>
      <c r="AF669" s="76"/>
      <c r="AG669" s="76"/>
    </row>
    <row r="670" spans="1:33" x14ac:dyDescent="0.25">
      <c r="A670" s="86">
        <f t="shared" si="158"/>
        <v>0</v>
      </c>
      <c r="B670" s="75"/>
      <c r="C670" s="75"/>
      <c r="D670" s="36" t="str">
        <f t="shared" si="159"/>
        <v/>
      </c>
      <c r="E670" s="36" t="str">
        <f t="shared" si="160"/>
        <v/>
      </c>
      <c r="F670" s="36" t="str">
        <f t="shared" si="161"/>
        <v/>
      </c>
      <c r="G670" s="36" t="str">
        <f t="shared" si="171"/>
        <v/>
      </c>
      <c r="H670" s="36" t="str">
        <f t="shared" si="162"/>
        <v/>
      </c>
      <c r="I670" s="36" t="str">
        <f t="shared" si="163"/>
        <v/>
      </c>
      <c r="J670" s="36" t="str">
        <f t="shared" si="164"/>
        <v/>
      </c>
      <c r="K670" s="88" t="str">
        <f t="shared" si="165"/>
        <v/>
      </c>
      <c r="L670" s="36" t="str">
        <f t="shared" si="166"/>
        <v/>
      </c>
      <c r="M670" s="89" t="str">
        <f t="shared" si="167"/>
        <v/>
      </c>
      <c r="N670" s="10" t="str">
        <f t="shared" si="168"/>
        <v/>
      </c>
      <c r="O670" s="10" t="str">
        <f t="shared" si="169"/>
        <v/>
      </c>
      <c r="P670" s="90">
        <v>668</v>
      </c>
      <c r="Q670" s="86" t="str">
        <f t="shared" si="170"/>
        <v/>
      </c>
      <c r="R670" s="91"/>
      <c r="S670" s="213"/>
      <c r="T670" s="76"/>
      <c r="U670" s="76"/>
      <c r="V670" s="76"/>
      <c r="W670" s="76"/>
      <c r="X670" s="76"/>
      <c r="Y670" s="76"/>
      <c r="Z670" s="76"/>
      <c r="AA670" s="76"/>
      <c r="AB670" s="76"/>
      <c r="AC670" s="76"/>
      <c r="AD670" s="76"/>
      <c r="AE670" s="76"/>
      <c r="AF670" s="76"/>
      <c r="AG670" s="76"/>
    </row>
    <row r="671" spans="1:33" x14ac:dyDescent="0.25">
      <c r="A671" s="86">
        <f t="shared" si="158"/>
        <v>0</v>
      </c>
      <c r="B671" s="75"/>
      <c r="C671" s="75"/>
      <c r="D671" s="36" t="str">
        <f t="shared" si="159"/>
        <v/>
      </c>
      <c r="E671" s="36" t="str">
        <f t="shared" si="160"/>
        <v/>
      </c>
      <c r="F671" s="36" t="str">
        <f t="shared" si="161"/>
        <v/>
      </c>
      <c r="G671" s="36" t="str">
        <f t="shared" si="171"/>
        <v/>
      </c>
      <c r="H671" s="36" t="str">
        <f t="shared" si="162"/>
        <v/>
      </c>
      <c r="I671" s="36" t="str">
        <f t="shared" si="163"/>
        <v/>
      </c>
      <c r="J671" s="36" t="str">
        <f t="shared" si="164"/>
        <v/>
      </c>
      <c r="K671" s="88" t="str">
        <f t="shared" si="165"/>
        <v/>
      </c>
      <c r="L671" s="36" t="str">
        <f t="shared" si="166"/>
        <v/>
      </c>
      <c r="M671" s="89" t="str">
        <f t="shared" si="167"/>
        <v/>
      </c>
      <c r="N671" s="10" t="str">
        <f t="shared" si="168"/>
        <v/>
      </c>
      <c r="O671" s="10" t="str">
        <f t="shared" si="169"/>
        <v/>
      </c>
      <c r="P671" s="90">
        <v>669</v>
      </c>
      <c r="Q671" s="86" t="str">
        <f t="shared" si="170"/>
        <v/>
      </c>
      <c r="R671" s="91"/>
      <c r="S671" s="213"/>
      <c r="T671" s="76"/>
      <c r="U671" s="76"/>
      <c r="V671" s="76"/>
      <c r="W671" s="76"/>
      <c r="X671" s="76"/>
      <c r="Y671" s="76"/>
      <c r="Z671" s="76"/>
      <c r="AA671" s="76"/>
      <c r="AB671" s="76"/>
      <c r="AC671" s="76"/>
      <c r="AD671" s="76"/>
      <c r="AE671" s="76"/>
      <c r="AF671" s="76"/>
      <c r="AG671" s="76"/>
    </row>
    <row r="672" spans="1:33" x14ac:dyDescent="0.25">
      <c r="A672" s="86">
        <f t="shared" si="158"/>
        <v>0</v>
      </c>
      <c r="B672" s="75"/>
      <c r="C672" s="75"/>
      <c r="D672" s="36" t="str">
        <f t="shared" si="159"/>
        <v/>
      </c>
      <c r="E672" s="36" t="str">
        <f t="shared" si="160"/>
        <v/>
      </c>
      <c r="F672" s="36" t="str">
        <f t="shared" si="161"/>
        <v/>
      </c>
      <c r="G672" s="36" t="str">
        <f t="shared" si="171"/>
        <v/>
      </c>
      <c r="H672" s="36" t="str">
        <f t="shared" si="162"/>
        <v/>
      </c>
      <c r="I672" s="36" t="str">
        <f t="shared" si="163"/>
        <v/>
      </c>
      <c r="J672" s="36" t="str">
        <f t="shared" si="164"/>
        <v/>
      </c>
      <c r="K672" s="88" t="str">
        <f t="shared" si="165"/>
        <v/>
      </c>
      <c r="L672" s="36" t="str">
        <f t="shared" si="166"/>
        <v/>
      </c>
      <c r="M672" s="89" t="str">
        <f t="shared" si="167"/>
        <v/>
      </c>
      <c r="N672" s="10" t="str">
        <f t="shared" si="168"/>
        <v/>
      </c>
      <c r="O672" s="10" t="str">
        <f t="shared" si="169"/>
        <v/>
      </c>
      <c r="P672" s="90">
        <v>670</v>
      </c>
      <c r="Q672" s="86" t="str">
        <f t="shared" si="170"/>
        <v/>
      </c>
      <c r="R672" s="91"/>
      <c r="S672" s="213"/>
      <c r="T672" s="76"/>
      <c r="U672" s="76"/>
      <c r="V672" s="76"/>
      <c r="W672" s="76"/>
      <c r="X672" s="76"/>
      <c r="Y672" s="76"/>
      <c r="Z672" s="76"/>
      <c r="AA672" s="76"/>
      <c r="AB672" s="76"/>
      <c r="AC672" s="76"/>
      <c r="AD672" s="76"/>
      <c r="AE672" s="76"/>
      <c r="AF672" s="76"/>
      <c r="AG672" s="76"/>
    </row>
    <row r="673" spans="1:33" x14ac:dyDescent="0.25">
      <c r="A673" s="86">
        <f t="shared" si="158"/>
        <v>0</v>
      </c>
      <c r="B673" s="75"/>
      <c r="C673" s="75"/>
      <c r="D673" s="36" t="str">
        <f t="shared" si="159"/>
        <v/>
      </c>
      <c r="E673" s="36" t="str">
        <f t="shared" si="160"/>
        <v/>
      </c>
      <c r="F673" s="36" t="str">
        <f t="shared" si="161"/>
        <v/>
      </c>
      <c r="G673" s="36" t="str">
        <f t="shared" si="171"/>
        <v/>
      </c>
      <c r="H673" s="36" t="str">
        <f t="shared" si="162"/>
        <v/>
      </c>
      <c r="I673" s="36" t="str">
        <f t="shared" si="163"/>
        <v/>
      </c>
      <c r="J673" s="36" t="str">
        <f t="shared" si="164"/>
        <v/>
      </c>
      <c r="K673" s="88" t="str">
        <f t="shared" si="165"/>
        <v/>
      </c>
      <c r="L673" s="36" t="str">
        <f t="shared" si="166"/>
        <v/>
      </c>
      <c r="M673" s="89" t="str">
        <f t="shared" si="167"/>
        <v/>
      </c>
      <c r="N673" s="10" t="str">
        <f t="shared" si="168"/>
        <v/>
      </c>
      <c r="O673" s="10" t="str">
        <f t="shared" si="169"/>
        <v/>
      </c>
      <c r="P673" s="90">
        <v>671</v>
      </c>
      <c r="Q673" s="86" t="str">
        <f t="shared" si="170"/>
        <v/>
      </c>
      <c r="R673" s="91"/>
      <c r="S673" s="213"/>
      <c r="T673" s="76"/>
      <c r="U673" s="76"/>
      <c r="V673" s="76"/>
      <c r="W673" s="76"/>
      <c r="X673" s="76"/>
      <c r="Y673" s="76"/>
      <c r="Z673" s="76"/>
      <c r="AA673" s="76"/>
      <c r="AB673" s="76"/>
      <c r="AC673" s="76"/>
      <c r="AD673" s="76"/>
      <c r="AE673" s="76"/>
      <c r="AF673" s="76"/>
      <c r="AG673" s="76"/>
    </row>
    <row r="674" spans="1:33" x14ac:dyDescent="0.25">
      <c r="A674" s="86">
        <f t="shared" si="158"/>
        <v>0</v>
      </c>
      <c r="B674" s="75"/>
      <c r="C674" s="75"/>
      <c r="D674" s="36" t="str">
        <f t="shared" si="159"/>
        <v/>
      </c>
      <c r="E674" s="36" t="str">
        <f t="shared" si="160"/>
        <v/>
      </c>
      <c r="F674" s="36" t="str">
        <f t="shared" si="161"/>
        <v/>
      </c>
      <c r="G674" s="36" t="str">
        <f t="shared" si="171"/>
        <v/>
      </c>
      <c r="H674" s="36" t="str">
        <f t="shared" si="162"/>
        <v/>
      </c>
      <c r="I674" s="36" t="str">
        <f t="shared" si="163"/>
        <v/>
      </c>
      <c r="J674" s="36" t="str">
        <f t="shared" si="164"/>
        <v/>
      </c>
      <c r="K674" s="88" t="str">
        <f t="shared" si="165"/>
        <v/>
      </c>
      <c r="L674" s="36" t="str">
        <f t="shared" si="166"/>
        <v/>
      </c>
      <c r="M674" s="89" t="str">
        <f t="shared" si="167"/>
        <v/>
      </c>
      <c r="N674" s="10" t="str">
        <f t="shared" si="168"/>
        <v/>
      </c>
      <c r="O674" s="10" t="str">
        <f t="shared" si="169"/>
        <v/>
      </c>
      <c r="P674" s="90">
        <v>672</v>
      </c>
      <c r="Q674" s="86" t="str">
        <f t="shared" si="170"/>
        <v/>
      </c>
      <c r="R674" s="91"/>
      <c r="S674" s="213"/>
      <c r="T674" s="76"/>
      <c r="U674" s="76"/>
      <c r="V674" s="76"/>
      <c r="W674" s="76"/>
      <c r="X674" s="76"/>
      <c r="Y674" s="76"/>
      <c r="Z674" s="76"/>
      <c r="AA674" s="76"/>
      <c r="AB674" s="76"/>
      <c r="AC674" s="76"/>
      <c r="AD674" s="76"/>
      <c r="AE674" s="76"/>
      <c r="AF674" s="76"/>
      <c r="AG674" s="76"/>
    </row>
    <row r="675" spans="1:33" x14ac:dyDescent="0.25">
      <c r="A675" s="86">
        <f t="shared" si="158"/>
        <v>0</v>
      </c>
      <c r="B675" s="75"/>
      <c r="C675" s="75"/>
      <c r="D675" s="36" t="str">
        <f t="shared" si="159"/>
        <v/>
      </c>
      <c r="E675" s="36" t="str">
        <f t="shared" si="160"/>
        <v/>
      </c>
      <c r="F675" s="36" t="str">
        <f t="shared" si="161"/>
        <v/>
      </c>
      <c r="G675" s="36" t="str">
        <f t="shared" si="171"/>
        <v/>
      </c>
      <c r="H675" s="36" t="str">
        <f t="shared" si="162"/>
        <v/>
      </c>
      <c r="I675" s="36" t="str">
        <f t="shared" si="163"/>
        <v/>
      </c>
      <c r="J675" s="36" t="str">
        <f t="shared" si="164"/>
        <v/>
      </c>
      <c r="K675" s="88" t="str">
        <f t="shared" si="165"/>
        <v/>
      </c>
      <c r="L675" s="36" t="str">
        <f t="shared" si="166"/>
        <v/>
      </c>
      <c r="M675" s="89" t="str">
        <f t="shared" si="167"/>
        <v/>
      </c>
      <c r="N675" s="10" t="str">
        <f t="shared" si="168"/>
        <v/>
      </c>
      <c r="O675" s="10" t="str">
        <f t="shared" si="169"/>
        <v/>
      </c>
      <c r="P675" s="90">
        <v>673</v>
      </c>
      <c r="Q675" s="86" t="str">
        <f t="shared" si="170"/>
        <v/>
      </c>
      <c r="R675" s="91"/>
      <c r="S675" s="213"/>
      <c r="T675" s="76"/>
      <c r="U675" s="76"/>
      <c r="V675" s="76"/>
      <c r="W675" s="76"/>
      <c r="X675" s="76"/>
      <c r="Y675" s="76"/>
      <c r="Z675" s="76"/>
      <c r="AA675" s="76"/>
      <c r="AB675" s="76"/>
      <c r="AC675" s="76"/>
      <c r="AD675" s="76"/>
      <c r="AE675" s="76"/>
      <c r="AF675" s="76"/>
      <c r="AG675" s="76"/>
    </row>
    <row r="676" spans="1:33" x14ac:dyDescent="0.25">
      <c r="A676" s="86">
        <f t="shared" si="158"/>
        <v>0</v>
      </c>
      <c r="B676" s="75"/>
      <c r="C676" s="75"/>
      <c r="D676" s="36" t="str">
        <f t="shared" si="159"/>
        <v/>
      </c>
      <c r="E676" s="36" t="str">
        <f t="shared" si="160"/>
        <v/>
      </c>
      <c r="F676" s="36" t="str">
        <f t="shared" si="161"/>
        <v/>
      </c>
      <c r="G676" s="36" t="str">
        <f t="shared" si="171"/>
        <v/>
      </c>
      <c r="H676" s="36" t="str">
        <f t="shared" si="162"/>
        <v/>
      </c>
      <c r="I676" s="36" t="str">
        <f t="shared" si="163"/>
        <v/>
      </c>
      <c r="J676" s="36" t="str">
        <f t="shared" si="164"/>
        <v/>
      </c>
      <c r="K676" s="88" t="str">
        <f t="shared" si="165"/>
        <v/>
      </c>
      <c r="L676" s="36" t="str">
        <f t="shared" si="166"/>
        <v/>
      </c>
      <c r="M676" s="89" t="str">
        <f t="shared" si="167"/>
        <v/>
      </c>
      <c r="N676" s="10" t="str">
        <f t="shared" si="168"/>
        <v/>
      </c>
      <c r="O676" s="10" t="str">
        <f t="shared" si="169"/>
        <v/>
      </c>
      <c r="P676" s="90">
        <v>674</v>
      </c>
      <c r="Q676" s="86" t="str">
        <f t="shared" si="170"/>
        <v/>
      </c>
      <c r="R676" s="91"/>
      <c r="S676" s="213"/>
      <c r="T676" s="76"/>
      <c r="U676" s="76"/>
      <c r="V676" s="76"/>
      <c r="W676" s="76"/>
      <c r="X676" s="76"/>
      <c r="Y676" s="76"/>
      <c r="Z676" s="76"/>
      <c r="AA676" s="76"/>
      <c r="AB676" s="76"/>
      <c r="AC676" s="76"/>
      <c r="AD676" s="76"/>
      <c r="AE676" s="76"/>
      <c r="AF676" s="76"/>
      <c r="AG676" s="76"/>
    </row>
    <row r="677" spans="1:33" x14ac:dyDescent="0.25">
      <c r="A677" s="86">
        <f t="shared" si="158"/>
        <v>0</v>
      </c>
      <c r="B677" s="75"/>
      <c r="C677" s="75"/>
      <c r="D677" s="36" t="str">
        <f t="shared" si="159"/>
        <v/>
      </c>
      <c r="E677" s="36" t="str">
        <f t="shared" si="160"/>
        <v/>
      </c>
      <c r="F677" s="36" t="str">
        <f t="shared" si="161"/>
        <v/>
      </c>
      <c r="G677" s="36" t="str">
        <f t="shared" si="171"/>
        <v/>
      </c>
      <c r="H677" s="36" t="str">
        <f t="shared" si="162"/>
        <v/>
      </c>
      <c r="I677" s="36" t="str">
        <f t="shared" si="163"/>
        <v/>
      </c>
      <c r="J677" s="36" t="str">
        <f t="shared" si="164"/>
        <v/>
      </c>
      <c r="K677" s="88" t="str">
        <f t="shared" si="165"/>
        <v/>
      </c>
      <c r="L677" s="36" t="str">
        <f t="shared" si="166"/>
        <v/>
      </c>
      <c r="M677" s="89" t="str">
        <f t="shared" si="167"/>
        <v/>
      </c>
      <c r="N677" s="10" t="str">
        <f t="shared" si="168"/>
        <v/>
      </c>
      <c r="O677" s="10" t="str">
        <f t="shared" si="169"/>
        <v/>
      </c>
      <c r="P677" s="90">
        <v>675</v>
      </c>
      <c r="Q677" s="86" t="str">
        <f t="shared" si="170"/>
        <v/>
      </c>
      <c r="R677" s="91"/>
      <c r="S677" s="213"/>
      <c r="T677" s="76"/>
      <c r="U677" s="76"/>
      <c r="V677" s="76"/>
      <c r="W677" s="76"/>
      <c r="X677" s="76"/>
      <c r="Y677" s="76"/>
      <c r="Z677" s="76"/>
      <c r="AA677" s="76"/>
      <c r="AB677" s="76"/>
      <c r="AC677" s="76"/>
      <c r="AD677" s="76"/>
      <c r="AE677" s="76"/>
      <c r="AF677" s="76"/>
      <c r="AG677" s="76"/>
    </row>
    <row r="678" spans="1:33" x14ac:dyDescent="0.25">
      <c r="A678" s="86">
        <f t="shared" si="158"/>
        <v>0</v>
      </c>
      <c r="B678" s="75"/>
      <c r="C678" s="75"/>
      <c r="D678" s="36" t="str">
        <f t="shared" si="159"/>
        <v/>
      </c>
      <c r="E678" s="36" t="str">
        <f t="shared" si="160"/>
        <v/>
      </c>
      <c r="F678" s="36" t="str">
        <f t="shared" si="161"/>
        <v/>
      </c>
      <c r="G678" s="36" t="str">
        <f t="shared" si="171"/>
        <v/>
      </c>
      <c r="H678" s="36" t="str">
        <f t="shared" si="162"/>
        <v/>
      </c>
      <c r="I678" s="36" t="str">
        <f t="shared" si="163"/>
        <v/>
      </c>
      <c r="J678" s="36" t="str">
        <f t="shared" si="164"/>
        <v/>
      </c>
      <c r="K678" s="88" t="str">
        <f t="shared" si="165"/>
        <v/>
      </c>
      <c r="L678" s="36" t="str">
        <f t="shared" si="166"/>
        <v/>
      </c>
      <c r="M678" s="89" t="str">
        <f t="shared" si="167"/>
        <v/>
      </c>
      <c r="N678" s="10" t="str">
        <f t="shared" si="168"/>
        <v/>
      </c>
      <c r="O678" s="10" t="str">
        <f t="shared" si="169"/>
        <v/>
      </c>
      <c r="P678" s="90">
        <v>676</v>
      </c>
      <c r="Q678" s="86" t="str">
        <f t="shared" si="170"/>
        <v/>
      </c>
      <c r="R678" s="91"/>
      <c r="S678" s="213"/>
      <c r="T678" s="76"/>
      <c r="U678" s="76"/>
      <c r="V678" s="76"/>
      <c r="W678" s="76"/>
      <c r="X678" s="76"/>
      <c r="Y678" s="76"/>
      <c r="Z678" s="76"/>
      <c r="AA678" s="76"/>
      <c r="AB678" s="76"/>
      <c r="AC678" s="76"/>
      <c r="AD678" s="76"/>
      <c r="AE678" s="76"/>
      <c r="AF678" s="76"/>
      <c r="AG678" s="76"/>
    </row>
    <row r="679" spans="1:33" x14ac:dyDescent="0.25">
      <c r="A679" s="86">
        <f t="shared" si="158"/>
        <v>0</v>
      </c>
      <c r="B679" s="75"/>
      <c r="C679" s="75"/>
      <c r="D679" s="36" t="str">
        <f t="shared" si="159"/>
        <v/>
      </c>
      <c r="E679" s="36" t="str">
        <f t="shared" si="160"/>
        <v/>
      </c>
      <c r="F679" s="36" t="str">
        <f t="shared" si="161"/>
        <v/>
      </c>
      <c r="G679" s="36" t="str">
        <f t="shared" si="171"/>
        <v/>
      </c>
      <c r="H679" s="36" t="str">
        <f t="shared" si="162"/>
        <v/>
      </c>
      <c r="I679" s="36" t="str">
        <f t="shared" si="163"/>
        <v/>
      </c>
      <c r="J679" s="36" t="str">
        <f t="shared" si="164"/>
        <v/>
      </c>
      <c r="K679" s="88" t="str">
        <f t="shared" si="165"/>
        <v/>
      </c>
      <c r="L679" s="36" t="str">
        <f t="shared" si="166"/>
        <v/>
      </c>
      <c r="M679" s="89" t="str">
        <f t="shared" si="167"/>
        <v/>
      </c>
      <c r="N679" s="10" t="str">
        <f t="shared" si="168"/>
        <v/>
      </c>
      <c r="O679" s="10" t="str">
        <f t="shared" si="169"/>
        <v/>
      </c>
      <c r="P679" s="90">
        <v>677</v>
      </c>
      <c r="Q679" s="86" t="str">
        <f t="shared" si="170"/>
        <v/>
      </c>
      <c r="R679" s="91"/>
      <c r="S679" s="213"/>
      <c r="T679" s="76"/>
      <c r="U679" s="76"/>
      <c r="V679" s="76"/>
      <c r="W679" s="76"/>
      <c r="X679" s="76"/>
      <c r="Y679" s="76"/>
      <c r="Z679" s="76"/>
      <c r="AA679" s="76"/>
      <c r="AB679" s="76"/>
      <c r="AC679" s="76"/>
      <c r="AD679" s="76"/>
      <c r="AE679" s="76"/>
      <c r="AF679" s="76"/>
      <c r="AG679" s="76"/>
    </row>
    <row r="680" spans="1:33" x14ac:dyDescent="0.25">
      <c r="A680" s="86">
        <f t="shared" si="158"/>
        <v>0</v>
      </c>
      <c r="B680" s="75"/>
      <c r="C680" s="75"/>
      <c r="D680" s="36" t="str">
        <f t="shared" si="159"/>
        <v/>
      </c>
      <c r="E680" s="36" t="str">
        <f t="shared" si="160"/>
        <v/>
      </c>
      <c r="F680" s="36" t="str">
        <f t="shared" si="161"/>
        <v/>
      </c>
      <c r="G680" s="36" t="str">
        <f t="shared" si="171"/>
        <v/>
      </c>
      <c r="H680" s="36" t="str">
        <f t="shared" si="162"/>
        <v/>
      </c>
      <c r="I680" s="36" t="str">
        <f t="shared" si="163"/>
        <v/>
      </c>
      <c r="J680" s="36" t="str">
        <f t="shared" si="164"/>
        <v/>
      </c>
      <c r="K680" s="88" t="str">
        <f t="shared" si="165"/>
        <v/>
      </c>
      <c r="L680" s="36" t="str">
        <f t="shared" si="166"/>
        <v/>
      </c>
      <c r="M680" s="89" t="str">
        <f t="shared" si="167"/>
        <v/>
      </c>
      <c r="N680" s="10" t="str">
        <f t="shared" si="168"/>
        <v/>
      </c>
      <c r="O680" s="10" t="str">
        <f t="shared" si="169"/>
        <v/>
      </c>
      <c r="P680" s="90">
        <v>678</v>
      </c>
      <c r="Q680" s="86" t="str">
        <f t="shared" si="170"/>
        <v/>
      </c>
      <c r="R680" s="91"/>
      <c r="S680" s="213"/>
      <c r="T680" s="76"/>
      <c r="U680" s="76"/>
      <c r="V680" s="76"/>
      <c r="W680" s="76"/>
      <c r="X680" s="76"/>
      <c r="Y680" s="76"/>
      <c r="Z680" s="76"/>
      <c r="AA680" s="76"/>
      <c r="AB680" s="76"/>
      <c r="AC680" s="76"/>
      <c r="AD680" s="76"/>
      <c r="AE680" s="76"/>
      <c r="AF680" s="76"/>
      <c r="AG680" s="76"/>
    </row>
    <row r="681" spans="1:33" x14ac:dyDescent="0.25">
      <c r="A681" s="86">
        <f t="shared" si="158"/>
        <v>0</v>
      </c>
      <c r="B681" s="75"/>
      <c r="C681" s="75"/>
      <c r="D681" s="36" t="str">
        <f t="shared" si="159"/>
        <v/>
      </c>
      <c r="E681" s="36" t="str">
        <f t="shared" si="160"/>
        <v/>
      </c>
      <c r="F681" s="36" t="str">
        <f t="shared" si="161"/>
        <v/>
      </c>
      <c r="G681" s="36" t="str">
        <f t="shared" si="171"/>
        <v/>
      </c>
      <c r="H681" s="36" t="str">
        <f t="shared" si="162"/>
        <v/>
      </c>
      <c r="I681" s="36" t="str">
        <f t="shared" si="163"/>
        <v/>
      </c>
      <c r="J681" s="36" t="str">
        <f t="shared" si="164"/>
        <v/>
      </c>
      <c r="K681" s="88" t="str">
        <f t="shared" si="165"/>
        <v/>
      </c>
      <c r="L681" s="36" t="str">
        <f t="shared" si="166"/>
        <v/>
      </c>
      <c r="M681" s="89" t="str">
        <f t="shared" si="167"/>
        <v/>
      </c>
      <c r="N681" s="10" t="str">
        <f t="shared" si="168"/>
        <v/>
      </c>
      <c r="O681" s="10" t="str">
        <f t="shared" si="169"/>
        <v/>
      </c>
      <c r="P681" s="90">
        <v>679</v>
      </c>
      <c r="Q681" s="86" t="str">
        <f t="shared" si="170"/>
        <v/>
      </c>
      <c r="R681" s="91"/>
      <c r="S681" s="213"/>
      <c r="T681" s="76"/>
      <c r="U681" s="76"/>
      <c r="V681" s="76"/>
      <c r="W681" s="76"/>
      <c r="X681" s="76"/>
      <c r="Y681" s="76"/>
      <c r="Z681" s="76"/>
      <c r="AA681" s="76"/>
      <c r="AB681" s="76"/>
      <c r="AC681" s="76"/>
      <c r="AD681" s="76"/>
      <c r="AE681" s="76"/>
      <c r="AF681" s="76"/>
      <c r="AG681" s="76"/>
    </row>
    <row r="682" spans="1:33" x14ac:dyDescent="0.25">
      <c r="A682" s="86">
        <f t="shared" si="158"/>
        <v>0</v>
      </c>
      <c r="B682" s="75"/>
      <c r="C682" s="75"/>
      <c r="D682" s="36" t="str">
        <f t="shared" si="159"/>
        <v/>
      </c>
      <c r="E682" s="36" t="str">
        <f t="shared" si="160"/>
        <v/>
      </c>
      <c r="F682" s="36" t="str">
        <f t="shared" si="161"/>
        <v/>
      </c>
      <c r="G682" s="36" t="str">
        <f t="shared" si="171"/>
        <v/>
      </c>
      <c r="H682" s="36" t="str">
        <f t="shared" si="162"/>
        <v/>
      </c>
      <c r="I682" s="36" t="str">
        <f t="shared" si="163"/>
        <v/>
      </c>
      <c r="J682" s="36" t="str">
        <f t="shared" si="164"/>
        <v/>
      </c>
      <c r="K682" s="88" t="str">
        <f t="shared" si="165"/>
        <v/>
      </c>
      <c r="L682" s="36" t="str">
        <f t="shared" si="166"/>
        <v/>
      </c>
      <c r="M682" s="89" t="str">
        <f t="shared" si="167"/>
        <v/>
      </c>
      <c r="N682" s="10" t="str">
        <f t="shared" si="168"/>
        <v/>
      </c>
      <c r="O682" s="10" t="str">
        <f t="shared" si="169"/>
        <v/>
      </c>
      <c r="P682" s="90">
        <v>680</v>
      </c>
      <c r="Q682" s="86" t="str">
        <f t="shared" si="170"/>
        <v/>
      </c>
      <c r="R682" s="91"/>
      <c r="S682" s="213"/>
      <c r="T682" s="76"/>
      <c r="U682" s="76"/>
      <c r="V682" s="76"/>
      <c r="W682" s="76"/>
      <c r="X682" s="76"/>
      <c r="Y682" s="76"/>
      <c r="Z682" s="76"/>
      <c r="AA682" s="76"/>
      <c r="AB682" s="76"/>
      <c r="AC682" s="76"/>
      <c r="AD682" s="76"/>
      <c r="AE682" s="76"/>
      <c r="AF682" s="76"/>
      <c r="AG682" s="76"/>
    </row>
    <row r="683" spans="1:33" x14ac:dyDescent="0.25">
      <c r="A683" s="86">
        <f t="shared" si="158"/>
        <v>0</v>
      </c>
      <c r="B683" s="75"/>
      <c r="C683" s="75"/>
      <c r="D683" s="36" t="str">
        <f t="shared" si="159"/>
        <v/>
      </c>
      <c r="E683" s="36" t="str">
        <f t="shared" si="160"/>
        <v/>
      </c>
      <c r="F683" s="36" t="str">
        <f t="shared" si="161"/>
        <v/>
      </c>
      <c r="G683" s="36" t="str">
        <f t="shared" si="171"/>
        <v/>
      </c>
      <c r="H683" s="36" t="str">
        <f t="shared" si="162"/>
        <v/>
      </c>
      <c r="I683" s="36" t="str">
        <f t="shared" si="163"/>
        <v/>
      </c>
      <c r="J683" s="36" t="str">
        <f t="shared" si="164"/>
        <v/>
      </c>
      <c r="K683" s="88" t="str">
        <f t="shared" si="165"/>
        <v/>
      </c>
      <c r="L683" s="36" t="str">
        <f t="shared" si="166"/>
        <v/>
      </c>
      <c r="M683" s="89" t="str">
        <f t="shared" si="167"/>
        <v/>
      </c>
      <c r="N683" s="10" t="str">
        <f t="shared" si="168"/>
        <v/>
      </c>
      <c r="O683" s="10" t="str">
        <f t="shared" si="169"/>
        <v/>
      </c>
      <c r="P683" s="90">
        <v>681</v>
      </c>
      <c r="Q683" s="86" t="str">
        <f t="shared" si="170"/>
        <v/>
      </c>
      <c r="R683" s="91"/>
      <c r="S683" s="213"/>
      <c r="T683" s="76"/>
      <c r="U683" s="76"/>
      <c r="V683" s="76"/>
      <c r="W683" s="76"/>
      <c r="X683" s="76"/>
      <c r="Y683" s="76"/>
      <c r="Z683" s="76"/>
      <c r="AA683" s="76"/>
      <c r="AB683" s="76"/>
      <c r="AC683" s="76"/>
      <c r="AD683" s="76"/>
      <c r="AE683" s="76"/>
      <c r="AF683" s="76"/>
      <c r="AG683" s="76"/>
    </row>
    <row r="684" spans="1:33" x14ac:dyDescent="0.25">
      <c r="A684" s="86">
        <f t="shared" si="158"/>
        <v>0</v>
      </c>
      <c r="B684" s="75"/>
      <c r="C684" s="75"/>
      <c r="D684" s="36" t="str">
        <f t="shared" si="159"/>
        <v/>
      </c>
      <c r="E684" s="36" t="str">
        <f t="shared" si="160"/>
        <v/>
      </c>
      <c r="F684" s="36" t="str">
        <f t="shared" si="161"/>
        <v/>
      </c>
      <c r="G684" s="36" t="str">
        <f t="shared" si="171"/>
        <v/>
      </c>
      <c r="H684" s="36" t="str">
        <f t="shared" si="162"/>
        <v/>
      </c>
      <c r="I684" s="36" t="str">
        <f t="shared" si="163"/>
        <v/>
      </c>
      <c r="J684" s="36" t="str">
        <f t="shared" si="164"/>
        <v/>
      </c>
      <c r="K684" s="88" t="str">
        <f t="shared" si="165"/>
        <v/>
      </c>
      <c r="L684" s="36" t="str">
        <f t="shared" si="166"/>
        <v/>
      </c>
      <c r="M684" s="89" t="str">
        <f t="shared" si="167"/>
        <v/>
      </c>
      <c r="N684" s="10" t="str">
        <f t="shared" si="168"/>
        <v/>
      </c>
      <c r="O684" s="10" t="str">
        <f t="shared" si="169"/>
        <v/>
      </c>
      <c r="P684" s="90">
        <v>682</v>
      </c>
      <c r="Q684" s="86" t="str">
        <f t="shared" si="170"/>
        <v/>
      </c>
      <c r="R684" s="91"/>
      <c r="S684" s="213"/>
      <c r="T684" s="76"/>
      <c r="U684" s="76"/>
      <c r="V684" s="76"/>
      <c r="W684" s="76"/>
      <c r="X684" s="76"/>
      <c r="Y684" s="76"/>
      <c r="Z684" s="76"/>
      <c r="AA684" s="76"/>
      <c r="AB684" s="76"/>
      <c r="AC684" s="76"/>
      <c r="AD684" s="76"/>
      <c r="AE684" s="76"/>
      <c r="AF684" s="76"/>
      <c r="AG684" s="76"/>
    </row>
    <row r="685" spans="1:33" x14ac:dyDescent="0.25">
      <c r="A685" s="86">
        <f t="shared" si="158"/>
        <v>0</v>
      </c>
      <c r="B685" s="75"/>
      <c r="C685" s="75"/>
      <c r="D685" s="36" t="str">
        <f t="shared" si="159"/>
        <v/>
      </c>
      <c r="E685" s="36" t="str">
        <f t="shared" si="160"/>
        <v/>
      </c>
      <c r="F685" s="36" t="str">
        <f t="shared" si="161"/>
        <v/>
      </c>
      <c r="G685" s="36" t="str">
        <f t="shared" si="171"/>
        <v/>
      </c>
      <c r="H685" s="36" t="str">
        <f t="shared" si="162"/>
        <v/>
      </c>
      <c r="I685" s="36" t="str">
        <f t="shared" si="163"/>
        <v/>
      </c>
      <c r="J685" s="36" t="str">
        <f t="shared" si="164"/>
        <v/>
      </c>
      <c r="K685" s="88" t="str">
        <f t="shared" si="165"/>
        <v/>
      </c>
      <c r="L685" s="36" t="str">
        <f t="shared" si="166"/>
        <v/>
      </c>
      <c r="M685" s="89" t="str">
        <f t="shared" si="167"/>
        <v/>
      </c>
      <c r="N685" s="10" t="str">
        <f t="shared" si="168"/>
        <v/>
      </c>
      <c r="O685" s="10" t="str">
        <f t="shared" si="169"/>
        <v/>
      </c>
      <c r="P685" s="90">
        <v>683</v>
      </c>
      <c r="Q685" s="86" t="str">
        <f t="shared" si="170"/>
        <v/>
      </c>
      <c r="R685" s="91"/>
      <c r="S685" s="213"/>
      <c r="T685" s="76"/>
      <c r="U685" s="76"/>
      <c r="V685" s="76"/>
      <c r="W685" s="76"/>
      <c r="X685" s="76"/>
      <c r="Y685" s="76"/>
      <c r="Z685" s="76"/>
      <c r="AA685" s="76"/>
      <c r="AB685" s="76"/>
      <c r="AC685" s="76"/>
      <c r="AD685" s="76"/>
      <c r="AE685" s="76"/>
      <c r="AF685" s="76"/>
      <c r="AG685" s="76"/>
    </row>
    <row r="686" spans="1:33" x14ac:dyDescent="0.25">
      <c r="A686" s="86">
        <f t="shared" si="158"/>
        <v>0</v>
      </c>
      <c r="B686" s="75"/>
      <c r="C686" s="75"/>
      <c r="D686" s="36" t="str">
        <f t="shared" si="159"/>
        <v/>
      </c>
      <c r="E686" s="36" t="str">
        <f t="shared" si="160"/>
        <v/>
      </c>
      <c r="F686" s="36" t="str">
        <f t="shared" si="161"/>
        <v/>
      </c>
      <c r="G686" s="36" t="str">
        <f t="shared" si="171"/>
        <v/>
      </c>
      <c r="H686" s="36" t="str">
        <f t="shared" si="162"/>
        <v/>
      </c>
      <c r="I686" s="36" t="str">
        <f t="shared" si="163"/>
        <v/>
      </c>
      <c r="J686" s="36" t="str">
        <f t="shared" si="164"/>
        <v/>
      </c>
      <c r="K686" s="88" t="str">
        <f t="shared" si="165"/>
        <v/>
      </c>
      <c r="L686" s="36" t="str">
        <f t="shared" si="166"/>
        <v/>
      </c>
      <c r="M686" s="89" t="str">
        <f t="shared" si="167"/>
        <v/>
      </c>
      <c r="N686" s="10" t="str">
        <f t="shared" si="168"/>
        <v/>
      </c>
      <c r="O686" s="10" t="str">
        <f t="shared" si="169"/>
        <v/>
      </c>
      <c r="P686" s="90">
        <v>684</v>
      </c>
      <c r="Q686" s="86" t="str">
        <f t="shared" si="170"/>
        <v/>
      </c>
      <c r="R686" s="91"/>
      <c r="S686" s="213"/>
      <c r="T686" s="76"/>
      <c r="U686" s="76"/>
      <c r="V686" s="76"/>
      <c r="W686" s="76"/>
      <c r="X686" s="76"/>
      <c r="Y686" s="76"/>
      <c r="Z686" s="76"/>
      <c r="AA686" s="76"/>
      <c r="AB686" s="76"/>
      <c r="AC686" s="76"/>
      <c r="AD686" s="76"/>
      <c r="AE686" s="76"/>
      <c r="AF686" s="76"/>
      <c r="AG686" s="76"/>
    </row>
    <row r="687" spans="1:33" x14ac:dyDescent="0.25">
      <c r="A687" s="86">
        <f t="shared" si="158"/>
        <v>0</v>
      </c>
      <c r="B687" s="75"/>
      <c r="C687" s="75"/>
      <c r="D687" s="36" t="str">
        <f t="shared" si="159"/>
        <v/>
      </c>
      <c r="E687" s="36" t="str">
        <f t="shared" si="160"/>
        <v/>
      </c>
      <c r="F687" s="36" t="str">
        <f t="shared" si="161"/>
        <v/>
      </c>
      <c r="G687" s="36" t="str">
        <f t="shared" si="171"/>
        <v/>
      </c>
      <c r="H687" s="36" t="str">
        <f t="shared" si="162"/>
        <v/>
      </c>
      <c r="I687" s="36" t="str">
        <f t="shared" si="163"/>
        <v/>
      </c>
      <c r="J687" s="36" t="str">
        <f t="shared" si="164"/>
        <v/>
      </c>
      <c r="K687" s="88" t="str">
        <f t="shared" si="165"/>
        <v/>
      </c>
      <c r="L687" s="36" t="str">
        <f t="shared" si="166"/>
        <v/>
      </c>
      <c r="M687" s="89" t="str">
        <f t="shared" si="167"/>
        <v/>
      </c>
      <c r="N687" s="10" t="str">
        <f t="shared" si="168"/>
        <v/>
      </c>
      <c r="O687" s="10" t="str">
        <f t="shared" si="169"/>
        <v/>
      </c>
      <c r="P687" s="90">
        <v>685</v>
      </c>
      <c r="Q687" s="86" t="str">
        <f t="shared" si="170"/>
        <v/>
      </c>
      <c r="R687" s="91"/>
      <c r="S687" s="213"/>
      <c r="T687" s="76"/>
      <c r="U687" s="76"/>
      <c r="V687" s="76"/>
      <c r="W687" s="76"/>
      <c r="X687" s="76"/>
      <c r="Y687" s="76"/>
      <c r="Z687" s="76"/>
      <c r="AA687" s="76"/>
      <c r="AB687" s="76"/>
      <c r="AC687" s="76"/>
      <c r="AD687" s="76"/>
      <c r="AE687" s="76"/>
      <c r="AF687" s="76"/>
      <c r="AG687" s="76"/>
    </row>
    <row r="688" spans="1:33" x14ac:dyDescent="0.25">
      <c r="A688" s="86">
        <f t="shared" si="158"/>
        <v>0</v>
      </c>
      <c r="B688" s="75"/>
      <c r="C688" s="75"/>
      <c r="D688" s="36" t="str">
        <f t="shared" si="159"/>
        <v/>
      </c>
      <c r="E688" s="36" t="str">
        <f t="shared" si="160"/>
        <v/>
      </c>
      <c r="F688" s="36" t="str">
        <f t="shared" si="161"/>
        <v/>
      </c>
      <c r="G688" s="36" t="str">
        <f t="shared" si="171"/>
        <v/>
      </c>
      <c r="H688" s="36" t="str">
        <f t="shared" si="162"/>
        <v/>
      </c>
      <c r="I688" s="36" t="str">
        <f t="shared" si="163"/>
        <v/>
      </c>
      <c r="J688" s="36" t="str">
        <f t="shared" si="164"/>
        <v/>
      </c>
      <c r="K688" s="88" t="str">
        <f t="shared" si="165"/>
        <v/>
      </c>
      <c r="L688" s="36" t="str">
        <f t="shared" si="166"/>
        <v/>
      </c>
      <c r="M688" s="89" t="str">
        <f t="shared" si="167"/>
        <v/>
      </c>
      <c r="N688" s="10" t="str">
        <f t="shared" si="168"/>
        <v/>
      </c>
      <c r="O688" s="10" t="str">
        <f t="shared" si="169"/>
        <v/>
      </c>
      <c r="P688" s="90">
        <v>686</v>
      </c>
      <c r="Q688" s="86" t="str">
        <f t="shared" si="170"/>
        <v/>
      </c>
      <c r="R688" s="91"/>
      <c r="S688" s="213"/>
      <c r="T688" s="76"/>
      <c r="U688" s="76"/>
      <c r="V688" s="76"/>
      <c r="W688" s="76"/>
      <c r="X688" s="76"/>
      <c r="Y688" s="76"/>
      <c r="Z688" s="76"/>
      <c r="AA688" s="76"/>
      <c r="AB688" s="76"/>
      <c r="AC688" s="76"/>
      <c r="AD688" s="76"/>
      <c r="AE688" s="76"/>
      <c r="AF688" s="76"/>
      <c r="AG688" s="76"/>
    </row>
    <row r="689" spans="1:33" x14ac:dyDescent="0.25">
      <c r="A689" s="86">
        <f t="shared" si="158"/>
        <v>0</v>
      </c>
      <c r="B689" s="75"/>
      <c r="C689" s="75"/>
      <c r="D689" s="36" t="str">
        <f t="shared" si="159"/>
        <v/>
      </c>
      <c r="E689" s="36" t="str">
        <f t="shared" si="160"/>
        <v/>
      </c>
      <c r="F689" s="36" t="str">
        <f t="shared" si="161"/>
        <v/>
      </c>
      <c r="G689" s="36" t="str">
        <f t="shared" si="171"/>
        <v/>
      </c>
      <c r="H689" s="36" t="str">
        <f t="shared" si="162"/>
        <v/>
      </c>
      <c r="I689" s="36" t="str">
        <f t="shared" si="163"/>
        <v/>
      </c>
      <c r="J689" s="36" t="str">
        <f t="shared" si="164"/>
        <v/>
      </c>
      <c r="K689" s="88" t="str">
        <f t="shared" si="165"/>
        <v/>
      </c>
      <c r="L689" s="36" t="str">
        <f t="shared" si="166"/>
        <v/>
      </c>
      <c r="M689" s="89" t="str">
        <f t="shared" si="167"/>
        <v/>
      </c>
      <c r="N689" s="10" t="str">
        <f t="shared" si="168"/>
        <v/>
      </c>
      <c r="O689" s="10" t="str">
        <f t="shared" si="169"/>
        <v/>
      </c>
      <c r="P689" s="90">
        <v>687</v>
      </c>
      <c r="Q689" s="86" t="str">
        <f t="shared" si="170"/>
        <v/>
      </c>
      <c r="R689" s="91"/>
      <c r="S689" s="213"/>
      <c r="T689" s="76"/>
      <c r="U689" s="76"/>
      <c r="V689" s="76"/>
      <c r="W689" s="76"/>
      <c r="X689" s="76"/>
      <c r="Y689" s="76"/>
      <c r="Z689" s="76"/>
      <c r="AA689" s="76"/>
      <c r="AB689" s="76"/>
      <c r="AC689" s="76"/>
      <c r="AD689" s="76"/>
      <c r="AE689" s="76"/>
      <c r="AF689" s="76"/>
      <c r="AG689" s="76"/>
    </row>
    <row r="690" spans="1:33" x14ac:dyDescent="0.25">
      <c r="A690" s="86">
        <f t="shared" si="158"/>
        <v>0</v>
      </c>
      <c r="B690" s="75"/>
      <c r="C690" s="75"/>
      <c r="D690" s="36" t="str">
        <f t="shared" si="159"/>
        <v/>
      </c>
      <c r="E690" s="36" t="str">
        <f t="shared" si="160"/>
        <v/>
      </c>
      <c r="F690" s="36" t="str">
        <f t="shared" si="161"/>
        <v/>
      </c>
      <c r="G690" s="36" t="str">
        <f t="shared" si="171"/>
        <v/>
      </c>
      <c r="H690" s="36" t="str">
        <f t="shared" si="162"/>
        <v/>
      </c>
      <c r="I690" s="36" t="str">
        <f t="shared" si="163"/>
        <v/>
      </c>
      <c r="J690" s="36" t="str">
        <f t="shared" si="164"/>
        <v/>
      </c>
      <c r="K690" s="88" t="str">
        <f t="shared" si="165"/>
        <v/>
      </c>
      <c r="L690" s="36" t="str">
        <f t="shared" si="166"/>
        <v/>
      </c>
      <c r="M690" s="89" t="str">
        <f t="shared" si="167"/>
        <v/>
      </c>
      <c r="N690" s="10" t="str">
        <f t="shared" si="168"/>
        <v/>
      </c>
      <c r="O690" s="10" t="str">
        <f t="shared" si="169"/>
        <v/>
      </c>
      <c r="P690" s="90">
        <v>688</v>
      </c>
      <c r="Q690" s="86" t="str">
        <f t="shared" si="170"/>
        <v/>
      </c>
      <c r="R690" s="91"/>
      <c r="S690" s="213"/>
      <c r="T690" s="76"/>
      <c r="U690" s="76"/>
      <c r="V690" s="76"/>
      <c r="W690" s="76"/>
      <c r="X690" s="76"/>
      <c r="Y690" s="76"/>
      <c r="Z690" s="76"/>
      <c r="AA690" s="76"/>
      <c r="AB690" s="76"/>
      <c r="AC690" s="76"/>
      <c r="AD690" s="76"/>
      <c r="AE690" s="76"/>
      <c r="AF690" s="76"/>
      <c r="AG690" s="76"/>
    </row>
    <row r="691" spans="1:33" x14ac:dyDescent="0.25">
      <c r="A691" s="86">
        <f t="shared" si="158"/>
        <v>0</v>
      </c>
      <c r="B691" s="75"/>
      <c r="C691" s="75"/>
      <c r="D691" s="36" t="str">
        <f t="shared" si="159"/>
        <v/>
      </c>
      <c r="E691" s="36" t="str">
        <f t="shared" si="160"/>
        <v/>
      </c>
      <c r="F691" s="36" t="str">
        <f t="shared" si="161"/>
        <v/>
      </c>
      <c r="G691" s="36" t="str">
        <f t="shared" si="171"/>
        <v/>
      </c>
      <c r="H691" s="36" t="str">
        <f t="shared" si="162"/>
        <v/>
      </c>
      <c r="I691" s="36" t="str">
        <f t="shared" si="163"/>
        <v/>
      </c>
      <c r="J691" s="36" t="str">
        <f t="shared" si="164"/>
        <v/>
      </c>
      <c r="K691" s="88" t="str">
        <f t="shared" si="165"/>
        <v/>
      </c>
      <c r="L691" s="36" t="str">
        <f t="shared" si="166"/>
        <v/>
      </c>
      <c r="M691" s="89" t="str">
        <f t="shared" si="167"/>
        <v/>
      </c>
      <c r="N691" s="10" t="str">
        <f t="shared" si="168"/>
        <v/>
      </c>
      <c r="O691" s="10" t="str">
        <f t="shared" si="169"/>
        <v/>
      </c>
      <c r="P691" s="90">
        <v>689</v>
      </c>
      <c r="Q691" s="86" t="str">
        <f t="shared" si="170"/>
        <v/>
      </c>
      <c r="R691" s="91"/>
      <c r="S691" s="213"/>
      <c r="T691" s="76"/>
      <c r="U691" s="76"/>
      <c r="V691" s="76"/>
      <c r="W691" s="76"/>
      <c r="X691" s="76"/>
      <c r="Y691" s="76"/>
      <c r="Z691" s="76"/>
      <c r="AA691" s="76"/>
      <c r="AB691" s="76"/>
      <c r="AC691" s="76"/>
      <c r="AD691" s="76"/>
      <c r="AE691" s="76"/>
      <c r="AF691" s="76"/>
      <c r="AG691" s="76"/>
    </row>
    <row r="692" spans="1:33" x14ac:dyDescent="0.25">
      <c r="A692" s="86">
        <f t="shared" si="158"/>
        <v>0</v>
      </c>
      <c r="B692" s="75"/>
      <c r="C692" s="75"/>
      <c r="D692" s="36" t="str">
        <f t="shared" si="159"/>
        <v/>
      </c>
      <c r="E692" s="36" t="str">
        <f t="shared" si="160"/>
        <v/>
      </c>
      <c r="F692" s="36" t="str">
        <f t="shared" si="161"/>
        <v/>
      </c>
      <c r="G692" s="36" t="str">
        <f t="shared" si="171"/>
        <v/>
      </c>
      <c r="H692" s="36" t="str">
        <f t="shared" si="162"/>
        <v/>
      </c>
      <c r="I692" s="36" t="str">
        <f t="shared" si="163"/>
        <v/>
      </c>
      <c r="J692" s="36" t="str">
        <f t="shared" si="164"/>
        <v/>
      </c>
      <c r="K692" s="88" t="str">
        <f t="shared" si="165"/>
        <v/>
      </c>
      <c r="L692" s="36" t="str">
        <f t="shared" si="166"/>
        <v/>
      </c>
      <c r="M692" s="89" t="str">
        <f t="shared" si="167"/>
        <v/>
      </c>
      <c r="N692" s="10" t="str">
        <f t="shared" si="168"/>
        <v/>
      </c>
      <c r="O692" s="10" t="str">
        <f t="shared" si="169"/>
        <v/>
      </c>
      <c r="P692" s="90">
        <v>690</v>
      </c>
      <c r="Q692" s="86" t="str">
        <f t="shared" si="170"/>
        <v/>
      </c>
      <c r="R692" s="91"/>
      <c r="S692" s="213"/>
      <c r="T692" s="76"/>
      <c r="U692" s="76"/>
      <c r="V692" s="76"/>
      <c r="W692" s="76"/>
      <c r="X692" s="76"/>
      <c r="Y692" s="76"/>
      <c r="Z692" s="76"/>
      <c r="AA692" s="76"/>
      <c r="AB692" s="76"/>
      <c r="AC692" s="76"/>
      <c r="AD692" s="76"/>
      <c r="AE692" s="76"/>
      <c r="AF692" s="76"/>
      <c r="AG692" s="76"/>
    </row>
    <row r="693" spans="1:33" x14ac:dyDescent="0.25">
      <c r="A693" s="86">
        <f t="shared" si="158"/>
        <v>0</v>
      </c>
      <c r="B693" s="75"/>
      <c r="C693" s="75"/>
      <c r="D693" s="36" t="str">
        <f t="shared" si="159"/>
        <v/>
      </c>
      <c r="E693" s="36" t="str">
        <f t="shared" si="160"/>
        <v/>
      </c>
      <c r="F693" s="36" t="str">
        <f t="shared" si="161"/>
        <v/>
      </c>
      <c r="G693" s="36" t="str">
        <f t="shared" si="171"/>
        <v/>
      </c>
      <c r="H693" s="36" t="str">
        <f t="shared" si="162"/>
        <v/>
      </c>
      <c r="I693" s="36" t="str">
        <f t="shared" si="163"/>
        <v/>
      </c>
      <c r="J693" s="36" t="str">
        <f t="shared" si="164"/>
        <v/>
      </c>
      <c r="K693" s="88" t="str">
        <f t="shared" si="165"/>
        <v/>
      </c>
      <c r="L693" s="36" t="str">
        <f t="shared" si="166"/>
        <v/>
      </c>
      <c r="M693" s="89" t="str">
        <f t="shared" si="167"/>
        <v/>
      </c>
      <c r="N693" s="10" t="str">
        <f t="shared" si="168"/>
        <v/>
      </c>
      <c r="O693" s="10" t="str">
        <f t="shared" si="169"/>
        <v/>
      </c>
      <c r="P693" s="90">
        <v>691</v>
      </c>
      <c r="Q693" s="86" t="str">
        <f t="shared" si="170"/>
        <v/>
      </c>
      <c r="R693" s="91"/>
      <c r="S693" s="213"/>
      <c r="T693" s="76"/>
      <c r="U693" s="76"/>
      <c r="V693" s="76"/>
      <c r="W693" s="76"/>
      <c r="X693" s="76"/>
      <c r="Y693" s="76"/>
      <c r="Z693" s="76"/>
      <c r="AA693" s="76"/>
      <c r="AB693" s="76"/>
      <c r="AC693" s="76"/>
      <c r="AD693" s="76"/>
      <c r="AE693" s="76"/>
      <c r="AF693" s="76"/>
      <c r="AG693" s="76"/>
    </row>
    <row r="694" spans="1:33" x14ac:dyDescent="0.25">
      <c r="A694" s="86">
        <f t="shared" si="158"/>
        <v>0</v>
      </c>
      <c r="B694" s="75"/>
      <c r="C694" s="75"/>
      <c r="D694" s="36" t="str">
        <f t="shared" si="159"/>
        <v/>
      </c>
      <c r="E694" s="36" t="str">
        <f t="shared" si="160"/>
        <v/>
      </c>
      <c r="F694" s="36" t="str">
        <f t="shared" si="161"/>
        <v/>
      </c>
      <c r="G694" s="36" t="str">
        <f t="shared" si="171"/>
        <v/>
      </c>
      <c r="H694" s="36" t="str">
        <f t="shared" si="162"/>
        <v/>
      </c>
      <c r="I694" s="36" t="str">
        <f t="shared" si="163"/>
        <v/>
      </c>
      <c r="J694" s="36" t="str">
        <f t="shared" si="164"/>
        <v/>
      </c>
      <c r="K694" s="88" t="str">
        <f t="shared" si="165"/>
        <v/>
      </c>
      <c r="L694" s="36" t="str">
        <f t="shared" si="166"/>
        <v/>
      </c>
      <c r="M694" s="89" t="str">
        <f t="shared" si="167"/>
        <v/>
      </c>
      <c r="N694" s="10" t="str">
        <f t="shared" si="168"/>
        <v/>
      </c>
      <c r="O694" s="10" t="str">
        <f t="shared" si="169"/>
        <v/>
      </c>
      <c r="P694" s="90">
        <v>692</v>
      </c>
      <c r="Q694" s="86" t="str">
        <f t="shared" si="170"/>
        <v/>
      </c>
      <c r="R694" s="91"/>
      <c r="S694" s="213"/>
      <c r="T694" s="76"/>
      <c r="U694" s="76"/>
      <c r="V694" s="76"/>
      <c r="W694" s="76"/>
      <c r="X694" s="76"/>
      <c r="Y694" s="76"/>
      <c r="Z694" s="76"/>
      <c r="AA694" s="76"/>
      <c r="AB694" s="76"/>
      <c r="AC694" s="76"/>
      <c r="AD694" s="76"/>
      <c r="AE694" s="76"/>
      <c r="AF694" s="76"/>
      <c r="AG694" s="76"/>
    </row>
    <row r="695" spans="1:33" x14ac:dyDescent="0.25">
      <c r="A695" s="86">
        <f t="shared" si="158"/>
        <v>0</v>
      </c>
      <c r="B695" s="75"/>
      <c r="C695" s="75"/>
      <c r="D695" s="36" t="str">
        <f t="shared" si="159"/>
        <v/>
      </c>
      <c r="E695" s="36" t="str">
        <f t="shared" si="160"/>
        <v/>
      </c>
      <c r="F695" s="36" t="str">
        <f t="shared" si="161"/>
        <v/>
      </c>
      <c r="G695" s="36" t="str">
        <f t="shared" si="171"/>
        <v/>
      </c>
      <c r="H695" s="36" t="str">
        <f t="shared" si="162"/>
        <v/>
      </c>
      <c r="I695" s="36" t="str">
        <f t="shared" si="163"/>
        <v/>
      </c>
      <c r="J695" s="36" t="str">
        <f t="shared" si="164"/>
        <v/>
      </c>
      <c r="K695" s="88" t="str">
        <f t="shared" si="165"/>
        <v/>
      </c>
      <c r="L695" s="36" t="str">
        <f t="shared" si="166"/>
        <v/>
      </c>
      <c r="M695" s="89" t="str">
        <f t="shared" si="167"/>
        <v/>
      </c>
      <c r="N695" s="10" t="str">
        <f t="shared" si="168"/>
        <v/>
      </c>
      <c r="O695" s="10" t="str">
        <f t="shared" si="169"/>
        <v/>
      </c>
      <c r="P695" s="90">
        <v>693</v>
      </c>
      <c r="Q695" s="86" t="str">
        <f t="shared" si="170"/>
        <v/>
      </c>
      <c r="R695" s="91"/>
      <c r="S695" s="213"/>
      <c r="T695" s="76"/>
      <c r="U695" s="76"/>
      <c r="V695" s="76"/>
      <c r="W695" s="76"/>
      <c r="X695" s="76"/>
      <c r="Y695" s="76"/>
      <c r="Z695" s="76"/>
      <c r="AA695" s="76"/>
      <c r="AB695" s="76"/>
      <c r="AC695" s="76"/>
      <c r="AD695" s="76"/>
      <c r="AE695" s="76"/>
      <c r="AF695" s="76"/>
      <c r="AG695" s="76"/>
    </row>
    <row r="696" spans="1:33" x14ac:dyDescent="0.25">
      <c r="A696" s="86">
        <f t="shared" si="158"/>
        <v>0</v>
      </c>
      <c r="B696" s="75"/>
      <c r="C696" s="75"/>
      <c r="D696" s="36" t="str">
        <f t="shared" si="159"/>
        <v/>
      </c>
      <c r="E696" s="36" t="str">
        <f t="shared" si="160"/>
        <v/>
      </c>
      <c r="F696" s="36" t="str">
        <f t="shared" si="161"/>
        <v/>
      </c>
      <c r="G696" s="36" t="str">
        <f t="shared" si="171"/>
        <v/>
      </c>
      <c r="H696" s="36" t="str">
        <f t="shared" si="162"/>
        <v/>
      </c>
      <c r="I696" s="36" t="str">
        <f t="shared" si="163"/>
        <v/>
      </c>
      <c r="J696" s="36" t="str">
        <f t="shared" si="164"/>
        <v/>
      </c>
      <c r="K696" s="88" t="str">
        <f t="shared" si="165"/>
        <v/>
      </c>
      <c r="L696" s="36" t="str">
        <f t="shared" si="166"/>
        <v/>
      </c>
      <c r="M696" s="89" t="str">
        <f t="shared" si="167"/>
        <v/>
      </c>
      <c r="N696" s="10" t="str">
        <f t="shared" si="168"/>
        <v/>
      </c>
      <c r="O696" s="10" t="str">
        <f t="shared" si="169"/>
        <v/>
      </c>
      <c r="P696" s="90">
        <v>694</v>
      </c>
      <c r="Q696" s="86" t="str">
        <f t="shared" si="170"/>
        <v/>
      </c>
      <c r="R696" s="91"/>
      <c r="S696" s="213"/>
      <c r="T696" s="76"/>
      <c r="U696" s="76"/>
      <c r="V696" s="76"/>
      <c r="W696" s="76"/>
      <c r="X696" s="76"/>
      <c r="Y696" s="76"/>
      <c r="Z696" s="76"/>
      <c r="AA696" s="76"/>
      <c r="AB696" s="76"/>
      <c r="AC696" s="76"/>
      <c r="AD696" s="76"/>
      <c r="AE696" s="76"/>
      <c r="AF696" s="76"/>
      <c r="AG696" s="76"/>
    </row>
    <row r="697" spans="1:33" x14ac:dyDescent="0.25">
      <c r="A697" s="86">
        <f t="shared" si="158"/>
        <v>0</v>
      </c>
      <c r="B697" s="75"/>
      <c r="C697" s="75"/>
      <c r="D697" s="36" t="str">
        <f t="shared" si="159"/>
        <v/>
      </c>
      <c r="E697" s="36" t="str">
        <f t="shared" si="160"/>
        <v/>
      </c>
      <c r="F697" s="36" t="str">
        <f t="shared" si="161"/>
        <v/>
      </c>
      <c r="G697" s="36" t="str">
        <f t="shared" si="171"/>
        <v/>
      </c>
      <c r="H697" s="36" t="str">
        <f t="shared" si="162"/>
        <v/>
      </c>
      <c r="I697" s="36" t="str">
        <f t="shared" si="163"/>
        <v/>
      </c>
      <c r="J697" s="36" t="str">
        <f t="shared" si="164"/>
        <v/>
      </c>
      <c r="K697" s="88" t="str">
        <f t="shared" si="165"/>
        <v/>
      </c>
      <c r="L697" s="36" t="str">
        <f t="shared" si="166"/>
        <v/>
      </c>
      <c r="M697" s="89" t="str">
        <f t="shared" si="167"/>
        <v/>
      </c>
      <c r="N697" s="10" t="str">
        <f t="shared" si="168"/>
        <v/>
      </c>
      <c r="O697" s="10" t="str">
        <f t="shared" si="169"/>
        <v/>
      </c>
      <c r="P697" s="90">
        <v>695</v>
      </c>
      <c r="Q697" s="86" t="str">
        <f t="shared" si="170"/>
        <v/>
      </c>
      <c r="R697" s="91"/>
      <c r="S697" s="213"/>
      <c r="T697" s="76"/>
      <c r="U697" s="76"/>
      <c r="V697" s="76"/>
      <c r="W697" s="76"/>
      <c r="X697" s="76"/>
      <c r="Y697" s="76"/>
      <c r="Z697" s="76"/>
      <c r="AA697" s="76"/>
      <c r="AB697" s="76"/>
      <c r="AC697" s="76"/>
      <c r="AD697" s="76"/>
      <c r="AE697" s="76"/>
      <c r="AF697" s="76"/>
      <c r="AG697" s="76"/>
    </row>
    <row r="698" spans="1:33" x14ac:dyDescent="0.25">
      <c r="A698" s="86">
        <f t="shared" si="158"/>
        <v>0</v>
      </c>
      <c r="B698" s="75"/>
      <c r="C698" s="75"/>
      <c r="D698" s="36" t="str">
        <f t="shared" si="159"/>
        <v/>
      </c>
      <c r="E698" s="36" t="str">
        <f t="shared" si="160"/>
        <v/>
      </c>
      <c r="F698" s="36" t="str">
        <f t="shared" si="161"/>
        <v/>
      </c>
      <c r="G698" s="36" t="str">
        <f t="shared" si="171"/>
        <v/>
      </c>
      <c r="H698" s="36" t="str">
        <f t="shared" si="162"/>
        <v/>
      </c>
      <c r="I698" s="36" t="str">
        <f t="shared" si="163"/>
        <v/>
      </c>
      <c r="J698" s="36" t="str">
        <f t="shared" si="164"/>
        <v/>
      </c>
      <c r="K698" s="88" t="str">
        <f t="shared" si="165"/>
        <v/>
      </c>
      <c r="L698" s="36" t="str">
        <f t="shared" si="166"/>
        <v/>
      </c>
      <c r="M698" s="89" t="str">
        <f t="shared" si="167"/>
        <v/>
      </c>
      <c r="N698" s="10" t="str">
        <f t="shared" si="168"/>
        <v/>
      </c>
      <c r="O698" s="10" t="str">
        <f t="shared" si="169"/>
        <v/>
      </c>
      <c r="P698" s="90">
        <v>696</v>
      </c>
      <c r="Q698" s="86" t="str">
        <f t="shared" si="170"/>
        <v/>
      </c>
      <c r="R698" s="91"/>
      <c r="S698" s="213"/>
      <c r="T698" s="76"/>
      <c r="U698" s="76"/>
      <c r="V698" s="76"/>
      <c r="W698" s="76"/>
      <c r="X698" s="76"/>
      <c r="Y698" s="76"/>
      <c r="Z698" s="76"/>
      <c r="AA698" s="76"/>
      <c r="AB698" s="76"/>
      <c r="AC698" s="76"/>
      <c r="AD698" s="76"/>
      <c r="AE698" s="76"/>
      <c r="AF698" s="76"/>
      <c r="AG698" s="76"/>
    </row>
    <row r="699" spans="1:33" x14ac:dyDescent="0.25">
      <c r="A699" s="86">
        <f t="shared" si="158"/>
        <v>0</v>
      </c>
      <c r="B699" s="75"/>
      <c r="C699" s="75"/>
      <c r="D699" s="36" t="str">
        <f t="shared" si="159"/>
        <v/>
      </c>
      <c r="E699" s="36" t="str">
        <f t="shared" si="160"/>
        <v/>
      </c>
      <c r="F699" s="36" t="str">
        <f t="shared" si="161"/>
        <v/>
      </c>
      <c r="G699" s="36" t="str">
        <f t="shared" si="171"/>
        <v/>
      </c>
      <c r="H699" s="36" t="str">
        <f t="shared" si="162"/>
        <v/>
      </c>
      <c r="I699" s="36" t="str">
        <f t="shared" si="163"/>
        <v/>
      </c>
      <c r="J699" s="36" t="str">
        <f t="shared" si="164"/>
        <v/>
      </c>
      <c r="K699" s="88" t="str">
        <f t="shared" si="165"/>
        <v/>
      </c>
      <c r="L699" s="36" t="str">
        <f t="shared" si="166"/>
        <v/>
      </c>
      <c r="M699" s="89" t="str">
        <f t="shared" si="167"/>
        <v/>
      </c>
      <c r="N699" s="10" t="str">
        <f t="shared" si="168"/>
        <v/>
      </c>
      <c r="O699" s="10" t="str">
        <f t="shared" si="169"/>
        <v/>
      </c>
      <c r="P699" s="90">
        <v>697</v>
      </c>
      <c r="Q699" s="86" t="str">
        <f t="shared" si="170"/>
        <v/>
      </c>
      <c r="R699" s="91"/>
      <c r="S699" s="213"/>
      <c r="T699" s="76"/>
      <c r="U699" s="76"/>
      <c r="V699" s="76"/>
      <c r="W699" s="76"/>
      <c r="X699" s="76"/>
      <c r="Y699" s="76"/>
      <c r="Z699" s="76"/>
      <c r="AA699" s="76"/>
      <c r="AB699" s="76"/>
      <c r="AC699" s="76"/>
      <c r="AD699" s="76"/>
      <c r="AE699" s="76"/>
      <c r="AF699" s="76"/>
      <c r="AG699" s="76"/>
    </row>
    <row r="700" spans="1:33" x14ac:dyDescent="0.25">
      <c r="A700" s="86">
        <f t="shared" si="158"/>
        <v>0</v>
      </c>
      <c r="B700" s="75"/>
      <c r="C700" s="75"/>
      <c r="D700" s="36" t="str">
        <f t="shared" si="159"/>
        <v/>
      </c>
      <c r="E700" s="36" t="str">
        <f t="shared" si="160"/>
        <v/>
      </c>
      <c r="F700" s="36" t="str">
        <f t="shared" si="161"/>
        <v/>
      </c>
      <c r="G700" s="36" t="str">
        <f t="shared" si="171"/>
        <v/>
      </c>
      <c r="H700" s="36" t="str">
        <f t="shared" si="162"/>
        <v/>
      </c>
      <c r="I700" s="36" t="str">
        <f t="shared" si="163"/>
        <v/>
      </c>
      <c r="J700" s="36" t="str">
        <f t="shared" si="164"/>
        <v/>
      </c>
      <c r="K700" s="88" t="str">
        <f t="shared" si="165"/>
        <v/>
      </c>
      <c r="L700" s="36" t="str">
        <f t="shared" si="166"/>
        <v/>
      </c>
      <c r="M700" s="89" t="str">
        <f t="shared" si="167"/>
        <v/>
      </c>
      <c r="N700" s="10" t="str">
        <f t="shared" si="168"/>
        <v/>
      </c>
      <c r="O700" s="10" t="str">
        <f t="shared" si="169"/>
        <v/>
      </c>
      <c r="P700" s="90">
        <v>698</v>
      </c>
      <c r="Q700" s="86" t="str">
        <f t="shared" si="170"/>
        <v/>
      </c>
      <c r="R700" s="91"/>
      <c r="S700" s="213"/>
      <c r="T700" s="76"/>
      <c r="U700" s="76"/>
      <c r="V700" s="76"/>
      <c r="W700" s="76"/>
      <c r="X700" s="76"/>
      <c r="Y700" s="76"/>
      <c r="Z700" s="76"/>
      <c r="AA700" s="76"/>
      <c r="AB700" s="76"/>
      <c r="AC700" s="76"/>
      <c r="AD700" s="76"/>
      <c r="AE700" s="76"/>
      <c r="AF700" s="76"/>
      <c r="AG700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CTENSIO V4D</vt:lpstr>
      <vt:lpstr>CRET V4D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Erik BRAUDEAU</dc:creator>
  <cp:lastModifiedBy>M. Erik BRAUDEAU</cp:lastModifiedBy>
  <dcterms:created xsi:type="dcterms:W3CDTF">2015-07-26T15:54:10Z</dcterms:created>
  <dcterms:modified xsi:type="dcterms:W3CDTF">2015-07-28T07:22:49Z</dcterms:modified>
</cp:coreProperties>
</file>