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120" windowHeight="8535"/>
  </bookViews>
  <sheets>
    <sheet name="CTENSIO V4D2" sheetId="1" r:id="rId1"/>
    <sheet name="CRET V4D2" sheetId="2" r:id="rId2"/>
    <sheet name="Feuil1" sheetId="3" r:id="rId3"/>
  </sheets>
  <definedNames>
    <definedName name="solver_adj" localSheetId="1" hidden="1">'CRET V4D2'!$T$19,'CRET V4D2'!$T$20,'CRET V4D2'!$T$21</definedName>
    <definedName name="solver_adj" localSheetId="0" hidden="1">'CTENSIO V4D2'!$Q$14:$Q$16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2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'CRET V4D2'!$T$19</definedName>
    <definedName name="solver_lhs1" localSheetId="0" hidden="1">'CTENSIO V4D2'!$Q$14</definedName>
    <definedName name="solver_lhs2" localSheetId="1" hidden="1">'CRET V4D2'!$T$21</definedName>
    <definedName name="solver_lhs2" localSheetId="0" hidden="1">'CTENSIO V4D2'!$Q$16</definedName>
    <definedName name="solver_lhs3" localSheetId="1" hidden="1">'CRET V4D2'!$V$19</definedName>
    <definedName name="solver_lhs4" localSheetId="1" hidden="1">'CRET V4D2'!$V$21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4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'CRET V4D2'!$S$16</definedName>
    <definedName name="solver_opt" localSheetId="0" hidden="1">'CTENSIO V4D2'!$N$10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3</definedName>
    <definedName name="solver_rel1" localSheetId="0" hidden="1">3</definedName>
    <definedName name="solver_rel2" localSheetId="1" hidden="1">1</definedName>
    <definedName name="solver_rel2" localSheetId="0" hidden="1">3</definedName>
    <definedName name="solver_rel3" localSheetId="1" hidden="1">3</definedName>
    <definedName name="solver_rel4" localSheetId="1" hidden="1">1</definedName>
    <definedName name="solver_rhs1" localSheetId="1" hidden="1">0.4</definedName>
    <definedName name="solver_rhs1" localSheetId="0" hidden="1">30</definedName>
    <definedName name="solver_rhs2" localSheetId="1" hidden="1">1.2</definedName>
    <definedName name="solver_rhs2" localSheetId="0" hidden="1">0.0001</definedName>
    <definedName name="solver_rhs3" localSheetId="1" hidden="1">0.4</definedName>
    <definedName name="solver_rhs4" localSheetId="1" hidden="1">1.2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  <definedName name="xdata1" hidden="1">0+(ROW(OFFSET(#REF!,0,0,70,1))-1)*0.7246376812</definedName>
    <definedName name="xdata10" hidden="1">0+(ROW(OFFSET(#REF!,0,0,100,1))-1)*0.5050505051</definedName>
    <definedName name="xdata11" hidden="1">0+(ROW(OFFSET(#REF!,0,0,70,1))-1)*0.7246376812</definedName>
    <definedName name="xdata12" hidden="1">0+(ROW(OFFSET(#REF!,0,0,70,1))-1)*0.7246376812</definedName>
    <definedName name="xdata13" hidden="1">0+(ROW(OFFSET(#REF!,0,0,100,1))-1)*0.5050505051</definedName>
    <definedName name="xdata14" hidden="1">0+(ROW(OFFSET(#REF!,0,0,100,1))-1)*0.5050505051</definedName>
    <definedName name="xdata15" hidden="1">0+(ROW(OFFSET(#REF!,0,0,70,1))-1)*0.231884058</definedName>
    <definedName name="xdata16" hidden="1">0+(ROW(OFFSET(#REF!,0,0,70,1))-1)*0.231884058</definedName>
    <definedName name="xdata17" hidden="1">0+(ROW(OFFSET(#REF!,0,0,70,1))-1)*0.7246376812</definedName>
    <definedName name="xdata18" hidden="1">0+(ROW(OFFSET(#REF!,0,0,70,1))-1)*0.7246376812</definedName>
    <definedName name="xdata19" hidden="1">0+(ROW(OFFSET(#REF!,0,0,100,1))-1)*0.5050505051</definedName>
    <definedName name="xdata2" hidden="1">0+(ROW(OFFSET(#REF!,0,0,70,1))-1)*0.7246376812</definedName>
    <definedName name="xdata20" hidden="1">0+(ROW(OFFSET(#REF!,0,0,100,1))-1)*0.5050505051</definedName>
    <definedName name="xdata21" hidden="1">0+(ROW(OFFSET(#REF!,0,0,70,1))-1)*0.7246376812</definedName>
    <definedName name="xdata22" hidden="1">0+(ROW(OFFSET(#REF!,0,0,70,1))-1)*0.7246376812</definedName>
    <definedName name="xdata23" hidden="1">0+(ROW(OFFSET(#REF!,0,0,100,1))-1)*0.5050505051</definedName>
    <definedName name="xdata24" hidden="1">0+(ROW(OFFSET(#REF!,0,0,100,1))-1)*0.5050505051</definedName>
    <definedName name="xdata25" hidden="1">0+(ROW(OFFSET(#REF!,0,0,70,1))-1)*0.0202898551</definedName>
    <definedName name="xdata26" hidden="1">0+(ROW(OFFSET(#REF!,0,0,70,1))-1)*0.0202898551</definedName>
    <definedName name="xdata3" hidden="1">0+(ROW(OFFSET(#REF!,0,0,100,1))-1)*0.5050505051</definedName>
    <definedName name="xdata4" hidden="1">0+(ROW(OFFSET(#REF!,0,0,100,1))-1)*0.5050505051</definedName>
    <definedName name="xdata5" hidden="1">0+(ROW(OFFSET(#REF!,0,0,70,1))-1)*3.6231884058</definedName>
    <definedName name="xdata6" hidden="1">0+(ROW(OFFSET(#REF!,0,0,70,1))-1)*3.6231884058</definedName>
    <definedName name="xdata7" hidden="1">0+(ROW(OFFSET(#REF!,0,0,70,1))-1)*0.7246376812</definedName>
    <definedName name="xdata8" hidden="1">0+(ROW(OFFSET(#REF!,0,0,70,1))-1)*0.7246376812</definedName>
    <definedName name="xdata9" hidden="1">0+(ROW(OFFSET(#REF!,0,0,100,1))-1)*0.5050505051</definedName>
    <definedName name="ydata1" hidden="1">27.3394104990123+1.41067310526796*[0]!xdata1-66.3945116782427*(0.0416666666666667+([0]!xdata1-25)^2/7000)^0.5</definedName>
    <definedName name="ydata10" hidden="1">9.80729819771848+-0.121980028803655*[0]!xdata10+6.00765166168192*(1.04166666666667+([0]!xdata10-25)^2/7000)^0.5</definedName>
    <definedName name="ydata11" hidden="1">9.80729819771848+-0.121980028803655*[0]!xdata11-6.00765166168192*(0.0416666666666667+([0]!xdata11-25)^2/7000)^0.5</definedName>
    <definedName name="ydata12" hidden="1">9.80729819771848+-0.121980028803655*[0]!xdata12+6.00765166168192*(0.0416666666666667+([0]!xdata12-25)^2/7000)^0.5</definedName>
    <definedName name="ydata13" hidden="1">9.80729819771848+-0.121980028803655*[0]!xdata13-6.00765166168192*(1.04166666666667+([0]!xdata13-25)^2/7000)^0.5</definedName>
    <definedName name="ydata14" hidden="1">9.80729819771848+-0.121980028803655*[0]!xdata14+6.00765166168192*(1.04166666666667+([0]!xdata14-25)^2/7000)^0.5</definedName>
    <definedName name="ydata15" hidden="1">0+1*[0]!xdata15-6.00765166168192*(1.04166666666667+([0]!xdata15-6.75779747762711)^2/104.153891988583)^0.5</definedName>
    <definedName name="ydata16" hidden="1">0+1*[0]!xdata16+6.00765166168192*(1.04166666666667+([0]!xdata16-6.75779747762711)^2/104.153891988583)^0.5</definedName>
    <definedName name="ydata17" hidden="1">0.655806025560878+-0.0109033788067523*[0]!xdata17-0.578373423874922*(0.0416666666666667+([0]!xdata17-25)^2/7000)^0.5</definedName>
    <definedName name="ydata18" hidden="1">0.655806025560878+-0.0109033788067523*[0]!xdata18+0.578373423874922*(0.0416666666666667+([0]!xdata18-25)^2/7000)^0.5</definedName>
    <definedName name="ydata19" hidden="1">0.655806025560878+-0.0109033788067523*[0]!xdata19-0.578373423874922*(1.04166666666667+([0]!xdata19-25)^2/7000)^0.5</definedName>
    <definedName name="ydata2" hidden="1">27.3394104990123+1.41067310526796*[0]!xdata2+66.3945116782427*(0.0416666666666667+([0]!xdata2-25)^2/7000)^0.5</definedName>
    <definedName name="ydata20" hidden="1">0.655806025560878+-0.0109033788067523*[0]!xdata20+0.578373423874922*(1.04166666666667+([0]!xdata20-25)^2/7000)^0.5</definedName>
    <definedName name="ydata21" hidden="1">0.655806025560878+-0.0109033788067523*[0]!xdata21-0.578373423874922*(0.0416666666666667+([0]!xdata21-25)^2/7000)^0.5</definedName>
    <definedName name="ydata22" hidden="1">0.655806025560878+-0.0109033788067523*[0]!xdata22+0.578373423874922*(0.0416666666666667+([0]!xdata22-25)^2/7000)^0.5</definedName>
    <definedName name="ydata23" hidden="1">0.655806025560878+-0.0109033788067523*[0]!xdata23-0.578373423874922*(1.04166666666667+([0]!xdata23-25)^2/7000)^0.5</definedName>
    <definedName name="ydata24" hidden="1">0.655806025560878+-0.0109033788067523*[0]!xdata24+0.578373423874922*(1.04166666666667+([0]!xdata24-25)^2/7000)^0.5</definedName>
    <definedName name="ydata25" hidden="1">0+1*[0]!xdata25-0.578373423874922*(1.04166666666667+([0]!xdata25-0.383221555392072)^2/0.83218568582474)^0.5</definedName>
    <definedName name="ydata26" hidden="1">0+1*[0]!xdata26+0.578373423874922*(1.04166666666667+([0]!xdata26-0.383221555392072)^2/0.83218568582474)^0.5</definedName>
    <definedName name="ydata3" hidden="1">27.3394104990123+1.41067310526796*[0]!xdata3-66.3945116782427*(1.04166666666667+([0]!xdata3-25)^2/7000)^0.5</definedName>
    <definedName name="ydata4" hidden="1">27.3394104990123+1.41067310526796*[0]!xdata4+66.3945116782427*(1.04166666666667+([0]!xdata4-25)^2/7000)^0.5</definedName>
    <definedName name="ydata5" hidden="1">0+1*[0]!xdata5-66.3945116782427*(1.04166666666667+([0]!xdata5-62.6062381307112)^2/13929.9902694844)^0.5</definedName>
    <definedName name="ydata6" hidden="1">0+1*[0]!xdata6+66.3945116782427*(1.04166666666667+([0]!xdata6-62.6062381307112)^2/13929.9902694844)^0.5</definedName>
    <definedName name="ydata7" hidden="1">9.80729819771848+-0.121980028803655*[0]!xdata7-6.00765166168192*(0.0416666666666667+([0]!xdata7-25)^2/7000)^0.5</definedName>
    <definedName name="ydata8" hidden="1">9.80729819771848+-0.121980028803655*[0]!xdata8+6.00765166168192*(0.0416666666666667+([0]!xdata8-25)^2/7000)^0.5</definedName>
    <definedName name="ydata9" hidden="1">9.80729819771848+-0.121980028803655*[0]!xdata9-6.00765166168192*(1.04166666666667+([0]!xdata9-25)^2/7000)^0.5</definedName>
  </definedNames>
  <calcPr calcId="145621"/>
</workbook>
</file>

<file path=xl/calcChain.xml><?xml version="1.0" encoding="utf-8"?>
<calcChain xmlns="http://schemas.openxmlformats.org/spreadsheetml/2006/main">
  <c r="D700" i="2" l="1"/>
  <c r="A700" i="2"/>
  <c r="D699" i="2"/>
  <c r="A699" i="2"/>
  <c r="D698" i="2"/>
  <c r="A698" i="2"/>
  <c r="D697" i="2"/>
  <c r="A697" i="2"/>
  <c r="D696" i="2"/>
  <c r="A696" i="2"/>
  <c r="D695" i="2"/>
  <c r="A695" i="2"/>
  <c r="D694" i="2"/>
  <c r="A694" i="2"/>
  <c r="D693" i="2"/>
  <c r="A693" i="2"/>
  <c r="D692" i="2"/>
  <c r="A692" i="2"/>
  <c r="D691" i="2"/>
  <c r="A691" i="2"/>
  <c r="D690" i="2"/>
  <c r="A690" i="2"/>
  <c r="D689" i="2"/>
  <c r="A689" i="2"/>
  <c r="D688" i="2"/>
  <c r="A688" i="2"/>
  <c r="D687" i="2"/>
  <c r="A687" i="2"/>
  <c r="D686" i="2"/>
  <c r="A686" i="2"/>
  <c r="D685" i="2"/>
  <c r="A685" i="2"/>
  <c r="D684" i="2"/>
  <c r="A684" i="2"/>
  <c r="D683" i="2"/>
  <c r="A683" i="2"/>
  <c r="D682" i="2"/>
  <c r="A682" i="2"/>
  <c r="D681" i="2"/>
  <c r="A681" i="2"/>
  <c r="D680" i="2"/>
  <c r="A680" i="2"/>
  <c r="D679" i="2"/>
  <c r="A679" i="2"/>
  <c r="D678" i="2"/>
  <c r="A678" i="2"/>
  <c r="D677" i="2"/>
  <c r="A677" i="2"/>
  <c r="D676" i="2"/>
  <c r="A676" i="2"/>
  <c r="D675" i="2"/>
  <c r="A675" i="2"/>
  <c r="D674" i="2"/>
  <c r="A674" i="2"/>
  <c r="D673" i="2"/>
  <c r="A673" i="2"/>
  <c r="D672" i="2"/>
  <c r="A672" i="2"/>
  <c r="D671" i="2"/>
  <c r="A671" i="2"/>
  <c r="D670" i="2"/>
  <c r="A670" i="2"/>
  <c r="D669" i="2"/>
  <c r="A669" i="2"/>
  <c r="D668" i="2"/>
  <c r="A668" i="2"/>
  <c r="D667" i="2"/>
  <c r="A667" i="2"/>
  <c r="D666" i="2"/>
  <c r="A666" i="2"/>
  <c r="D665" i="2"/>
  <c r="A665" i="2"/>
  <c r="D664" i="2"/>
  <c r="A664" i="2"/>
  <c r="D663" i="2"/>
  <c r="A663" i="2"/>
  <c r="D662" i="2"/>
  <c r="A662" i="2"/>
  <c r="D661" i="2"/>
  <c r="A661" i="2"/>
  <c r="D660" i="2"/>
  <c r="A660" i="2"/>
  <c r="D659" i="2"/>
  <c r="A659" i="2"/>
  <c r="D658" i="2"/>
  <c r="A658" i="2"/>
  <c r="D657" i="2"/>
  <c r="A657" i="2"/>
  <c r="D656" i="2"/>
  <c r="A656" i="2"/>
  <c r="D655" i="2"/>
  <c r="A655" i="2"/>
  <c r="D654" i="2"/>
  <c r="A654" i="2"/>
  <c r="D653" i="2"/>
  <c r="A653" i="2"/>
  <c r="D652" i="2"/>
  <c r="A652" i="2"/>
  <c r="D651" i="2"/>
  <c r="A651" i="2"/>
  <c r="D650" i="2"/>
  <c r="A650" i="2"/>
  <c r="D649" i="2"/>
  <c r="A649" i="2"/>
  <c r="D648" i="2"/>
  <c r="A648" i="2"/>
  <c r="D646" i="2"/>
  <c r="D644" i="2"/>
  <c r="D642" i="2"/>
  <c r="D640" i="2"/>
  <c r="D638" i="2"/>
  <c r="D636" i="2"/>
  <c r="D634" i="2"/>
  <c r="D632" i="2"/>
  <c r="D630" i="2"/>
  <c r="D628" i="2"/>
  <c r="A615" i="2"/>
  <c r="A614" i="2"/>
  <c r="A611" i="2"/>
  <c r="A607" i="2"/>
  <c r="A606" i="2"/>
  <c r="A603" i="2"/>
  <c r="A599" i="2"/>
  <c r="A598" i="2"/>
  <c r="A595" i="2"/>
  <c r="D592" i="2"/>
  <c r="A592" i="2"/>
  <c r="D589" i="2"/>
  <c r="D588" i="2"/>
  <c r="A588" i="2"/>
  <c r="A587" i="2"/>
  <c r="D584" i="2"/>
  <c r="A584" i="2"/>
  <c r="A583" i="2"/>
  <c r="A582" i="2"/>
  <c r="A538" i="2"/>
  <c r="A537" i="2"/>
  <c r="A534" i="2"/>
  <c r="A530" i="2"/>
  <c r="A529" i="2"/>
  <c r="A526" i="2"/>
  <c r="A522" i="2"/>
  <c r="A521" i="2"/>
  <c r="A518" i="2"/>
  <c r="A514" i="2"/>
  <c r="A513" i="2"/>
  <c r="A510" i="2"/>
  <c r="A506" i="2"/>
  <c r="A505" i="2"/>
  <c r="A502" i="2"/>
  <c r="A498" i="2"/>
  <c r="A497" i="2"/>
  <c r="A494" i="2"/>
  <c r="A490" i="2"/>
  <c r="A489" i="2"/>
  <c r="A486" i="2"/>
  <c r="A482" i="2"/>
  <c r="A481" i="2"/>
  <c r="D480" i="2"/>
  <c r="A480" i="2"/>
  <c r="D479" i="2"/>
  <c r="A479" i="2"/>
  <c r="D478" i="2"/>
  <c r="A478" i="2"/>
  <c r="D477" i="2"/>
  <c r="A477" i="2"/>
  <c r="D476" i="2"/>
  <c r="A476" i="2"/>
  <c r="D475" i="2"/>
  <c r="A475" i="2"/>
  <c r="D474" i="2"/>
  <c r="A474" i="2"/>
  <c r="D473" i="2"/>
  <c r="A473" i="2"/>
  <c r="D472" i="2"/>
  <c r="A472" i="2"/>
  <c r="D471" i="2"/>
  <c r="A471" i="2"/>
  <c r="D470" i="2"/>
  <c r="A470" i="2"/>
  <c r="D469" i="2"/>
  <c r="A469" i="2"/>
  <c r="D468" i="2"/>
  <c r="A468" i="2"/>
  <c r="D467" i="2"/>
  <c r="A467" i="2"/>
  <c r="D466" i="2"/>
  <c r="A466" i="2"/>
  <c r="D465" i="2"/>
  <c r="A465" i="2"/>
  <c r="D464" i="2"/>
  <c r="A464" i="2"/>
  <c r="D463" i="2"/>
  <c r="A463" i="2"/>
  <c r="D462" i="2"/>
  <c r="A462" i="2"/>
  <c r="D461" i="2"/>
  <c r="A461" i="2"/>
  <c r="D460" i="2"/>
  <c r="A460" i="2"/>
  <c r="D459" i="2"/>
  <c r="A459" i="2"/>
  <c r="D458" i="2"/>
  <c r="A458" i="2"/>
  <c r="D457" i="2"/>
  <c r="A457" i="2"/>
  <c r="D456" i="2"/>
  <c r="A456" i="2"/>
  <c r="D455" i="2"/>
  <c r="A455" i="2"/>
  <c r="D454" i="2"/>
  <c r="A454" i="2"/>
  <c r="D453" i="2"/>
  <c r="A453" i="2"/>
  <c r="D452" i="2"/>
  <c r="A452" i="2"/>
  <c r="D451" i="2"/>
  <c r="A451" i="2"/>
  <c r="D450" i="2"/>
  <c r="A450" i="2"/>
  <c r="D449" i="2"/>
  <c r="A449" i="2"/>
  <c r="D448" i="2"/>
  <c r="A448" i="2"/>
  <c r="D447" i="2"/>
  <c r="A447" i="2"/>
  <c r="D446" i="2"/>
  <c r="A446" i="2"/>
  <c r="D445" i="2"/>
  <c r="A445" i="2"/>
  <c r="D444" i="2"/>
  <c r="A444" i="2"/>
  <c r="D443" i="2"/>
  <c r="A443" i="2"/>
  <c r="D442" i="2"/>
  <c r="A442" i="2"/>
  <c r="D441" i="2"/>
  <c r="A441" i="2"/>
  <c r="D440" i="2"/>
  <c r="A440" i="2"/>
  <c r="D439" i="2"/>
  <c r="A439" i="2"/>
  <c r="D438" i="2"/>
  <c r="A438" i="2"/>
  <c r="D437" i="2"/>
  <c r="A437" i="2"/>
  <c r="D436" i="2"/>
  <c r="A436" i="2"/>
  <c r="D435" i="2"/>
  <c r="A435" i="2"/>
  <c r="D434" i="2"/>
  <c r="A434" i="2"/>
  <c r="D433" i="2"/>
  <c r="A433" i="2"/>
  <c r="D432" i="2"/>
  <c r="A432" i="2"/>
  <c r="D431" i="2"/>
  <c r="A431" i="2"/>
  <c r="D430" i="2"/>
  <c r="A430" i="2"/>
  <c r="D429" i="2"/>
  <c r="A429" i="2"/>
  <c r="D428" i="2"/>
  <c r="A428" i="2"/>
  <c r="D427" i="2"/>
  <c r="A427" i="2"/>
  <c r="D426" i="2"/>
  <c r="A426" i="2"/>
  <c r="D425" i="2"/>
  <c r="A425" i="2"/>
  <c r="D424" i="2"/>
  <c r="A424" i="2"/>
  <c r="D423" i="2"/>
  <c r="A423" i="2"/>
  <c r="D422" i="2"/>
  <c r="A422" i="2"/>
  <c r="D421" i="2"/>
  <c r="A421" i="2"/>
  <c r="D420" i="2"/>
  <c r="A420" i="2"/>
  <c r="D419" i="2"/>
  <c r="A419" i="2"/>
  <c r="D418" i="2"/>
  <c r="A418" i="2"/>
  <c r="D417" i="2"/>
  <c r="A417" i="2"/>
  <c r="D416" i="2"/>
  <c r="A416" i="2"/>
  <c r="D415" i="2"/>
  <c r="A415" i="2"/>
  <c r="D414" i="2"/>
  <c r="A414" i="2"/>
  <c r="D413" i="2"/>
  <c r="A413" i="2"/>
  <c r="D412" i="2"/>
  <c r="A412" i="2"/>
  <c r="D411" i="2"/>
  <c r="A411" i="2"/>
  <c r="D410" i="2"/>
  <c r="A410" i="2"/>
  <c r="D409" i="2"/>
  <c r="A409" i="2"/>
  <c r="D408" i="2"/>
  <c r="A408" i="2"/>
  <c r="D407" i="2"/>
  <c r="A407" i="2"/>
  <c r="D406" i="2"/>
  <c r="A406" i="2"/>
  <c r="D405" i="2"/>
  <c r="A405" i="2"/>
  <c r="D404" i="2"/>
  <c r="A404" i="2"/>
  <c r="D403" i="2"/>
  <c r="A403" i="2"/>
  <c r="D402" i="2"/>
  <c r="A402" i="2"/>
  <c r="D401" i="2"/>
  <c r="A401" i="2"/>
  <c r="D400" i="2"/>
  <c r="A400" i="2"/>
  <c r="D399" i="2"/>
  <c r="A399" i="2"/>
  <c r="D398" i="2"/>
  <c r="A398" i="2"/>
  <c r="D397" i="2"/>
  <c r="A397" i="2"/>
  <c r="D396" i="2"/>
  <c r="A396" i="2"/>
  <c r="D395" i="2"/>
  <c r="A395" i="2"/>
  <c r="D394" i="2"/>
  <c r="A394" i="2"/>
  <c r="D393" i="2"/>
  <c r="A393" i="2"/>
  <c r="D392" i="2"/>
  <c r="A392" i="2"/>
  <c r="D391" i="2"/>
  <c r="A391" i="2"/>
  <c r="D390" i="2"/>
  <c r="A390" i="2"/>
  <c r="D389" i="2"/>
  <c r="A389" i="2"/>
  <c r="D388" i="2"/>
  <c r="A388" i="2"/>
  <c r="D387" i="2"/>
  <c r="A387" i="2"/>
  <c r="D386" i="2"/>
  <c r="A386" i="2"/>
  <c r="D385" i="2"/>
  <c r="A385" i="2"/>
  <c r="D384" i="2"/>
  <c r="A384" i="2"/>
  <c r="D383" i="2"/>
  <c r="A383" i="2"/>
  <c r="D382" i="2"/>
  <c r="A382" i="2"/>
  <c r="D381" i="2"/>
  <c r="A381" i="2"/>
  <c r="D380" i="2"/>
  <c r="A380" i="2"/>
  <c r="D379" i="2"/>
  <c r="A379" i="2"/>
  <c r="D378" i="2"/>
  <c r="A378" i="2"/>
  <c r="D377" i="2"/>
  <c r="A377" i="2"/>
  <c r="A376" i="2"/>
  <c r="A372" i="2"/>
  <c r="A371" i="2"/>
  <c r="A368" i="2"/>
  <c r="A364" i="2"/>
  <c r="A363" i="2"/>
  <c r="A360" i="2"/>
  <c r="A356" i="2"/>
  <c r="A355" i="2"/>
  <c r="A352" i="2"/>
  <c r="A348" i="2"/>
  <c r="A347" i="2"/>
  <c r="A344" i="2"/>
  <c r="A340" i="2"/>
  <c r="A339" i="2"/>
  <c r="A336" i="2"/>
  <c r="A332" i="2"/>
  <c r="A331" i="2"/>
  <c r="A328" i="2"/>
  <c r="A324" i="2"/>
  <c r="A323" i="2"/>
  <c r="A320" i="2"/>
  <c r="A316" i="2"/>
  <c r="A315" i="2"/>
  <c r="A312" i="2"/>
  <c r="A308" i="2"/>
  <c r="A307" i="2"/>
  <c r="A304" i="2"/>
  <c r="A300" i="2"/>
  <c r="A299" i="2"/>
  <c r="A296" i="2"/>
  <c r="A292" i="2"/>
  <c r="A291" i="2"/>
  <c r="A288" i="2"/>
  <c r="A284" i="2"/>
  <c r="A283" i="2"/>
  <c r="A280" i="2"/>
  <c r="A276" i="2"/>
  <c r="A275" i="2"/>
  <c r="A272" i="2"/>
  <c r="A268" i="2"/>
  <c r="A267" i="2"/>
  <c r="A254" i="2"/>
  <c r="A253" i="2"/>
  <c r="A250" i="2"/>
  <c r="A249" i="2"/>
  <c r="A248" i="2"/>
  <c r="A246" i="2"/>
  <c r="A245" i="2"/>
  <c r="A242" i="2"/>
  <c r="A241" i="2"/>
  <c r="A238" i="2"/>
  <c r="A237" i="2"/>
  <c r="A236" i="2"/>
  <c r="A234" i="2"/>
  <c r="A233" i="2"/>
  <c r="A232" i="2"/>
  <c r="A230" i="2"/>
  <c r="A229" i="2"/>
  <c r="A226" i="2"/>
  <c r="A225" i="2"/>
  <c r="A222" i="2"/>
  <c r="A221" i="2"/>
  <c r="A218" i="2"/>
  <c r="A217" i="2"/>
  <c r="A216" i="2"/>
  <c r="A214" i="2"/>
  <c r="A213" i="2"/>
  <c r="A210" i="2"/>
  <c r="A209" i="2"/>
  <c r="A206" i="2"/>
  <c r="A205" i="2"/>
  <c r="A204" i="2"/>
  <c r="A202" i="2"/>
  <c r="A201" i="2"/>
  <c r="A200" i="2"/>
  <c r="A198" i="2"/>
  <c r="A197" i="2"/>
  <c r="A194" i="2"/>
  <c r="A193" i="2"/>
  <c r="A190" i="2"/>
  <c r="A189" i="2"/>
  <c r="A186" i="2"/>
  <c r="A185" i="2"/>
  <c r="A184" i="2"/>
  <c r="A182" i="2"/>
  <c r="A181" i="2"/>
  <c r="A178" i="2"/>
  <c r="A177" i="2"/>
  <c r="A174" i="2"/>
  <c r="A173" i="2"/>
  <c r="A172" i="2"/>
  <c r="A170" i="2"/>
  <c r="A169" i="2"/>
  <c r="A168" i="2"/>
  <c r="A166" i="2"/>
  <c r="A165" i="2"/>
  <c r="A162" i="2"/>
  <c r="A161" i="2"/>
  <c r="A158" i="2"/>
  <c r="A157" i="2"/>
  <c r="A154" i="2"/>
  <c r="A153" i="2"/>
  <c r="A152" i="2"/>
  <c r="A150" i="2"/>
  <c r="A149" i="2"/>
  <c r="A146" i="2"/>
  <c r="A145" i="2"/>
  <c r="A142" i="2"/>
  <c r="A141" i="2"/>
  <c r="A140" i="2"/>
  <c r="A138" i="2"/>
  <c r="A137" i="2"/>
  <c r="D136" i="2"/>
  <c r="A136" i="2"/>
  <c r="D135" i="2"/>
  <c r="A135" i="2"/>
  <c r="D134" i="2"/>
  <c r="A134" i="2"/>
  <c r="D133" i="2"/>
  <c r="A133" i="2"/>
  <c r="D132" i="2"/>
  <c r="A132" i="2"/>
  <c r="D131" i="2"/>
  <c r="A131" i="2"/>
  <c r="D130" i="2"/>
  <c r="A130" i="2"/>
  <c r="D129" i="2"/>
  <c r="A129" i="2"/>
  <c r="D128" i="2"/>
  <c r="A128" i="2"/>
  <c r="D127" i="2"/>
  <c r="A127" i="2"/>
  <c r="D126" i="2"/>
  <c r="A126" i="2"/>
  <c r="D125" i="2"/>
  <c r="A125" i="2"/>
  <c r="D124" i="2"/>
  <c r="A124" i="2"/>
  <c r="D123" i="2"/>
  <c r="A123" i="2"/>
  <c r="D122" i="2"/>
  <c r="A122" i="2"/>
  <c r="D121" i="2"/>
  <c r="A121" i="2"/>
  <c r="D120" i="2"/>
  <c r="A120" i="2"/>
  <c r="D119" i="2"/>
  <c r="A119" i="2"/>
  <c r="D118" i="2"/>
  <c r="A118" i="2"/>
  <c r="D117" i="2"/>
  <c r="A117" i="2"/>
  <c r="D116" i="2"/>
  <c r="A116" i="2"/>
  <c r="D115" i="2"/>
  <c r="A115" i="2"/>
  <c r="D114" i="2"/>
  <c r="A114" i="2"/>
  <c r="D113" i="2"/>
  <c r="A113" i="2"/>
  <c r="D112" i="2"/>
  <c r="A112" i="2"/>
  <c r="D111" i="2"/>
  <c r="A111" i="2"/>
  <c r="D110" i="2"/>
  <c r="A110" i="2"/>
  <c r="D109" i="2"/>
  <c r="A109" i="2"/>
  <c r="D108" i="2"/>
  <c r="A108" i="2"/>
  <c r="D107" i="2"/>
  <c r="A107" i="2"/>
  <c r="D106" i="2"/>
  <c r="A106" i="2"/>
  <c r="D105" i="2"/>
  <c r="A105" i="2"/>
  <c r="D104" i="2"/>
  <c r="A104" i="2"/>
  <c r="D103" i="2"/>
  <c r="A103" i="2"/>
  <c r="D102" i="2"/>
  <c r="A102" i="2"/>
  <c r="D101" i="2"/>
  <c r="A101" i="2"/>
  <c r="D100" i="2"/>
  <c r="A100" i="2"/>
  <c r="D99" i="2"/>
  <c r="A99" i="2"/>
  <c r="D98" i="2"/>
  <c r="A98" i="2"/>
  <c r="D97" i="2"/>
  <c r="A97" i="2"/>
  <c r="D96" i="2"/>
  <c r="A96" i="2"/>
  <c r="D95" i="2"/>
  <c r="A95" i="2"/>
  <c r="D94" i="2"/>
  <c r="A94" i="2"/>
  <c r="D93" i="2"/>
  <c r="A93" i="2"/>
  <c r="D92" i="2"/>
  <c r="A92" i="2"/>
  <c r="D91" i="2"/>
  <c r="A91" i="2"/>
  <c r="D90" i="2"/>
  <c r="A90" i="2"/>
  <c r="D89" i="2"/>
  <c r="A89" i="2"/>
  <c r="D88" i="2"/>
  <c r="A88" i="2"/>
  <c r="D87" i="2"/>
  <c r="A87" i="2"/>
  <c r="D86" i="2"/>
  <c r="A86" i="2"/>
  <c r="D85" i="2"/>
  <c r="A85" i="2"/>
  <c r="D84" i="2"/>
  <c r="A84" i="2"/>
  <c r="D83" i="2"/>
  <c r="A83" i="2"/>
  <c r="D82" i="2"/>
  <c r="A82" i="2"/>
  <c r="D81" i="2"/>
  <c r="A81" i="2"/>
  <c r="D80" i="2"/>
  <c r="A80" i="2"/>
  <c r="D79" i="2"/>
  <c r="A79" i="2"/>
  <c r="D78" i="2"/>
  <c r="A78" i="2"/>
  <c r="D77" i="2"/>
  <c r="A77" i="2"/>
  <c r="D76" i="2"/>
  <c r="A76" i="2"/>
  <c r="D75" i="2"/>
  <c r="A75" i="2"/>
  <c r="D74" i="2"/>
  <c r="D73" i="2"/>
  <c r="A73" i="2"/>
  <c r="A72" i="2"/>
  <c r="D70" i="2"/>
  <c r="D69" i="2"/>
  <c r="A69" i="2"/>
  <c r="D66" i="2"/>
  <c r="D65" i="2"/>
  <c r="A65" i="2"/>
  <c r="A64" i="2"/>
  <c r="D62" i="2"/>
  <c r="D61" i="2"/>
  <c r="A61" i="2"/>
  <c r="D58" i="2"/>
  <c r="D57" i="2"/>
  <c r="A57" i="2"/>
  <c r="A56" i="2"/>
  <c r="D54" i="2"/>
  <c r="D53" i="2"/>
  <c r="A53" i="2"/>
  <c r="D50" i="2"/>
  <c r="D49" i="2"/>
  <c r="A49" i="2"/>
  <c r="A48" i="2"/>
  <c r="D46" i="2"/>
  <c r="D45" i="2"/>
  <c r="A45" i="2"/>
  <c r="V43" i="2"/>
  <c r="U29" i="2" s="1"/>
  <c r="S43" i="2"/>
  <c r="V27" i="2" s="1"/>
  <c r="A43" i="2"/>
  <c r="U41" i="2"/>
  <c r="U27" i="2" s="1"/>
  <c r="T41" i="2"/>
  <c r="T27" i="2" s="1"/>
  <c r="D41" i="2"/>
  <c r="D40" i="2"/>
  <c r="S39" i="2"/>
  <c r="T31" i="2" s="1"/>
  <c r="D39" i="2"/>
  <c r="A39" i="2"/>
  <c r="A38" i="2"/>
  <c r="S37" i="2"/>
  <c r="T29" i="2" s="1"/>
  <c r="D36" i="2"/>
  <c r="D35" i="2"/>
  <c r="A35" i="2"/>
  <c r="A33" i="2"/>
  <c r="A32" i="2"/>
  <c r="D31" i="2"/>
  <c r="A31" i="2"/>
  <c r="S29" i="2"/>
  <c r="D28" i="2"/>
  <c r="S27" i="2"/>
  <c r="D27" i="2"/>
  <c r="A27" i="2"/>
  <c r="D24" i="2"/>
  <c r="D23" i="2"/>
  <c r="D22" i="2"/>
  <c r="D21" i="2"/>
  <c r="A21" i="2"/>
  <c r="A20" i="2"/>
  <c r="Z19" i="2"/>
  <c r="AA19" i="2" s="1"/>
  <c r="W19" i="2"/>
  <c r="U37" i="2"/>
  <c r="D19" i="2"/>
  <c r="A19" i="2"/>
  <c r="Z18" i="2"/>
  <c r="AA18" i="2" s="1"/>
  <c r="W18" i="2"/>
  <c r="D17" i="2"/>
  <c r="D16" i="2"/>
  <c r="D15" i="2"/>
  <c r="A15" i="2"/>
  <c r="Z14" i="2"/>
  <c r="AA14" i="2" s="1"/>
  <c r="A14" i="2"/>
  <c r="Z13" i="2"/>
  <c r="AA13" i="2" s="1"/>
  <c r="U12" i="2"/>
  <c r="V37" i="2" s="1"/>
  <c r="V25" i="2" s="1"/>
  <c r="T12" i="2"/>
  <c r="T37" i="2" s="1"/>
  <c r="D12" i="2"/>
  <c r="D11" i="2"/>
  <c r="A11" i="2"/>
  <c r="A10" i="2"/>
  <c r="Z9" i="2"/>
  <c r="AA9" i="2" s="1"/>
  <c r="D8" i="2"/>
  <c r="D7" i="2"/>
  <c r="A7" i="2"/>
  <c r="Z6" i="2"/>
  <c r="AA6" i="2" s="1"/>
  <c r="D4" i="2"/>
  <c r="A4" i="2"/>
  <c r="Z3" i="2"/>
  <c r="AA3" i="2" s="1"/>
  <c r="A3" i="2"/>
  <c r="Z2" i="2"/>
  <c r="U1" i="2"/>
  <c r="F500" i="1"/>
  <c r="J497" i="1"/>
  <c r="F497" i="1"/>
  <c r="F496" i="1"/>
  <c r="J493" i="1"/>
  <c r="F493" i="1"/>
  <c r="F492" i="1"/>
  <c r="J489" i="1"/>
  <c r="F489" i="1"/>
  <c r="F488" i="1"/>
  <c r="J485" i="1"/>
  <c r="F485" i="1"/>
  <c r="F484" i="1"/>
  <c r="J481" i="1"/>
  <c r="F481" i="1"/>
  <c r="J477" i="1"/>
  <c r="F477" i="1"/>
  <c r="F476" i="1"/>
  <c r="J473" i="1"/>
  <c r="F473" i="1"/>
  <c r="F472" i="1"/>
  <c r="J469" i="1"/>
  <c r="F469" i="1"/>
  <c r="F468" i="1"/>
  <c r="J465" i="1"/>
  <c r="F465" i="1"/>
  <c r="F464" i="1"/>
  <c r="J461" i="1"/>
  <c r="F461" i="1"/>
  <c r="F460" i="1"/>
  <c r="J457" i="1"/>
  <c r="F457" i="1"/>
  <c r="J453" i="1"/>
  <c r="F453" i="1"/>
  <c r="F452" i="1"/>
  <c r="J449" i="1"/>
  <c r="F449" i="1"/>
  <c r="F448" i="1"/>
  <c r="J445" i="1"/>
  <c r="F445" i="1"/>
  <c r="F444" i="1"/>
  <c r="J441" i="1"/>
  <c r="F441" i="1"/>
  <c r="J437" i="1"/>
  <c r="F437" i="1"/>
  <c r="F436" i="1"/>
  <c r="J433" i="1"/>
  <c r="F433" i="1"/>
  <c r="J429" i="1"/>
  <c r="F429" i="1"/>
  <c r="F428" i="1"/>
  <c r="J425" i="1"/>
  <c r="F425" i="1"/>
  <c r="J421" i="1"/>
  <c r="F421" i="1"/>
  <c r="F420" i="1"/>
  <c r="J417" i="1"/>
  <c r="F417" i="1"/>
  <c r="J413" i="1"/>
  <c r="F413" i="1"/>
  <c r="F412" i="1"/>
  <c r="J409" i="1"/>
  <c r="F409" i="1"/>
  <c r="J405" i="1"/>
  <c r="F405" i="1"/>
  <c r="F404" i="1"/>
  <c r="J401" i="1"/>
  <c r="F401" i="1"/>
  <c r="J397" i="1"/>
  <c r="F397" i="1"/>
  <c r="F396" i="1"/>
  <c r="J393" i="1"/>
  <c r="F393" i="1"/>
  <c r="J389" i="1"/>
  <c r="F389" i="1"/>
  <c r="F388" i="1"/>
  <c r="J385" i="1"/>
  <c r="F385" i="1"/>
  <c r="J381" i="1"/>
  <c r="F381" i="1"/>
  <c r="F380" i="1"/>
  <c r="J377" i="1"/>
  <c r="F377" i="1"/>
  <c r="F376" i="1"/>
  <c r="J373" i="1"/>
  <c r="F373" i="1"/>
  <c r="F372" i="1"/>
  <c r="J369" i="1"/>
  <c r="F369" i="1"/>
  <c r="J365" i="1"/>
  <c r="F365" i="1"/>
  <c r="F364" i="1"/>
  <c r="J361" i="1"/>
  <c r="F361" i="1"/>
  <c r="F360" i="1"/>
  <c r="J357" i="1"/>
  <c r="F357" i="1"/>
  <c r="F356" i="1"/>
  <c r="J353" i="1"/>
  <c r="F353" i="1"/>
  <c r="J349" i="1"/>
  <c r="F349" i="1"/>
  <c r="F348" i="1"/>
  <c r="J345" i="1"/>
  <c r="F345" i="1"/>
  <c r="F344" i="1"/>
  <c r="J341" i="1"/>
  <c r="F341" i="1"/>
  <c r="F340" i="1"/>
  <c r="J337" i="1"/>
  <c r="F337" i="1"/>
  <c r="F336" i="1"/>
  <c r="J333" i="1"/>
  <c r="F333" i="1"/>
  <c r="F332" i="1"/>
  <c r="J329" i="1"/>
  <c r="F329" i="1"/>
  <c r="J325" i="1"/>
  <c r="F325" i="1"/>
  <c r="F324" i="1"/>
  <c r="J321" i="1"/>
  <c r="F321" i="1"/>
  <c r="F320" i="1"/>
  <c r="J317" i="1"/>
  <c r="F317" i="1"/>
  <c r="F316" i="1"/>
  <c r="J313" i="1"/>
  <c r="F313" i="1"/>
  <c r="J309" i="1"/>
  <c r="F309" i="1"/>
  <c r="F308" i="1"/>
  <c r="J305" i="1"/>
  <c r="F305" i="1"/>
  <c r="F304" i="1"/>
  <c r="J301" i="1"/>
  <c r="F301" i="1"/>
  <c r="F300" i="1"/>
  <c r="J297" i="1"/>
  <c r="F297" i="1"/>
  <c r="F296" i="1"/>
  <c r="J293" i="1"/>
  <c r="F293" i="1"/>
  <c r="F292" i="1"/>
  <c r="J289" i="1"/>
  <c r="F289" i="1"/>
  <c r="J285" i="1"/>
  <c r="F285" i="1"/>
  <c r="F284" i="1"/>
  <c r="J281" i="1"/>
  <c r="F281" i="1"/>
  <c r="J277" i="1"/>
  <c r="F277" i="1"/>
  <c r="F276" i="1"/>
  <c r="J273" i="1"/>
  <c r="F273" i="1"/>
  <c r="F272" i="1"/>
  <c r="J269" i="1"/>
  <c r="F269" i="1"/>
  <c r="F268" i="1"/>
  <c r="J265" i="1"/>
  <c r="F265" i="1"/>
  <c r="F264" i="1"/>
  <c r="J261" i="1"/>
  <c r="F261" i="1"/>
  <c r="F260" i="1"/>
  <c r="J257" i="1"/>
  <c r="F257" i="1"/>
  <c r="F256" i="1"/>
  <c r="J253" i="1"/>
  <c r="F253" i="1"/>
  <c r="F252" i="1"/>
  <c r="J249" i="1"/>
  <c r="F249" i="1"/>
  <c r="J245" i="1"/>
  <c r="F245" i="1"/>
  <c r="F244" i="1"/>
  <c r="J241" i="1"/>
  <c r="F241" i="1"/>
  <c r="F240" i="1"/>
  <c r="J237" i="1"/>
  <c r="F237" i="1"/>
  <c r="F236" i="1"/>
  <c r="J233" i="1"/>
  <c r="F233" i="1"/>
  <c r="F232" i="1"/>
  <c r="J229" i="1"/>
  <c r="F229" i="1"/>
  <c r="F228" i="1"/>
  <c r="J225" i="1"/>
  <c r="F225" i="1"/>
  <c r="F224" i="1"/>
  <c r="J221" i="1"/>
  <c r="F221" i="1"/>
  <c r="F220" i="1"/>
  <c r="J217" i="1"/>
  <c r="F217" i="1"/>
  <c r="F216" i="1"/>
  <c r="J213" i="1"/>
  <c r="F213" i="1"/>
  <c r="F212" i="1"/>
  <c r="J209" i="1"/>
  <c r="F209" i="1"/>
  <c r="F208" i="1"/>
  <c r="J205" i="1"/>
  <c r="F205" i="1"/>
  <c r="F204" i="1"/>
  <c r="J201" i="1"/>
  <c r="F201" i="1"/>
  <c r="J197" i="1"/>
  <c r="F197" i="1"/>
  <c r="F196" i="1"/>
  <c r="J193" i="1"/>
  <c r="F193" i="1"/>
  <c r="J192" i="1"/>
  <c r="J189" i="1"/>
  <c r="F189" i="1"/>
  <c r="F188" i="1"/>
  <c r="J185" i="1"/>
  <c r="F185" i="1"/>
  <c r="J184" i="1"/>
  <c r="J181" i="1"/>
  <c r="F181" i="1"/>
  <c r="F180" i="1"/>
  <c r="J177" i="1"/>
  <c r="F177" i="1"/>
  <c r="J176" i="1"/>
  <c r="J173" i="1"/>
  <c r="F173" i="1"/>
  <c r="F172" i="1"/>
  <c r="J169" i="1"/>
  <c r="F169" i="1"/>
  <c r="J165" i="1"/>
  <c r="F165" i="1"/>
  <c r="F164" i="1"/>
  <c r="J161" i="1"/>
  <c r="F161" i="1"/>
  <c r="J160" i="1"/>
  <c r="J157" i="1"/>
  <c r="F157" i="1"/>
  <c r="F153" i="1"/>
  <c r="J153" i="1"/>
  <c r="J152" i="1"/>
  <c r="J149" i="1"/>
  <c r="F149" i="1"/>
  <c r="J148" i="1"/>
  <c r="F148" i="1"/>
  <c r="J147" i="1"/>
  <c r="F147" i="1"/>
  <c r="J145" i="1"/>
  <c r="F145" i="1"/>
  <c r="F144" i="1"/>
  <c r="F143" i="1"/>
  <c r="J143" i="1"/>
  <c r="F141" i="1"/>
  <c r="J141" i="1"/>
  <c r="F137" i="1"/>
  <c r="J137" i="1"/>
  <c r="J136" i="1"/>
  <c r="J133" i="1"/>
  <c r="F133" i="1"/>
  <c r="J132" i="1"/>
  <c r="F132" i="1"/>
  <c r="J131" i="1"/>
  <c r="F131" i="1"/>
  <c r="J129" i="1"/>
  <c r="F129" i="1"/>
  <c r="F128" i="1"/>
  <c r="F127" i="1"/>
  <c r="J127" i="1"/>
  <c r="F125" i="1"/>
  <c r="J125" i="1"/>
  <c r="J123" i="1"/>
  <c r="F121" i="1"/>
  <c r="J121" i="1"/>
  <c r="J120" i="1"/>
  <c r="J117" i="1"/>
  <c r="F117" i="1"/>
  <c r="J116" i="1"/>
  <c r="F116" i="1"/>
  <c r="J115" i="1"/>
  <c r="F115" i="1"/>
  <c r="J113" i="1"/>
  <c r="F113" i="1"/>
  <c r="F112" i="1"/>
  <c r="F111" i="1"/>
  <c r="J111" i="1"/>
  <c r="F109" i="1"/>
  <c r="J109" i="1"/>
  <c r="F105" i="1"/>
  <c r="J105" i="1"/>
  <c r="J104" i="1"/>
  <c r="J101" i="1"/>
  <c r="F101" i="1"/>
  <c r="J100" i="1"/>
  <c r="F100" i="1"/>
  <c r="J99" i="1"/>
  <c r="F99" i="1"/>
  <c r="J97" i="1"/>
  <c r="F97" i="1"/>
  <c r="F96" i="1"/>
  <c r="F95" i="1"/>
  <c r="J95" i="1"/>
  <c r="F93" i="1"/>
  <c r="J93" i="1"/>
  <c r="J91" i="1"/>
  <c r="F89" i="1"/>
  <c r="J89" i="1"/>
  <c r="J88" i="1"/>
  <c r="J85" i="1"/>
  <c r="F85" i="1"/>
  <c r="J84" i="1"/>
  <c r="F84" i="1"/>
  <c r="J83" i="1"/>
  <c r="F83" i="1"/>
  <c r="J81" i="1"/>
  <c r="F81" i="1"/>
  <c r="F80" i="1"/>
  <c r="F79" i="1"/>
  <c r="J79" i="1"/>
  <c r="F77" i="1"/>
  <c r="J77" i="1"/>
  <c r="F73" i="1"/>
  <c r="J73" i="1"/>
  <c r="J72" i="1"/>
  <c r="J69" i="1"/>
  <c r="F69" i="1"/>
  <c r="J68" i="1"/>
  <c r="F68" i="1"/>
  <c r="J67" i="1"/>
  <c r="F67" i="1"/>
  <c r="J65" i="1"/>
  <c r="F65" i="1"/>
  <c r="F64" i="1"/>
  <c r="F63" i="1"/>
  <c r="J63" i="1"/>
  <c r="F61" i="1"/>
  <c r="J61" i="1"/>
  <c r="J59" i="1"/>
  <c r="F57" i="1"/>
  <c r="J57" i="1"/>
  <c r="J56" i="1"/>
  <c r="J53" i="1"/>
  <c r="F53" i="1"/>
  <c r="J52" i="1"/>
  <c r="F52" i="1"/>
  <c r="J51" i="1"/>
  <c r="F51" i="1"/>
  <c r="J49" i="1"/>
  <c r="F49" i="1"/>
  <c r="F48" i="1"/>
  <c r="J45" i="1"/>
  <c r="F45" i="1"/>
  <c r="J44" i="1"/>
  <c r="F44" i="1"/>
  <c r="J41" i="1"/>
  <c r="F41" i="1"/>
  <c r="J40" i="1"/>
  <c r="F40" i="1"/>
  <c r="J37" i="1"/>
  <c r="F37" i="1"/>
  <c r="N36" i="1"/>
  <c r="J36" i="1"/>
  <c r="F36" i="1"/>
  <c r="N34" i="1"/>
  <c r="J33" i="1"/>
  <c r="F33" i="1"/>
  <c r="O32" i="1"/>
  <c r="N32" i="1"/>
  <c r="J32" i="1"/>
  <c r="F32" i="1"/>
  <c r="J31" i="1"/>
  <c r="F31" i="1"/>
  <c r="J28" i="1"/>
  <c r="F28" i="1"/>
  <c r="J27" i="1"/>
  <c r="F27" i="1"/>
  <c r="Q25" i="1"/>
  <c r="P25" i="1"/>
  <c r="O25" i="1"/>
  <c r="J24" i="1"/>
  <c r="F24" i="1"/>
  <c r="Q23" i="1"/>
  <c r="N23" i="1"/>
  <c r="S12" i="2" s="1"/>
  <c r="V39" i="2" s="1"/>
  <c r="K700" i="2" s="1"/>
  <c r="J23" i="1"/>
  <c r="F23" i="1"/>
  <c r="J20" i="1"/>
  <c r="F20" i="1"/>
  <c r="J19" i="1"/>
  <c r="F19" i="1"/>
  <c r="J17" i="1"/>
  <c r="F17" i="1"/>
  <c r="J16" i="1"/>
  <c r="F16" i="1"/>
  <c r="J13" i="1"/>
  <c r="F13" i="1"/>
  <c r="Q10" i="1"/>
  <c r="P10" i="1"/>
  <c r="N30" i="1" s="1"/>
  <c r="J12" i="1"/>
  <c r="F12" i="1"/>
  <c r="J11" i="1"/>
  <c r="F11" i="1"/>
  <c r="J8" i="1"/>
  <c r="F8" i="1"/>
  <c r="J7" i="1"/>
  <c r="F7" i="1"/>
  <c r="J4" i="1"/>
  <c r="F4" i="1"/>
  <c r="J3" i="1"/>
  <c r="F3" i="1"/>
  <c r="P23" i="1" l="1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E17" i="1"/>
  <c r="U25" i="2"/>
  <c r="E13" i="1"/>
  <c r="E185" i="1"/>
  <c r="E65" i="1"/>
  <c r="E149" i="1"/>
  <c r="E165" i="1"/>
  <c r="E269" i="1"/>
  <c r="E309" i="1"/>
  <c r="E341" i="1"/>
  <c r="E8" i="1"/>
  <c r="E116" i="1"/>
  <c r="E117" i="1"/>
  <c r="E129" i="1"/>
  <c r="E132" i="1"/>
  <c r="E173" i="1"/>
  <c r="E68" i="1"/>
  <c r="E177" i="1"/>
  <c r="E197" i="1"/>
  <c r="E325" i="1"/>
  <c r="E437" i="1"/>
  <c r="E453" i="1"/>
  <c r="E12" i="1"/>
  <c r="E85" i="1"/>
  <c r="E97" i="1"/>
  <c r="E100" i="1"/>
  <c r="E53" i="1"/>
  <c r="E213" i="1"/>
  <c r="E245" i="1"/>
  <c r="E357" i="1"/>
  <c r="E373" i="1"/>
  <c r="E469" i="1"/>
  <c r="E485" i="1"/>
  <c r="E81" i="1"/>
  <c r="E84" i="1"/>
  <c r="E113" i="1"/>
  <c r="E45" i="1"/>
  <c r="E49" i="1"/>
  <c r="E52" i="1"/>
  <c r="E69" i="1"/>
  <c r="E145" i="1"/>
  <c r="E148" i="1"/>
  <c r="E205" i="1"/>
  <c r="E237" i="1"/>
  <c r="E405" i="1"/>
  <c r="E421" i="1"/>
  <c r="E20" i="1"/>
  <c r="E24" i="1"/>
  <c r="E28" i="1"/>
  <c r="E101" i="1"/>
  <c r="E133" i="1"/>
  <c r="E277" i="1"/>
  <c r="E301" i="1"/>
  <c r="E389" i="1"/>
  <c r="K414" i="2"/>
  <c r="K28" i="2"/>
  <c r="K2" i="2"/>
  <c r="T25" i="2"/>
  <c r="Z30" i="2" s="1"/>
  <c r="K24" i="2"/>
  <c r="K8" i="2"/>
  <c r="E169" i="1"/>
  <c r="J6" i="1"/>
  <c r="F6" i="1"/>
  <c r="E6" i="1" s="1"/>
  <c r="F60" i="1"/>
  <c r="E60" i="1" s="1"/>
  <c r="J60" i="1"/>
  <c r="F92" i="1"/>
  <c r="E92" i="1" s="1"/>
  <c r="J92" i="1"/>
  <c r="F108" i="1"/>
  <c r="E108" i="1" s="1"/>
  <c r="J108" i="1"/>
  <c r="F124" i="1"/>
  <c r="E124" i="1" s="1"/>
  <c r="J124" i="1"/>
  <c r="F140" i="1"/>
  <c r="E140" i="1" s="1"/>
  <c r="J140" i="1"/>
  <c r="F168" i="1"/>
  <c r="E168" i="1" s="1"/>
  <c r="E4" i="1"/>
  <c r="J10" i="1"/>
  <c r="F10" i="1"/>
  <c r="E10" i="1" s="1"/>
  <c r="J22" i="1"/>
  <c r="F22" i="1"/>
  <c r="E22" i="1" s="1"/>
  <c r="J26" i="1"/>
  <c r="F26" i="1"/>
  <c r="E26" i="1" s="1"/>
  <c r="E32" i="1"/>
  <c r="E33" i="1"/>
  <c r="J35" i="1"/>
  <c r="F35" i="1"/>
  <c r="E35" i="1" s="1"/>
  <c r="E37" i="1"/>
  <c r="J43" i="1"/>
  <c r="F43" i="1"/>
  <c r="E43" i="1" s="1"/>
  <c r="E61" i="1"/>
  <c r="E77" i="1"/>
  <c r="E93" i="1"/>
  <c r="E109" i="1"/>
  <c r="E125" i="1"/>
  <c r="E141" i="1"/>
  <c r="E157" i="1"/>
  <c r="F160" i="1"/>
  <c r="E160" i="1" s="1"/>
  <c r="E189" i="1"/>
  <c r="F192" i="1"/>
  <c r="E192" i="1" s="1"/>
  <c r="E221" i="1"/>
  <c r="E253" i="1"/>
  <c r="E285" i="1"/>
  <c r="J2" i="1"/>
  <c r="F2" i="1"/>
  <c r="E2" i="1" s="1"/>
  <c r="F176" i="1"/>
  <c r="E176" i="1" s="1"/>
  <c r="V29" i="2"/>
  <c r="P30" i="1"/>
  <c r="Q30" i="1" s="1"/>
  <c r="O34" i="1"/>
  <c r="P34" i="1" s="1"/>
  <c r="J39" i="1"/>
  <c r="F39" i="1"/>
  <c r="E39" i="1" s="1"/>
  <c r="F76" i="1"/>
  <c r="E76" i="1" s="1"/>
  <c r="J76" i="1"/>
  <c r="F156" i="1"/>
  <c r="E156" i="1" s="1"/>
  <c r="J156" i="1"/>
  <c r="J15" i="1"/>
  <c r="F15" i="1"/>
  <c r="E15" i="1" s="1"/>
  <c r="U39" i="2"/>
  <c r="V4" i="2"/>
  <c r="J30" i="1"/>
  <c r="F30" i="1"/>
  <c r="E30" i="1" s="1"/>
  <c r="E153" i="1"/>
  <c r="E137" i="1"/>
  <c r="E121" i="1"/>
  <c r="E105" i="1"/>
  <c r="E73" i="1"/>
  <c r="E497" i="1"/>
  <c r="E417" i="1"/>
  <c r="E409" i="1"/>
  <c r="E385" i="1"/>
  <c r="E377" i="1"/>
  <c r="E369" i="1"/>
  <c r="E353" i="1"/>
  <c r="E345" i="1"/>
  <c r="E337" i="1"/>
  <c r="E329" i="1"/>
  <c r="E321" i="1"/>
  <c r="E281" i="1"/>
  <c r="E273" i="1"/>
  <c r="E201" i="1"/>
  <c r="E89" i="1"/>
  <c r="E57" i="1"/>
  <c r="P32" i="1"/>
  <c r="N25" i="1" s="1"/>
  <c r="G13" i="1" s="1"/>
  <c r="E489" i="1"/>
  <c r="E481" i="1"/>
  <c r="E473" i="1"/>
  <c r="E465" i="1"/>
  <c r="E457" i="1"/>
  <c r="E449" i="1"/>
  <c r="E441" i="1"/>
  <c r="E433" i="1"/>
  <c r="E425" i="1"/>
  <c r="E401" i="1"/>
  <c r="E393" i="1"/>
  <c r="E361" i="1"/>
  <c r="E313" i="1"/>
  <c r="E305" i="1"/>
  <c r="E297" i="1"/>
  <c r="E289" i="1"/>
  <c r="E265" i="1"/>
  <c r="E257" i="1"/>
  <c r="E249" i="1"/>
  <c r="E241" i="1"/>
  <c r="E233" i="1"/>
  <c r="E225" i="1"/>
  <c r="E217" i="1"/>
  <c r="E209" i="1"/>
  <c r="E41" i="1"/>
  <c r="J47" i="1"/>
  <c r="F47" i="1"/>
  <c r="E47" i="1" s="1"/>
  <c r="J50" i="1"/>
  <c r="F50" i="1"/>
  <c r="E50" i="1" s="1"/>
  <c r="F55" i="1"/>
  <c r="E55" i="1" s="1"/>
  <c r="J55" i="1"/>
  <c r="J66" i="1"/>
  <c r="F66" i="1"/>
  <c r="E66" i="1" s="1"/>
  <c r="J71" i="1"/>
  <c r="F71" i="1"/>
  <c r="E71" i="1" s="1"/>
  <c r="J82" i="1"/>
  <c r="F82" i="1"/>
  <c r="E82" i="1" s="1"/>
  <c r="J87" i="1"/>
  <c r="F87" i="1"/>
  <c r="E87" i="1" s="1"/>
  <c r="J98" i="1"/>
  <c r="F98" i="1"/>
  <c r="E98" i="1" s="1"/>
  <c r="J103" i="1"/>
  <c r="F103" i="1"/>
  <c r="E103" i="1" s="1"/>
  <c r="J114" i="1"/>
  <c r="F114" i="1"/>
  <c r="E114" i="1" s="1"/>
  <c r="F119" i="1"/>
  <c r="E119" i="1" s="1"/>
  <c r="J119" i="1"/>
  <c r="J130" i="1"/>
  <c r="F130" i="1"/>
  <c r="E130" i="1" s="1"/>
  <c r="F135" i="1"/>
  <c r="E135" i="1" s="1"/>
  <c r="J135" i="1"/>
  <c r="J146" i="1"/>
  <c r="F146" i="1"/>
  <c r="E146" i="1" s="1"/>
  <c r="F151" i="1"/>
  <c r="E151" i="1" s="1"/>
  <c r="J151" i="1"/>
  <c r="E161" i="1"/>
  <c r="J168" i="1"/>
  <c r="E181" i="1"/>
  <c r="F184" i="1"/>
  <c r="E184" i="1" s="1"/>
  <c r="E193" i="1"/>
  <c r="E229" i="1"/>
  <c r="E261" i="1"/>
  <c r="E293" i="1"/>
  <c r="E317" i="1"/>
  <c r="E333" i="1"/>
  <c r="E349" i="1"/>
  <c r="E365" i="1"/>
  <c r="E381" i="1"/>
  <c r="E397" i="1"/>
  <c r="E413" i="1"/>
  <c r="E429" i="1"/>
  <c r="E445" i="1"/>
  <c r="E461" i="1"/>
  <c r="E477" i="1"/>
  <c r="E493" i="1"/>
  <c r="J200" i="1"/>
  <c r="J272" i="1"/>
  <c r="J280" i="1"/>
  <c r="J320" i="1"/>
  <c r="J336" i="1"/>
  <c r="J344" i="1"/>
  <c r="J360" i="1"/>
  <c r="J376" i="1"/>
  <c r="J448" i="1"/>
  <c r="J464" i="1"/>
  <c r="J472" i="1"/>
  <c r="J488" i="1"/>
  <c r="A9" i="2"/>
  <c r="D9" i="2"/>
  <c r="A29" i="2"/>
  <c r="D29" i="2"/>
  <c r="A37" i="2"/>
  <c r="D37" i="2"/>
  <c r="K60" i="2"/>
  <c r="D60" i="2"/>
  <c r="D160" i="2"/>
  <c r="K160" i="2"/>
  <c r="A160" i="2"/>
  <c r="D187" i="2"/>
  <c r="K187" i="2"/>
  <c r="A187" i="2"/>
  <c r="D192" i="2"/>
  <c r="K192" i="2"/>
  <c r="A192" i="2"/>
  <c r="D219" i="2"/>
  <c r="K219" i="2"/>
  <c r="A219" i="2"/>
  <c r="D251" i="2"/>
  <c r="K251" i="2"/>
  <c r="A251" i="2"/>
  <c r="K387" i="2"/>
  <c r="J54" i="1"/>
  <c r="F54" i="1"/>
  <c r="E54" i="1" s="1"/>
  <c r="J118" i="1"/>
  <c r="F118" i="1"/>
  <c r="E118" i="1" s="1"/>
  <c r="J134" i="1"/>
  <c r="F134" i="1"/>
  <c r="E134" i="1" s="1"/>
  <c r="J150" i="1"/>
  <c r="F150" i="1"/>
  <c r="E150" i="1" s="1"/>
  <c r="J163" i="1"/>
  <c r="F163" i="1"/>
  <c r="E163" i="1" s="1"/>
  <c r="J171" i="1"/>
  <c r="F171" i="1"/>
  <c r="E171" i="1" s="1"/>
  <c r="J179" i="1"/>
  <c r="F179" i="1"/>
  <c r="E179" i="1" s="1"/>
  <c r="J203" i="1"/>
  <c r="F203" i="1"/>
  <c r="E203" i="1" s="1"/>
  <c r="J235" i="1"/>
  <c r="F235" i="1"/>
  <c r="E235" i="1" s="1"/>
  <c r="J251" i="1"/>
  <c r="F251" i="1"/>
  <c r="E251" i="1" s="1"/>
  <c r="J291" i="1"/>
  <c r="F291" i="1"/>
  <c r="E291" i="1" s="1"/>
  <c r="J315" i="1"/>
  <c r="F315" i="1"/>
  <c r="E315" i="1" s="1"/>
  <c r="J347" i="1"/>
  <c r="F347" i="1"/>
  <c r="E347" i="1" s="1"/>
  <c r="J355" i="1"/>
  <c r="F355" i="1"/>
  <c r="E355" i="1" s="1"/>
  <c r="J379" i="1"/>
  <c r="F379" i="1"/>
  <c r="E379" i="1" s="1"/>
  <c r="J387" i="1"/>
  <c r="F387" i="1"/>
  <c r="E387" i="1" s="1"/>
  <c r="J395" i="1"/>
  <c r="F395" i="1"/>
  <c r="E395" i="1" s="1"/>
  <c r="J435" i="1"/>
  <c r="F435" i="1"/>
  <c r="E435" i="1" s="1"/>
  <c r="J443" i="1"/>
  <c r="F443" i="1"/>
  <c r="E443" i="1" s="1"/>
  <c r="J459" i="1"/>
  <c r="F459" i="1"/>
  <c r="E459" i="1" s="1"/>
  <c r="J467" i="1"/>
  <c r="F467" i="1"/>
  <c r="E467" i="1" s="1"/>
  <c r="J475" i="1"/>
  <c r="F475" i="1"/>
  <c r="E475" i="1" s="1"/>
  <c r="Y2" i="2"/>
  <c r="K9" i="2"/>
  <c r="A13" i="2"/>
  <c r="D13" i="2"/>
  <c r="K29" i="2"/>
  <c r="D32" i="2"/>
  <c r="K32" i="2"/>
  <c r="K37" i="2"/>
  <c r="D167" i="2"/>
  <c r="K167" i="2"/>
  <c r="A167" i="2"/>
  <c r="D199" i="2"/>
  <c r="K199" i="2"/>
  <c r="A199" i="2"/>
  <c r="D231" i="2"/>
  <c r="K231" i="2"/>
  <c r="A231" i="2"/>
  <c r="D259" i="2"/>
  <c r="K259" i="2"/>
  <c r="A259" i="2"/>
  <c r="D270" i="2"/>
  <c r="K270" i="2"/>
  <c r="A270" i="2"/>
  <c r="D279" i="2"/>
  <c r="K279" i="2"/>
  <c r="A279" i="2"/>
  <c r="D286" i="2"/>
  <c r="K286" i="2"/>
  <c r="A286" i="2"/>
  <c r="D295" i="2"/>
  <c r="K295" i="2"/>
  <c r="A295" i="2"/>
  <c r="D302" i="2"/>
  <c r="K302" i="2"/>
  <c r="A302" i="2"/>
  <c r="D311" i="2"/>
  <c r="K311" i="2"/>
  <c r="A311" i="2"/>
  <c r="D327" i="2"/>
  <c r="K327" i="2"/>
  <c r="A327" i="2"/>
  <c r="D334" i="2"/>
  <c r="K334" i="2"/>
  <c r="A334" i="2"/>
  <c r="D350" i="2"/>
  <c r="K350" i="2"/>
  <c r="A350" i="2"/>
  <c r="D366" i="2"/>
  <c r="K366" i="2"/>
  <c r="A366" i="2"/>
  <c r="D375" i="2"/>
  <c r="K375" i="2"/>
  <c r="A375" i="2"/>
  <c r="K449" i="2"/>
  <c r="D488" i="2"/>
  <c r="K488" i="2"/>
  <c r="A488" i="2"/>
  <c r="D517" i="2"/>
  <c r="K517" i="2"/>
  <c r="A517" i="2"/>
  <c r="K567" i="2"/>
  <c r="F5" i="1"/>
  <c r="E5" i="1" s="1"/>
  <c r="J5" i="1"/>
  <c r="F9" i="1"/>
  <c r="E9" i="1" s="1"/>
  <c r="J9" i="1"/>
  <c r="F14" i="1"/>
  <c r="E14" i="1" s="1"/>
  <c r="J14" i="1"/>
  <c r="F18" i="1"/>
  <c r="E18" i="1" s="1"/>
  <c r="J18" i="1"/>
  <c r="F21" i="1"/>
  <c r="E21" i="1" s="1"/>
  <c r="J21" i="1"/>
  <c r="F25" i="1"/>
  <c r="E25" i="1" s="1"/>
  <c r="J25" i="1"/>
  <c r="F29" i="1"/>
  <c r="E29" i="1" s="1"/>
  <c r="J29" i="1"/>
  <c r="F34" i="1"/>
  <c r="E34" i="1" s="1"/>
  <c r="J34" i="1"/>
  <c r="F38" i="1"/>
  <c r="E38" i="1" s="1"/>
  <c r="J38" i="1"/>
  <c r="F42" i="1"/>
  <c r="E42" i="1" s="1"/>
  <c r="J42" i="1"/>
  <c r="F46" i="1"/>
  <c r="E46" i="1" s="1"/>
  <c r="J46" i="1"/>
  <c r="F56" i="1"/>
  <c r="E56" i="1" s="1"/>
  <c r="J58" i="1"/>
  <c r="F58" i="1"/>
  <c r="E58" i="1" s="1"/>
  <c r="E63" i="1"/>
  <c r="F72" i="1"/>
  <c r="E72" i="1" s="1"/>
  <c r="J74" i="1"/>
  <c r="F74" i="1"/>
  <c r="E74" i="1" s="1"/>
  <c r="J75" i="1"/>
  <c r="E79" i="1"/>
  <c r="F88" i="1"/>
  <c r="E88" i="1" s="1"/>
  <c r="J90" i="1"/>
  <c r="F90" i="1"/>
  <c r="E90" i="1" s="1"/>
  <c r="E95" i="1"/>
  <c r="F104" i="1"/>
  <c r="E104" i="1" s="1"/>
  <c r="J106" i="1"/>
  <c r="F106" i="1"/>
  <c r="E106" i="1" s="1"/>
  <c r="J107" i="1"/>
  <c r="E111" i="1"/>
  <c r="F120" i="1"/>
  <c r="E120" i="1" s="1"/>
  <c r="J122" i="1"/>
  <c r="F122" i="1"/>
  <c r="E122" i="1" s="1"/>
  <c r="E127" i="1"/>
  <c r="F136" i="1"/>
  <c r="E136" i="1" s="1"/>
  <c r="J138" i="1"/>
  <c r="F138" i="1"/>
  <c r="E138" i="1" s="1"/>
  <c r="J139" i="1"/>
  <c r="E143" i="1"/>
  <c r="F152" i="1"/>
  <c r="E152" i="1" s="1"/>
  <c r="J154" i="1"/>
  <c r="F154" i="1"/>
  <c r="E154" i="1" s="1"/>
  <c r="J155" i="1"/>
  <c r="E164" i="1"/>
  <c r="J164" i="1"/>
  <c r="E172" i="1"/>
  <c r="J172" i="1"/>
  <c r="E180" i="1"/>
  <c r="J180" i="1"/>
  <c r="E188" i="1"/>
  <c r="J188" i="1"/>
  <c r="E196" i="1"/>
  <c r="J196" i="1"/>
  <c r="F200" i="1"/>
  <c r="E200" i="1" s="1"/>
  <c r="E204" i="1"/>
  <c r="J204" i="1"/>
  <c r="E212" i="1"/>
  <c r="J212" i="1"/>
  <c r="E220" i="1"/>
  <c r="J220" i="1"/>
  <c r="E228" i="1"/>
  <c r="J228" i="1"/>
  <c r="E236" i="1"/>
  <c r="J236" i="1"/>
  <c r="E244" i="1"/>
  <c r="J244" i="1"/>
  <c r="F248" i="1"/>
  <c r="E248" i="1" s="1"/>
  <c r="E252" i="1"/>
  <c r="J252" i="1"/>
  <c r="E260" i="1"/>
  <c r="J260" i="1"/>
  <c r="E268" i="1"/>
  <c r="J268" i="1"/>
  <c r="E276" i="1"/>
  <c r="J276" i="1"/>
  <c r="F280" i="1"/>
  <c r="E280" i="1" s="1"/>
  <c r="E284" i="1"/>
  <c r="J284" i="1"/>
  <c r="F288" i="1"/>
  <c r="E288" i="1" s="1"/>
  <c r="E292" i="1"/>
  <c r="J292" i="1"/>
  <c r="E300" i="1"/>
  <c r="J300" i="1"/>
  <c r="E308" i="1"/>
  <c r="J308" i="1"/>
  <c r="F312" i="1"/>
  <c r="E312" i="1" s="1"/>
  <c r="E316" i="1"/>
  <c r="J316" i="1"/>
  <c r="E324" i="1"/>
  <c r="J324" i="1"/>
  <c r="F328" i="1"/>
  <c r="E328" i="1" s="1"/>
  <c r="E332" i="1"/>
  <c r="J332" i="1"/>
  <c r="E340" i="1"/>
  <c r="J340" i="1"/>
  <c r="E348" i="1"/>
  <c r="J348" i="1"/>
  <c r="F352" i="1"/>
  <c r="E352" i="1" s="1"/>
  <c r="E356" i="1"/>
  <c r="J356" i="1"/>
  <c r="E364" i="1"/>
  <c r="J364" i="1"/>
  <c r="F368" i="1"/>
  <c r="E368" i="1" s="1"/>
  <c r="E372" i="1"/>
  <c r="J372" i="1"/>
  <c r="E380" i="1"/>
  <c r="J380" i="1"/>
  <c r="F384" i="1"/>
  <c r="E384" i="1" s="1"/>
  <c r="E388" i="1"/>
  <c r="J388" i="1"/>
  <c r="F392" i="1"/>
  <c r="E392" i="1" s="1"/>
  <c r="E396" i="1"/>
  <c r="J396" i="1"/>
  <c r="F400" i="1"/>
  <c r="E400" i="1" s="1"/>
  <c r="E404" i="1"/>
  <c r="J404" i="1"/>
  <c r="F408" i="1"/>
  <c r="E408" i="1" s="1"/>
  <c r="E412" i="1"/>
  <c r="J412" i="1"/>
  <c r="F416" i="1"/>
  <c r="E416" i="1" s="1"/>
  <c r="E420" i="1"/>
  <c r="J420" i="1"/>
  <c r="F424" i="1"/>
  <c r="E424" i="1" s="1"/>
  <c r="E428" i="1"/>
  <c r="J428" i="1"/>
  <c r="F432" i="1"/>
  <c r="E432" i="1" s="1"/>
  <c r="E436" i="1"/>
  <c r="J436" i="1"/>
  <c r="F440" i="1"/>
  <c r="E440" i="1" s="1"/>
  <c r="E444" i="1"/>
  <c r="J444" i="1"/>
  <c r="E452" i="1"/>
  <c r="J452" i="1"/>
  <c r="F456" i="1"/>
  <c r="E456" i="1" s="1"/>
  <c r="E460" i="1"/>
  <c r="J460" i="1"/>
  <c r="E468" i="1"/>
  <c r="J468" i="1"/>
  <c r="E476" i="1"/>
  <c r="J476" i="1"/>
  <c r="F480" i="1"/>
  <c r="E480" i="1" s="1"/>
  <c r="E484" i="1"/>
  <c r="J484" i="1"/>
  <c r="E492" i="1"/>
  <c r="J492" i="1"/>
  <c r="E500" i="1"/>
  <c r="J500" i="1"/>
  <c r="Z17" i="2"/>
  <c r="Z12" i="2"/>
  <c r="Z8" i="2"/>
  <c r="Z4" i="2"/>
  <c r="Z21" i="2"/>
  <c r="Z16" i="2"/>
  <c r="Z15" i="2"/>
  <c r="Z11" i="2"/>
  <c r="Z7" i="2"/>
  <c r="AA2" i="2"/>
  <c r="D3" i="2"/>
  <c r="K3" i="2"/>
  <c r="Y3" i="2"/>
  <c r="A5" i="2"/>
  <c r="D5" i="2"/>
  <c r="Z5" i="2"/>
  <c r="A6" i="2"/>
  <c r="Z10" i="2"/>
  <c r="K12" i="2"/>
  <c r="K13" i="2"/>
  <c r="D14" i="2"/>
  <c r="K14" i="2"/>
  <c r="Y14" i="2"/>
  <c r="K17" i="2"/>
  <c r="A18" i="2"/>
  <c r="D18" i="2"/>
  <c r="Z20" i="2"/>
  <c r="K22" i="2"/>
  <c r="A26" i="2"/>
  <c r="D33" i="2"/>
  <c r="K33" i="2"/>
  <c r="A34" i="2"/>
  <c r="K36" i="2"/>
  <c r="D38" i="2"/>
  <c r="K38" i="2"/>
  <c r="K41" i="2"/>
  <c r="K43" i="2"/>
  <c r="D43" i="2"/>
  <c r="K48" i="2"/>
  <c r="D48" i="2"/>
  <c r="K56" i="2"/>
  <c r="D56" i="2"/>
  <c r="K64" i="2"/>
  <c r="D64" i="2"/>
  <c r="K72" i="2"/>
  <c r="D72" i="2"/>
  <c r="D139" i="2"/>
  <c r="K139" i="2"/>
  <c r="A139" i="2"/>
  <c r="D144" i="2"/>
  <c r="K144" i="2"/>
  <c r="A144" i="2"/>
  <c r="A156" i="2"/>
  <c r="D171" i="2"/>
  <c r="K171" i="2"/>
  <c r="A171" i="2"/>
  <c r="D176" i="2"/>
  <c r="K176" i="2"/>
  <c r="A176" i="2"/>
  <c r="A188" i="2"/>
  <c r="D203" i="2"/>
  <c r="K203" i="2"/>
  <c r="A203" i="2"/>
  <c r="D208" i="2"/>
  <c r="K208" i="2"/>
  <c r="A208" i="2"/>
  <c r="A220" i="2"/>
  <c r="D235" i="2"/>
  <c r="K235" i="2"/>
  <c r="A235" i="2"/>
  <c r="D240" i="2"/>
  <c r="K240" i="2"/>
  <c r="A240" i="2"/>
  <c r="A252" i="2"/>
  <c r="D485" i="2"/>
  <c r="K485" i="2"/>
  <c r="A485" i="2"/>
  <c r="A549" i="2"/>
  <c r="D549" i="2"/>
  <c r="K549" i="2"/>
  <c r="E208" i="1"/>
  <c r="J208" i="1"/>
  <c r="E216" i="1"/>
  <c r="J216" i="1"/>
  <c r="E224" i="1"/>
  <c r="J224" i="1"/>
  <c r="E232" i="1"/>
  <c r="J232" i="1"/>
  <c r="E240" i="1"/>
  <c r="J240" i="1"/>
  <c r="J248" i="1"/>
  <c r="E256" i="1"/>
  <c r="J256" i="1"/>
  <c r="E264" i="1"/>
  <c r="J264" i="1"/>
  <c r="E272" i="1"/>
  <c r="J288" i="1"/>
  <c r="E296" i="1"/>
  <c r="J296" i="1"/>
  <c r="E304" i="1"/>
  <c r="J304" i="1"/>
  <c r="J312" i="1"/>
  <c r="E320" i="1"/>
  <c r="J328" i="1"/>
  <c r="E336" i="1"/>
  <c r="E344" i="1"/>
  <c r="J352" i="1"/>
  <c r="E360" i="1"/>
  <c r="J368" i="1"/>
  <c r="E376" i="1"/>
  <c r="J384" i="1"/>
  <c r="J392" i="1"/>
  <c r="J400" i="1"/>
  <c r="J408" i="1"/>
  <c r="J416" i="1"/>
  <c r="J424" i="1"/>
  <c r="J432" i="1"/>
  <c r="J440" i="1"/>
  <c r="E448" i="1"/>
  <c r="J456" i="1"/>
  <c r="E464" i="1"/>
  <c r="E472" i="1"/>
  <c r="J480" i="1"/>
  <c r="E488" i="1"/>
  <c r="E496" i="1"/>
  <c r="J496" i="1"/>
  <c r="Y9" i="2"/>
  <c r="Y19" i="2"/>
  <c r="A25" i="2"/>
  <c r="D25" i="2"/>
  <c r="D30" i="2"/>
  <c r="K30" i="2"/>
  <c r="K642" i="2"/>
  <c r="K634" i="2"/>
  <c r="K640" i="2"/>
  <c r="K632" i="2"/>
  <c r="K569" i="2"/>
  <c r="K565" i="2"/>
  <c r="K561" i="2"/>
  <c r="K557" i="2"/>
  <c r="K646" i="2"/>
  <c r="K638" i="2"/>
  <c r="K630" i="2"/>
  <c r="K628" i="2"/>
  <c r="K623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636" i="2"/>
  <c r="K570" i="2"/>
  <c r="K562" i="2"/>
  <c r="K554" i="2"/>
  <c r="K558" i="2"/>
  <c r="K458" i="2"/>
  <c r="K454" i="2"/>
  <c r="K450" i="2"/>
  <c r="K446" i="2"/>
  <c r="K442" i="2"/>
  <c r="K438" i="2"/>
  <c r="K434" i="2"/>
  <c r="K430" i="2"/>
  <c r="K426" i="2"/>
  <c r="K422" i="2"/>
  <c r="K559" i="2"/>
  <c r="K459" i="2"/>
  <c r="K455" i="2"/>
  <c r="K451" i="2"/>
  <c r="K447" i="2"/>
  <c r="K443" i="2"/>
  <c r="K439" i="2"/>
  <c r="K435" i="2"/>
  <c r="K431" i="2"/>
  <c r="K427" i="2"/>
  <c r="K423" i="2"/>
  <c r="K622" i="2"/>
  <c r="K579" i="2"/>
  <c r="K566" i="2"/>
  <c r="K546" i="2"/>
  <c r="K456" i="2"/>
  <c r="K448" i="2"/>
  <c r="K440" i="2"/>
  <c r="K432" i="2"/>
  <c r="K424" i="2"/>
  <c r="K419" i="2"/>
  <c r="K417" i="2"/>
  <c r="K415" i="2"/>
  <c r="K413" i="2"/>
  <c r="K411" i="2"/>
  <c r="K409" i="2"/>
  <c r="K405" i="2"/>
  <c r="K401" i="2"/>
  <c r="K397" i="2"/>
  <c r="K393" i="2"/>
  <c r="K389" i="2"/>
  <c r="K385" i="2"/>
  <c r="K381" i="2"/>
  <c r="K377" i="2"/>
  <c r="K461" i="2"/>
  <c r="K453" i="2"/>
  <c r="K445" i="2"/>
  <c r="K437" i="2"/>
  <c r="K429" i="2"/>
  <c r="K421" i="2"/>
  <c r="K404" i="2"/>
  <c r="K400" i="2"/>
  <c r="K396" i="2"/>
  <c r="K392" i="2"/>
  <c r="K388" i="2"/>
  <c r="K384" i="2"/>
  <c r="K380" i="2"/>
  <c r="K545" i="2"/>
  <c r="K452" i="2"/>
  <c r="K436" i="2"/>
  <c r="K420" i="2"/>
  <c r="K416" i="2"/>
  <c r="K412" i="2"/>
  <c r="K408" i="2"/>
  <c r="K407" i="2"/>
  <c r="K399" i="2"/>
  <c r="K391" i="2"/>
  <c r="K383" i="2"/>
  <c r="K457" i="2"/>
  <c r="K441" i="2"/>
  <c r="K425" i="2"/>
  <c r="K406" i="2"/>
  <c r="K398" i="2"/>
  <c r="K390" i="2"/>
  <c r="K382" i="2"/>
  <c r="K578" i="2"/>
  <c r="K460" i="2"/>
  <c r="K428" i="2"/>
  <c r="K418" i="2"/>
  <c r="K410" i="2"/>
  <c r="K395" i="2"/>
  <c r="K379" i="2"/>
  <c r="K433" i="2"/>
  <c r="K394" i="2"/>
  <c r="K378" i="2"/>
  <c r="K386" i="2"/>
  <c r="K39" i="2"/>
  <c r="K35" i="2"/>
  <c r="K31" i="2"/>
  <c r="K27" i="2"/>
  <c r="K21" i="2"/>
  <c r="K19" i="2"/>
  <c r="K15" i="2"/>
  <c r="K11" i="2"/>
  <c r="K7" i="2"/>
  <c r="K4" i="2"/>
  <c r="K444" i="2"/>
  <c r="K403" i="2"/>
  <c r="K44" i="2"/>
  <c r="D44" i="2"/>
  <c r="K52" i="2"/>
  <c r="D52" i="2"/>
  <c r="K68" i="2"/>
  <c r="D68" i="2"/>
  <c r="D155" i="2"/>
  <c r="K155" i="2"/>
  <c r="A155" i="2"/>
  <c r="D224" i="2"/>
  <c r="K224" i="2"/>
  <c r="A224" i="2"/>
  <c r="D256" i="2"/>
  <c r="K256" i="2"/>
  <c r="A256" i="2"/>
  <c r="J70" i="1"/>
  <c r="F70" i="1"/>
  <c r="E70" i="1" s="1"/>
  <c r="J86" i="1"/>
  <c r="F86" i="1"/>
  <c r="E86" i="1" s="1"/>
  <c r="J102" i="1"/>
  <c r="F102" i="1"/>
  <c r="E102" i="1" s="1"/>
  <c r="J187" i="1"/>
  <c r="F187" i="1"/>
  <c r="E187" i="1" s="1"/>
  <c r="J195" i="1"/>
  <c r="F195" i="1"/>
  <c r="E195" i="1" s="1"/>
  <c r="J211" i="1"/>
  <c r="F211" i="1"/>
  <c r="E211" i="1" s="1"/>
  <c r="J219" i="1"/>
  <c r="F219" i="1"/>
  <c r="E219" i="1" s="1"/>
  <c r="J227" i="1"/>
  <c r="F227" i="1"/>
  <c r="E227" i="1" s="1"/>
  <c r="J243" i="1"/>
  <c r="F243" i="1"/>
  <c r="E243" i="1" s="1"/>
  <c r="J259" i="1"/>
  <c r="F259" i="1"/>
  <c r="E259" i="1" s="1"/>
  <c r="J267" i="1"/>
  <c r="F267" i="1"/>
  <c r="E267" i="1" s="1"/>
  <c r="J275" i="1"/>
  <c r="F275" i="1"/>
  <c r="E275" i="1" s="1"/>
  <c r="J283" i="1"/>
  <c r="F283" i="1"/>
  <c r="E283" i="1" s="1"/>
  <c r="J299" i="1"/>
  <c r="F299" i="1"/>
  <c r="E299" i="1" s="1"/>
  <c r="J307" i="1"/>
  <c r="F307" i="1"/>
  <c r="E307" i="1" s="1"/>
  <c r="J323" i="1"/>
  <c r="F323" i="1"/>
  <c r="E323" i="1" s="1"/>
  <c r="J331" i="1"/>
  <c r="F331" i="1"/>
  <c r="E331" i="1" s="1"/>
  <c r="J339" i="1"/>
  <c r="F339" i="1"/>
  <c r="E339" i="1" s="1"/>
  <c r="J363" i="1"/>
  <c r="F363" i="1"/>
  <c r="E363" i="1" s="1"/>
  <c r="J371" i="1"/>
  <c r="F371" i="1"/>
  <c r="E371" i="1" s="1"/>
  <c r="J403" i="1"/>
  <c r="F403" i="1"/>
  <c r="E403" i="1" s="1"/>
  <c r="J411" i="1"/>
  <c r="F411" i="1"/>
  <c r="E411" i="1" s="1"/>
  <c r="J419" i="1"/>
  <c r="F419" i="1"/>
  <c r="E419" i="1" s="1"/>
  <c r="J427" i="1"/>
  <c r="F427" i="1"/>
  <c r="E427" i="1" s="1"/>
  <c r="J451" i="1"/>
  <c r="F451" i="1"/>
  <c r="E451" i="1" s="1"/>
  <c r="J483" i="1"/>
  <c r="F483" i="1"/>
  <c r="E483" i="1" s="1"/>
  <c r="J491" i="1"/>
  <c r="F491" i="1"/>
  <c r="E491" i="1" s="1"/>
  <c r="J499" i="1"/>
  <c r="F499" i="1"/>
  <c r="E499" i="1" s="1"/>
  <c r="A2" i="2"/>
  <c r="D2" i="2"/>
  <c r="D10" i="2"/>
  <c r="K10" i="2"/>
  <c r="Y13" i="2"/>
  <c r="D20" i="2"/>
  <c r="K20" i="2"/>
  <c r="K25" i="2"/>
  <c r="K40" i="2"/>
  <c r="K51" i="2"/>
  <c r="A51" i="2"/>
  <c r="D51" i="2"/>
  <c r="K59" i="2"/>
  <c r="A59" i="2"/>
  <c r="D59" i="2"/>
  <c r="K67" i="2"/>
  <c r="A67" i="2"/>
  <c r="D67" i="2"/>
  <c r="D140" i="2"/>
  <c r="K140" i="2"/>
  <c r="D172" i="2"/>
  <c r="K172" i="2"/>
  <c r="D204" i="2"/>
  <c r="K204" i="2"/>
  <c r="D236" i="2"/>
  <c r="K236" i="2"/>
  <c r="D263" i="2"/>
  <c r="K263" i="2"/>
  <c r="A263" i="2"/>
  <c r="D318" i="2"/>
  <c r="K318" i="2"/>
  <c r="A318" i="2"/>
  <c r="D343" i="2"/>
  <c r="K343" i="2"/>
  <c r="A343" i="2"/>
  <c r="D359" i="2"/>
  <c r="K359" i="2"/>
  <c r="A359" i="2"/>
  <c r="K402" i="2"/>
  <c r="K644" i="2"/>
  <c r="E3" i="1"/>
  <c r="E7" i="1"/>
  <c r="E11" i="1"/>
  <c r="E16" i="1"/>
  <c r="E19" i="1"/>
  <c r="E23" i="1"/>
  <c r="E27" i="1"/>
  <c r="E31" i="1"/>
  <c r="E36" i="1"/>
  <c r="E40" i="1"/>
  <c r="E44" i="1"/>
  <c r="E48" i="1"/>
  <c r="J48" i="1"/>
  <c r="E51" i="1"/>
  <c r="F59" i="1"/>
  <c r="E59" i="1" s="1"/>
  <c r="J62" i="1"/>
  <c r="F62" i="1"/>
  <c r="E62" i="1" s="1"/>
  <c r="E64" i="1"/>
  <c r="J64" i="1"/>
  <c r="E67" i="1"/>
  <c r="F75" i="1"/>
  <c r="E75" i="1" s="1"/>
  <c r="J78" i="1"/>
  <c r="F78" i="1"/>
  <c r="E78" i="1" s="1"/>
  <c r="E80" i="1"/>
  <c r="J80" i="1"/>
  <c r="E83" i="1"/>
  <c r="F91" i="1"/>
  <c r="E91" i="1" s="1"/>
  <c r="J94" i="1"/>
  <c r="F94" i="1"/>
  <c r="E94" i="1" s="1"/>
  <c r="E96" i="1"/>
  <c r="J96" i="1"/>
  <c r="E99" i="1"/>
  <c r="F107" i="1"/>
  <c r="E107" i="1" s="1"/>
  <c r="J110" i="1"/>
  <c r="F110" i="1"/>
  <c r="E110" i="1" s="1"/>
  <c r="E112" i="1"/>
  <c r="J112" i="1"/>
  <c r="E115" i="1"/>
  <c r="F123" i="1"/>
  <c r="E123" i="1" s="1"/>
  <c r="J126" i="1"/>
  <c r="F126" i="1"/>
  <c r="E126" i="1" s="1"/>
  <c r="E128" i="1"/>
  <c r="J128" i="1"/>
  <c r="E131" i="1"/>
  <c r="F139" i="1"/>
  <c r="E139" i="1" s="1"/>
  <c r="J142" i="1"/>
  <c r="F142" i="1"/>
  <c r="E142" i="1" s="1"/>
  <c r="E144" i="1"/>
  <c r="J144" i="1"/>
  <c r="E147" i="1"/>
  <c r="F155" i="1"/>
  <c r="E155" i="1" s="1"/>
  <c r="J159" i="1"/>
  <c r="F159" i="1"/>
  <c r="E159" i="1" s="1"/>
  <c r="J167" i="1"/>
  <c r="F167" i="1"/>
  <c r="E167" i="1" s="1"/>
  <c r="J175" i="1"/>
  <c r="F175" i="1"/>
  <c r="E175" i="1" s="1"/>
  <c r="J183" i="1"/>
  <c r="F183" i="1"/>
  <c r="E183" i="1" s="1"/>
  <c r="J191" i="1"/>
  <c r="F191" i="1"/>
  <c r="E191" i="1" s="1"/>
  <c r="J199" i="1"/>
  <c r="F199" i="1"/>
  <c r="E199" i="1" s="1"/>
  <c r="J207" i="1"/>
  <c r="F207" i="1"/>
  <c r="E207" i="1" s="1"/>
  <c r="J215" i="1"/>
  <c r="F215" i="1"/>
  <c r="E215" i="1" s="1"/>
  <c r="J223" i="1"/>
  <c r="F223" i="1"/>
  <c r="E223" i="1" s="1"/>
  <c r="J231" i="1"/>
  <c r="F231" i="1"/>
  <c r="E231" i="1" s="1"/>
  <c r="J239" i="1"/>
  <c r="F239" i="1"/>
  <c r="E239" i="1" s="1"/>
  <c r="J247" i="1"/>
  <c r="F247" i="1"/>
  <c r="E247" i="1" s="1"/>
  <c r="J255" i="1"/>
  <c r="F255" i="1"/>
  <c r="E255" i="1" s="1"/>
  <c r="J263" i="1"/>
  <c r="F263" i="1"/>
  <c r="E263" i="1" s="1"/>
  <c r="J271" i="1"/>
  <c r="F271" i="1"/>
  <c r="E271" i="1" s="1"/>
  <c r="J279" i="1"/>
  <c r="F279" i="1"/>
  <c r="E279" i="1" s="1"/>
  <c r="J287" i="1"/>
  <c r="F287" i="1"/>
  <c r="E287" i="1" s="1"/>
  <c r="J295" i="1"/>
  <c r="F295" i="1"/>
  <c r="E295" i="1" s="1"/>
  <c r="J303" i="1"/>
  <c r="F303" i="1"/>
  <c r="E303" i="1" s="1"/>
  <c r="J311" i="1"/>
  <c r="F311" i="1"/>
  <c r="E311" i="1" s="1"/>
  <c r="J319" i="1"/>
  <c r="F319" i="1"/>
  <c r="E319" i="1" s="1"/>
  <c r="J327" i="1"/>
  <c r="F327" i="1"/>
  <c r="E327" i="1" s="1"/>
  <c r="J335" i="1"/>
  <c r="F335" i="1"/>
  <c r="E335" i="1" s="1"/>
  <c r="J343" i="1"/>
  <c r="F343" i="1"/>
  <c r="E343" i="1" s="1"/>
  <c r="J351" i="1"/>
  <c r="F351" i="1"/>
  <c r="E351" i="1" s="1"/>
  <c r="J359" i="1"/>
  <c r="F359" i="1"/>
  <c r="E359" i="1" s="1"/>
  <c r="J367" i="1"/>
  <c r="F367" i="1"/>
  <c r="E367" i="1" s="1"/>
  <c r="J375" i="1"/>
  <c r="F375" i="1"/>
  <c r="E375" i="1" s="1"/>
  <c r="J383" i="1"/>
  <c r="F383" i="1"/>
  <c r="E383" i="1" s="1"/>
  <c r="J391" i="1"/>
  <c r="F391" i="1"/>
  <c r="E391" i="1" s="1"/>
  <c r="J399" i="1"/>
  <c r="F399" i="1"/>
  <c r="E399" i="1" s="1"/>
  <c r="J407" i="1"/>
  <c r="F407" i="1"/>
  <c r="E407" i="1" s="1"/>
  <c r="J415" i="1"/>
  <c r="F415" i="1"/>
  <c r="E415" i="1" s="1"/>
  <c r="J423" i="1"/>
  <c r="F423" i="1"/>
  <c r="E423" i="1" s="1"/>
  <c r="J431" i="1"/>
  <c r="F431" i="1"/>
  <c r="E431" i="1" s="1"/>
  <c r="J439" i="1"/>
  <c r="F439" i="1"/>
  <c r="E439" i="1" s="1"/>
  <c r="J447" i="1"/>
  <c r="F447" i="1"/>
  <c r="E447" i="1" s="1"/>
  <c r="J455" i="1"/>
  <c r="F455" i="1"/>
  <c r="E455" i="1" s="1"/>
  <c r="J463" i="1"/>
  <c r="F463" i="1"/>
  <c r="E463" i="1" s="1"/>
  <c r="J471" i="1"/>
  <c r="F471" i="1"/>
  <c r="E471" i="1" s="1"/>
  <c r="J479" i="1"/>
  <c r="F479" i="1"/>
  <c r="E479" i="1" s="1"/>
  <c r="J487" i="1"/>
  <c r="F487" i="1"/>
  <c r="E487" i="1" s="1"/>
  <c r="J495" i="1"/>
  <c r="F495" i="1"/>
  <c r="E495" i="1" s="1"/>
  <c r="K5" i="2"/>
  <c r="D6" i="2"/>
  <c r="K6" i="2"/>
  <c r="Y6" i="2"/>
  <c r="K16" i="2"/>
  <c r="K18" i="2"/>
  <c r="Y18" i="2"/>
  <c r="K23" i="2"/>
  <c r="D26" i="2"/>
  <c r="K26" i="2"/>
  <c r="A30" i="2"/>
  <c r="D34" i="2"/>
  <c r="K34" i="2"/>
  <c r="K42" i="2"/>
  <c r="A42" i="2"/>
  <c r="D42" i="2"/>
  <c r="A44" i="2"/>
  <c r="K47" i="2"/>
  <c r="A47" i="2"/>
  <c r="D47" i="2"/>
  <c r="A52" i="2"/>
  <c r="K55" i="2"/>
  <c r="A55" i="2"/>
  <c r="D55" i="2"/>
  <c r="A60" i="2"/>
  <c r="K63" i="2"/>
  <c r="A63" i="2"/>
  <c r="D63" i="2"/>
  <c r="A68" i="2"/>
  <c r="K71" i="2"/>
  <c r="A71" i="2"/>
  <c r="D71" i="2"/>
  <c r="D151" i="2"/>
  <c r="K151" i="2"/>
  <c r="A151" i="2"/>
  <c r="D156" i="2"/>
  <c r="K156" i="2"/>
  <c r="D183" i="2"/>
  <c r="K183" i="2"/>
  <c r="A183" i="2"/>
  <c r="D188" i="2"/>
  <c r="K188" i="2"/>
  <c r="D215" i="2"/>
  <c r="K215" i="2"/>
  <c r="A215" i="2"/>
  <c r="D220" i="2"/>
  <c r="K220" i="2"/>
  <c r="D247" i="2"/>
  <c r="K247" i="2"/>
  <c r="A247" i="2"/>
  <c r="D252" i="2"/>
  <c r="K252" i="2"/>
  <c r="D257" i="2"/>
  <c r="K257" i="2"/>
  <c r="A257" i="2"/>
  <c r="D261" i="2"/>
  <c r="K261" i="2"/>
  <c r="A261" i="2"/>
  <c r="D271" i="2"/>
  <c r="K271" i="2"/>
  <c r="A271" i="2"/>
  <c r="D278" i="2"/>
  <c r="K278" i="2"/>
  <c r="A278" i="2"/>
  <c r="D287" i="2"/>
  <c r="K287" i="2"/>
  <c r="A287" i="2"/>
  <c r="D294" i="2"/>
  <c r="K294" i="2"/>
  <c r="A294" i="2"/>
  <c r="D303" i="2"/>
  <c r="K303" i="2"/>
  <c r="A303" i="2"/>
  <c r="D310" i="2"/>
  <c r="K310" i="2"/>
  <c r="A310" i="2"/>
  <c r="D319" i="2"/>
  <c r="K319" i="2"/>
  <c r="A319" i="2"/>
  <c r="D326" i="2"/>
  <c r="K326" i="2"/>
  <c r="A326" i="2"/>
  <c r="D335" i="2"/>
  <c r="K335" i="2"/>
  <c r="A335" i="2"/>
  <c r="D342" i="2"/>
  <c r="K342" i="2"/>
  <c r="A342" i="2"/>
  <c r="D351" i="2"/>
  <c r="K351" i="2"/>
  <c r="A351" i="2"/>
  <c r="D358" i="2"/>
  <c r="K358" i="2"/>
  <c r="A358" i="2"/>
  <c r="D367" i="2"/>
  <c r="K367" i="2"/>
  <c r="A367" i="2"/>
  <c r="D374" i="2"/>
  <c r="K374" i="2"/>
  <c r="A374" i="2"/>
  <c r="F158" i="1"/>
  <c r="E158" i="1" s="1"/>
  <c r="J158" i="1"/>
  <c r="F162" i="1"/>
  <c r="E162" i="1" s="1"/>
  <c r="J162" i="1"/>
  <c r="F166" i="1"/>
  <c r="E166" i="1" s="1"/>
  <c r="J166" i="1"/>
  <c r="F170" i="1"/>
  <c r="E170" i="1" s="1"/>
  <c r="J170" i="1"/>
  <c r="F174" i="1"/>
  <c r="E174" i="1" s="1"/>
  <c r="J174" i="1"/>
  <c r="F178" i="1"/>
  <c r="E178" i="1" s="1"/>
  <c r="J178" i="1"/>
  <c r="F182" i="1"/>
  <c r="E182" i="1" s="1"/>
  <c r="J182" i="1"/>
  <c r="F186" i="1"/>
  <c r="E186" i="1" s="1"/>
  <c r="J186" i="1"/>
  <c r="F190" i="1"/>
  <c r="E190" i="1" s="1"/>
  <c r="J190" i="1"/>
  <c r="F194" i="1"/>
  <c r="E194" i="1" s="1"/>
  <c r="J194" i="1"/>
  <c r="F198" i="1"/>
  <c r="E198" i="1" s="1"/>
  <c r="J198" i="1"/>
  <c r="F202" i="1"/>
  <c r="E202" i="1" s="1"/>
  <c r="J202" i="1"/>
  <c r="F206" i="1"/>
  <c r="E206" i="1" s="1"/>
  <c r="J206" i="1"/>
  <c r="F210" i="1"/>
  <c r="E210" i="1" s="1"/>
  <c r="J210" i="1"/>
  <c r="F214" i="1"/>
  <c r="E214" i="1" s="1"/>
  <c r="J214" i="1"/>
  <c r="F218" i="1"/>
  <c r="E218" i="1" s="1"/>
  <c r="J218" i="1"/>
  <c r="F222" i="1"/>
  <c r="E222" i="1" s="1"/>
  <c r="J222" i="1"/>
  <c r="F226" i="1"/>
  <c r="E226" i="1" s="1"/>
  <c r="J226" i="1"/>
  <c r="F230" i="1"/>
  <c r="E230" i="1" s="1"/>
  <c r="J230" i="1"/>
  <c r="F234" i="1"/>
  <c r="E234" i="1" s="1"/>
  <c r="J234" i="1"/>
  <c r="F238" i="1"/>
  <c r="E238" i="1" s="1"/>
  <c r="J238" i="1"/>
  <c r="F242" i="1"/>
  <c r="E242" i="1" s="1"/>
  <c r="J242" i="1"/>
  <c r="F246" i="1"/>
  <c r="E246" i="1" s="1"/>
  <c r="J246" i="1"/>
  <c r="F250" i="1"/>
  <c r="E250" i="1" s="1"/>
  <c r="J250" i="1"/>
  <c r="F254" i="1"/>
  <c r="E254" i="1" s="1"/>
  <c r="J254" i="1"/>
  <c r="F258" i="1"/>
  <c r="E258" i="1" s="1"/>
  <c r="J258" i="1"/>
  <c r="F262" i="1"/>
  <c r="E262" i="1" s="1"/>
  <c r="J262" i="1"/>
  <c r="F266" i="1"/>
  <c r="E266" i="1" s="1"/>
  <c r="J266" i="1"/>
  <c r="F270" i="1"/>
  <c r="E270" i="1" s="1"/>
  <c r="J270" i="1"/>
  <c r="F274" i="1"/>
  <c r="E274" i="1" s="1"/>
  <c r="J274" i="1"/>
  <c r="F278" i="1"/>
  <c r="E278" i="1" s="1"/>
  <c r="J278" i="1"/>
  <c r="F282" i="1"/>
  <c r="E282" i="1" s="1"/>
  <c r="J282" i="1"/>
  <c r="F286" i="1"/>
  <c r="E286" i="1" s="1"/>
  <c r="J286" i="1"/>
  <c r="F290" i="1"/>
  <c r="E290" i="1" s="1"/>
  <c r="J290" i="1"/>
  <c r="F294" i="1"/>
  <c r="E294" i="1" s="1"/>
  <c r="J294" i="1"/>
  <c r="F298" i="1"/>
  <c r="E298" i="1" s="1"/>
  <c r="J298" i="1"/>
  <c r="F302" i="1"/>
  <c r="E302" i="1" s="1"/>
  <c r="J302" i="1"/>
  <c r="F306" i="1"/>
  <c r="E306" i="1" s="1"/>
  <c r="J306" i="1"/>
  <c r="F310" i="1"/>
  <c r="E310" i="1" s="1"/>
  <c r="J310" i="1"/>
  <c r="F314" i="1"/>
  <c r="E314" i="1" s="1"/>
  <c r="J314" i="1"/>
  <c r="F318" i="1"/>
  <c r="E318" i="1" s="1"/>
  <c r="J318" i="1"/>
  <c r="F322" i="1"/>
  <c r="E322" i="1" s="1"/>
  <c r="J322" i="1"/>
  <c r="F326" i="1"/>
  <c r="E326" i="1" s="1"/>
  <c r="J326" i="1"/>
  <c r="F330" i="1"/>
  <c r="E330" i="1" s="1"/>
  <c r="J330" i="1"/>
  <c r="F334" i="1"/>
  <c r="E334" i="1" s="1"/>
  <c r="J334" i="1"/>
  <c r="F338" i="1"/>
  <c r="E338" i="1" s="1"/>
  <c r="J338" i="1"/>
  <c r="F342" i="1"/>
  <c r="E342" i="1" s="1"/>
  <c r="J342" i="1"/>
  <c r="F346" i="1"/>
  <c r="E346" i="1" s="1"/>
  <c r="J346" i="1"/>
  <c r="F350" i="1"/>
  <c r="E350" i="1" s="1"/>
  <c r="J350" i="1"/>
  <c r="F354" i="1"/>
  <c r="E354" i="1" s="1"/>
  <c r="J354" i="1"/>
  <c r="F358" i="1"/>
  <c r="E358" i="1" s="1"/>
  <c r="J358" i="1"/>
  <c r="F362" i="1"/>
  <c r="E362" i="1" s="1"/>
  <c r="J362" i="1"/>
  <c r="F366" i="1"/>
  <c r="E366" i="1" s="1"/>
  <c r="J366" i="1"/>
  <c r="F370" i="1"/>
  <c r="E370" i="1" s="1"/>
  <c r="J370" i="1"/>
  <c r="F374" i="1"/>
  <c r="E374" i="1" s="1"/>
  <c r="J374" i="1"/>
  <c r="F378" i="1"/>
  <c r="E378" i="1" s="1"/>
  <c r="J378" i="1"/>
  <c r="F382" i="1"/>
  <c r="E382" i="1" s="1"/>
  <c r="J382" i="1"/>
  <c r="F386" i="1"/>
  <c r="E386" i="1" s="1"/>
  <c r="J386" i="1"/>
  <c r="F390" i="1"/>
  <c r="E390" i="1" s="1"/>
  <c r="J390" i="1"/>
  <c r="F394" i="1"/>
  <c r="E394" i="1" s="1"/>
  <c r="J394" i="1"/>
  <c r="F398" i="1"/>
  <c r="E398" i="1" s="1"/>
  <c r="J398" i="1"/>
  <c r="F402" i="1"/>
  <c r="E402" i="1" s="1"/>
  <c r="J402" i="1"/>
  <c r="F406" i="1"/>
  <c r="E406" i="1" s="1"/>
  <c r="J406" i="1"/>
  <c r="F410" i="1"/>
  <c r="E410" i="1" s="1"/>
  <c r="J410" i="1"/>
  <c r="F414" i="1"/>
  <c r="E414" i="1" s="1"/>
  <c r="J414" i="1"/>
  <c r="F418" i="1"/>
  <c r="E418" i="1" s="1"/>
  <c r="J418" i="1"/>
  <c r="F422" i="1"/>
  <c r="E422" i="1" s="1"/>
  <c r="J422" i="1"/>
  <c r="F426" i="1"/>
  <c r="E426" i="1" s="1"/>
  <c r="J426" i="1"/>
  <c r="F430" i="1"/>
  <c r="E430" i="1" s="1"/>
  <c r="J430" i="1"/>
  <c r="F434" i="1"/>
  <c r="E434" i="1" s="1"/>
  <c r="J434" i="1"/>
  <c r="F438" i="1"/>
  <c r="E438" i="1" s="1"/>
  <c r="J438" i="1"/>
  <c r="F442" i="1"/>
  <c r="E442" i="1" s="1"/>
  <c r="J442" i="1"/>
  <c r="F446" i="1"/>
  <c r="E446" i="1" s="1"/>
  <c r="J446" i="1"/>
  <c r="F450" i="1"/>
  <c r="E450" i="1" s="1"/>
  <c r="J450" i="1"/>
  <c r="F454" i="1"/>
  <c r="E454" i="1" s="1"/>
  <c r="J454" i="1"/>
  <c r="F458" i="1"/>
  <c r="E458" i="1" s="1"/>
  <c r="J458" i="1"/>
  <c r="F462" i="1"/>
  <c r="E462" i="1" s="1"/>
  <c r="J462" i="1"/>
  <c r="F466" i="1"/>
  <c r="E466" i="1" s="1"/>
  <c r="J466" i="1"/>
  <c r="F470" i="1"/>
  <c r="E470" i="1" s="1"/>
  <c r="J470" i="1"/>
  <c r="F474" i="1"/>
  <c r="E474" i="1" s="1"/>
  <c r="J474" i="1"/>
  <c r="F478" i="1"/>
  <c r="E478" i="1" s="1"/>
  <c r="J478" i="1"/>
  <c r="F482" i="1"/>
  <c r="E482" i="1" s="1"/>
  <c r="J482" i="1"/>
  <c r="F486" i="1"/>
  <c r="E486" i="1" s="1"/>
  <c r="J486" i="1"/>
  <c r="F490" i="1"/>
  <c r="E490" i="1" s="1"/>
  <c r="J490" i="1"/>
  <c r="F494" i="1"/>
  <c r="E494" i="1" s="1"/>
  <c r="J494" i="1"/>
  <c r="F498" i="1"/>
  <c r="E498" i="1" s="1"/>
  <c r="J498" i="1"/>
  <c r="A8" i="2"/>
  <c r="A12" i="2"/>
  <c r="A16" i="2"/>
  <c r="A17" i="2"/>
  <c r="A22" i="2"/>
  <c r="A23" i="2"/>
  <c r="A24" i="2"/>
  <c r="A28" i="2"/>
  <c r="A36" i="2"/>
  <c r="A40" i="2"/>
  <c r="A41" i="2"/>
  <c r="K45" i="2"/>
  <c r="A46" i="2"/>
  <c r="K49" i="2"/>
  <c r="A50" i="2"/>
  <c r="K53" i="2"/>
  <c r="A54" i="2"/>
  <c r="K57" i="2"/>
  <c r="A58" i="2"/>
  <c r="K61" i="2"/>
  <c r="A62" i="2"/>
  <c r="K65" i="2"/>
  <c r="A66" i="2"/>
  <c r="K69" i="2"/>
  <c r="A70" i="2"/>
  <c r="K73" i="2"/>
  <c r="A74" i="2"/>
  <c r="D147" i="2"/>
  <c r="K147" i="2"/>
  <c r="A147" i="2"/>
  <c r="A148" i="2"/>
  <c r="D152" i="2"/>
  <c r="K152" i="2"/>
  <c r="D163" i="2"/>
  <c r="K163" i="2"/>
  <c r="A163" i="2"/>
  <c r="A164" i="2"/>
  <c r="D168" i="2"/>
  <c r="K168" i="2"/>
  <c r="D179" i="2"/>
  <c r="K179" i="2"/>
  <c r="A179" i="2"/>
  <c r="A180" i="2"/>
  <c r="D184" i="2"/>
  <c r="K184" i="2"/>
  <c r="D195" i="2"/>
  <c r="K195" i="2"/>
  <c r="A195" i="2"/>
  <c r="A196" i="2"/>
  <c r="D200" i="2"/>
  <c r="K200" i="2"/>
  <c r="D211" i="2"/>
  <c r="K211" i="2"/>
  <c r="A211" i="2"/>
  <c r="A212" i="2"/>
  <c r="D216" i="2"/>
  <c r="K216" i="2"/>
  <c r="D227" i="2"/>
  <c r="K227" i="2"/>
  <c r="A227" i="2"/>
  <c r="A228" i="2"/>
  <c r="D232" i="2"/>
  <c r="K232" i="2"/>
  <c r="D243" i="2"/>
  <c r="K243" i="2"/>
  <c r="A243" i="2"/>
  <c r="A244" i="2"/>
  <c r="D248" i="2"/>
  <c r="K248" i="2"/>
  <c r="K46" i="2"/>
  <c r="K50" i="2"/>
  <c r="K54" i="2"/>
  <c r="K58" i="2"/>
  <c r="K62" i="2"/>
  <c r="K66" i="2"/>
  <c r="K70" i="2"/>
  <c r="K74" i="2"/>
  <c r="D143" i="2"/>
  <c r="K143" i="2"/>
  <c r="A143" i="2"/>
  <c r="D148" i="2"/>
  <c r="K148" i="2"/>
  <c r="D159" i="2"/>
  <c r="K159" i="2"/>
  <c r="A159" i="2"/>
  <c r="D164" i="2"/>
  <c r="K164" i="2"/>
  <c r="D175" i="2"/>
  <c r="K175" i="2"/>
  <c r="A175" i="2"/>
  <c r="D180" i="2"/>
  <c r="K180" i="2"/>
  <c r="D191" i="2"/>
  <c r="K191" i="2"/>
  <c r="A191" i="2"/>
  <c r="D196" i="2"/>
  <c r="K196" i="2"/>
  <c r="D207" i="2"/>
  <c r="K207" i="2"/>
  <c r="A207" i="2"/>
  <c r="D212" i="2"/>
  <c r="K212" i="2"/>
  <c r="D223" i="2"/>
  <c r="K223" i="2"/>
  <c r="A223" i="2"/>
  <c r="D228" i="2"/>
  <c r="K228" i="2"/>
  <c r="D239" i="2"/>
  <c r="K239" i="2"/>
  <c r="A239" i="2"/>
  <c r="D244" i="2"/>
  <c r="K244" i="2"/>
  <c r="D255" i="2"/>
  <c r="K255" i="2"/>
  <c r="A255" i="2"/>
  <c r="D520" i="2"/>
  <c r="K520" i="2"/>
  <c r="A520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6" i="2"/>
  <c r="D138" i="2"/>
  <c r="K138" i="2"/>
  <c r="D142" i="2"/>
  <c r="K142" i="2"/>
  <c r="D146" i="2"/>
  <c r="K146" i="2"/>
  <c r="D150" i="2"/>
  <c r="K150" i="2"/>
  <c r="D154" i="2"/>
  <c r="K154" i="2"/>
  <c r="D158" i="2"/>
  <c r="K158" i="2"/>
  <c r="D162" i="2"/>
  <c r="K162" i="2"/>
  <c r="D166" i="2"/>
  <c r="K166" i="2"/>
  <c r="D170" i="2"/>
  <c r="K170" i="2"/>
  <c r="D174" i="2"/>
  <c r="K174" i="2"/>
  <c r="D178" i="2"/>
  <c r="K178" i="2"/>
  <c r="D182" i="2"/>
  <c r="K182" i="2"/>
  <c r="D186" i="2"/>
  <c r="K186" i="2"/>
  <c r="D190" i="2"/>
  <c r="K190" i="2"/>
  <c r="D194" i="2"/>
  <c r="K194" i="2"/>
  <c r="D198" i="2"/>
  <c r="K198" i="2"/>
  <c r="D202" i="2"/>
  <c r="K202" i="2"/>
  <c r="D206" i="2"/>
  <c r="K206" i="2"/>
  <c r="D210" i="2"/>
  <c r="K210" i="2"/>
  <c r="D214" i="2"/>
  <c r="K214" i="2"/>
  <c r="D218" i="2"/>
  <c r="K218" i="2"/>
  <c r="D222" i="2"/>
  <c r="K222" i="2"/>
  <c r="D226" i="2"/>
  <c r="K226" i="2"/>
  <c r="D230" i="2"/>
  <c r="K230" i="2"/>
  <c r="D234" i="2"/>
  <c r="K234" i="2"/>
  <c r="D238" i="2"/>
  <c r="K238" i="2"/>
  <c r="D242" i="2"/>
  <c r="K242" i="2"/>
  <c r="D246" i="2"/>
  <c r="K246" i="2"/>
  <c r="D250" i="2"/>
  <c r="K250" i="2"/>
  <c r="D254" i="2"/>
  <c r="K254" i="2"/>
  <c r="D258" i="2"/>
  <c r="K258" i="2"/>
  <c r="A258" i="2"/>
  <c r="D260" i="2"/>
  <c r="K260" i="2"/>
  <c r="A260" i="2"/>
  <c r="D262" i="2"/>
  <c r="K262" i="2"/>
  <c r="A262" i="2"/>
  <c r="D264" i="2"/>
  <c r="K264" i="2"/>
  <c r="A264" i="2"/>
  <c r="D267" i="2"/>
  <c r="K267" i="2"/>
  <c r="D275" i="2"/>
  <c r="K275" i="2"/>
  <c r="D283" i="2"/>
  <c r="K283" i="2"/>
  <c r="D291" i="2"/>
  <c r="K291" i="2"/>
  <c r="D299" i="2"/>
  <c r="K299" i="2"/>
  <c r="D307" i="2"/>
  <c r="K307" i="2"/>
  <c r="D315" i="2"/>
  <c r="K315" i="2"/>
  <c r="D323" i="2"/>
  <c r="K323" i="2"/>
  <c r="D331" i="2"/>
  <c r="K331" i="2"/>
  <c r="D339" i="2"/>
  <c r="K339" i="2"/>
  <c r="D347" i="2"/>
  <c r="K347" i="2"/>
  <c r="D355" i="2"/>
  <c r="K355" i="2"/>
  <c r="D363" i="2"/>
  <c r="K363" i="2"/>
  <c r="D371" i="2"/>
  <c r="K371" i="2"/>
  <c r="A542" i="2"/>
  <c r="D542" i="2"/>
  <c r="K542" i="2"/>
  <c r="A556" i="2"/>
  <c r="D556" i="2"/>
  <c r="K556" i="2"/>
  <c r="K135" i="2"/>
  <c r="D137" i="2"/>
  <c r="K137" i="2"/>
  <c r="D141" i="2"/>
  <c r="K141" i="2"/>
  <c r="D145" i="2"/>
  <c r="K145" i="2"/>
  <c r="D149" i="2"/>
  <c r="K149" i="2"/>
  <c r="D153" i="2"/>
  <c r="K153" i="2"/>
  <c r="D157" i="2"/>
  <c r="K157" i="2"/>
  <c r="D161" i="2"/>
  <c r="K161" i="2"/>
  <c r="D165" i="2"/>
  <c r="K165" i="2"/>
  <c r="D169" i="2"/>
  <c r="K169" i="2"/>
  <c r="D173" i="2"/>
  <c r="K173" i="2"/>
  <c r="D177" i="2"/>
  <c r="K177" i="2"/>
  <c r="D181" i="2"/>
  <c r="K181" i="2"/>
  <c r="D185" i="2"/>
  <c r="K185" i="2"/>
  <c r="D189" i="2"/>
  <c r="K189" i="2"/>
  <c r="D193" i="2"/>
  <c r="K193" i="2"/>
  <c r="D197" i="2"/>
  <c r="K197" i="2"/>
  <c r="D201" i="2"/>
  <c r="K201" i="2"/>
  <c r="D205" i="2"/>
  <c r="K205" i="2"/>
  <c r="D209" i="2"/>
  <c r="K209" i="2"/>
  <c r="D213" i="2"/>
  <c r="K213" i="2"/>
  <c r="D217" i="2"/>
  <c r="K217" i="2"/>
  <c r="D221" i="2"/>
  <c r="K221" i="2"/>
  <c r="D225" i="2"/>
  <c r="K225" i="2"/>
  <c r="D229" i="2"/>
  <c r="K229" i="2"/>
  <c r="D233" i="2"/>
  <c r="K233" i="2"/>
  <c r="D237" i="2"/>
  <c r="K237" i="2"/>
  <c r="D241" i="2"/>
  <c r="K241" i="2"/>
  <c r="D245" i="2"/>
  <c r="K245" i="2"/>
  <c r="D249" i="2"/>
  <c r="K249" i="2"/>
  <c r="D253" i="2"/>
  <c r="K253" i="2"/>
  <c r="D266" i="2"/>
  <c r="K266" i="2"/>
  <c r="A266" i="2"/>
  <c r="D274" i="2"/>
  <c r="K274" i="2"/>
  <c r="A274" i="2"/>
  <c r="D282" i="2"/>
  <c r="K282" i="2"/>
  <c r="A282" i="2"/>
  <c r="D290" i="2"/>
  <c r="K290" i="2"/>
  <c r="A290" i="2"/>
  <c r="D298" i="2"/>
  <c r="K298" i="2"/>
  <c r="A298" i="2"/>
  <c r="D306" i="2"/>
  <c r="K306" i="2"/>
  <c r="A306" i="2"/>
  <c r="D314" i="2"/>
  <c r="K314" i="2"/>
  <c r="A314" i="2"/>
  <c r="D322" i="2"/>
  <c r="K322" i="2"/>
  <c r="A322" i="2"/>
  <c r="D330" i="2"/>
  <c r="K330" i="2"/>
  <c r="A330" i="2"/>
  <c r="D338" i="2"/>
  <c r="K338" i="2"/>
  <c r="A338" i="2"/>
  <c r="D346" i="2"/>
  <c r="K346" i="2"/>
  <c r="A346" i="2"/>
  <c r="D354" i="2"/>
  <c r="K354" i="2"/>
  <c r="A354" i="2"/>
  <c r="D362" i="2"/>
  <c r="K362" i="2"/>
  <c r="A362" i="2"/>
  <c r="D370" i="2"/>
  <c r="K370" i="2"/>
  <c r="A370" i="2"/>
  <c r="A265" i="2"/>
  <c r="D268" i="2"/>
  <c r="K268" i="2"/>
  <c r="A269" i="2"/>
  <c r="D272" i="2"/>
  <c r="K272" i="2"/>
  <c r="A273" i="2"/>
  <c r="D276" i="2"/>
  <c r="K276" i="2"/>
  <c r="A277" i="2"/>
  <c r="D280" i="2"/>
  <c r="K280" i="2"/>
  <c r="A281" i="2"/>
  <c r="D284" i="2"/>
  <c r="K284" i="2"/>
  <c r="A285" i="2"/>
  <c r="D288" i="2"/>
  <c r="K288" i="2"/>
  <c r="A289" i="2"/>
  <c r="D292" i="2"/>
  <c r="K292" i="2"/>
  <c r="A293" i="2"/>
  <c r="D296" i="2"/>
  <c r="K296" i="2"/>
  <c r="A297" i="2"/>
  <c r="D300" i="2"/>
  <c r="K300" i="2"/>
  <c r="A301" i="2"/>
  <c r="D304" i="2"/>
  <c r="K304" i="2"/>
  <c r="A305" i="2"/>
  <c r="D308" i="2"/>
  <c r="K308" i="2"/>
  <c r="A309" i="2"/>
  <c r="D312" i="2"/>
  <c r="K312" i="2"/>
  <c r="A313" i="2"/>
  <c r="D316" i="2"/>
  <c r="K316" i="2"/>
  <c r="A317" i="2"/>
  <c r="D320" i="2"/>
  <c r="K320" i="2"/>
  <c r="A321" i="2"/>
  <c r="D324" i="2"/>
  <c r="K324" i="2"/>
  <c r="A325" i="2"/>
  <c r="D328" i="2"/>
  <c r="K328" i="2"/>
  <c r="A329" i="2"/>
  <c r="D332" i="2"/>
  <c r="K332" i="2"/>
  <c r="A333" i="2"/>
  <c r="D336" i="2"/>
  <c r="K336" i="2"/>
  <c r="A337" i="2"/>
  <c r="D340" i="2"/>
  <c r="K340" i="2"/>
  <c r="A341" i="2"/>
  <c r="D344" i="2"/>
  <c r="K344" i="2"/>
  <c r="A345" i="2"/>
  <c r="D348" i="2"/>
  <c r="K348" i="2"/>
  <c r="A349" i="2"/>
  <c r="D352" i="2"/>
  <c r="K352" i="2"/>
  <c r="A353" i="2"/>
  <c r="D356" i="2"/>
  <c r="K356" i="2"/>
  <c r="A357" i="2"/>
  <c r="D360" i="2"/>
  <c r="K360" i="2"/>
  <c r="A361" i="2"/>
  <c r="D364" i="2"/>
  <c r="K364" i="2"/>
  <c r="A365" i="2"/>
  <c r="D368" i="2"/>
  <c r="K368" i="2"/>
  <c r="A369" i="2"/>
  <c r="D372" i="2"/>
  <c r="K372" i="2"/>
  <c r="A373" i="2"/>
  <c r="D376" i="2"/>
  <c r="K376" i="2"/>
  <c r="D493" i="2"/>
  <c r="K493" i="2"/>
  <c r="A493" i="2"/>
  <c r="D512" i="2"/>
  <c r="K512" i="2"/>
  <c r="A512" i="2"/>
  <c r="D525" i="2"/>
  <c r="K525" i="2"/>
  <c r="A525" i="2"/>
  <c r="A571" i="2"/>
  <c r="D571" i="2"/>
  <c r="K571" i="2"/>
  <c r="A575" i="2"/>
  <c r="D575" i="2"/>
  <c r="K575" i="2"/>
  <c r="D265" i="2"/>
  <c r="K265" i="2"/>
  <c r="D269" i="2"/>
  <c r="K269" i="2"/>
  <c r="D273" i="2"/>
  <c r="K273" i="2"/>
  <c r="D277" i="2"/>
  <c r="K277" i="2"/>
  <c r="D281" i="2"/>
  <c r="K281" i="2"/>
  <c r="D285" i="2"/>
  <c r="K285" i="2"/>
  <c r="D289" i="2"/>
  <c r="K289" i="2"/>
  <c r="D293" i="2"/>
  <c r="K293" i="2"/>
  <c r="D297" i="2"/>
  <c r="K297" i="2"/>
  <c r="D301" i="2"/>
  <c r="K301" i="2"/>
  <c r="D305" i="2"/>
  <c r="K305" i="2"/>
  <c r="D309" i="2"/>
  <c r="K309" i="2"/>
  <c r="D313" i="2"/>
  <c r="K313" i="2"/>
  <c r="D317" i="2"/>
  <c r="K317" i="2"/>
  <c r="D321" i="2"/>
  <c r="K321" i="2"/>
  <c r="D325" i="2"/>
  <c r="K325" i="2"/>
  <c r="D329" i="2"/>
  <c r="K329" i="2"/>
  <c r="D333" i="2"/>
  <c r="K333" i="2"/>
  <c r="D337" i="2"/>
  <c r="K337" i="2"/>
  <c r="D341" i="2"/>
  <c r="K341" i="2"/>
  <c r="D345" i="2"/>
  <c r="K345" i="2"/>
  <c r="D349" i="2"/>
  <c r="K349" i="2"/>
  <c r="D353" i="2"/>
  <c r="K353" i="2"/>
  <c r="D357" i="2"/>
  <c r="K357" i="2"/>
  <c r="D361" i="2"/>
  <c r="K361" i="2"/>
  <c r="D365" i="2"/>
  <c r="K365" i="2"/>
  <c r="D369" i="2"/>
  <c r="K369" i="2"/>
  <c r="D373" i="2"/>
  <c r="K373" i="2"/>
  <c r="D504" i="2"/>
  <c r="K504" i="2"/>
  <c r="A504" i="2"/>
  <c r="D509" i="2"/>
  <c r="K509" i="2"/>
  <c r="A509" i="2"/>
  <c r="D536" i="2"/>
  <c r="K536" i="2"/>
  <c r="A536" i="2"/>
  <c r="D541" i="2"/>
  <c r="K541" i="2"/>
  <c r="A541" i="2"/>
  <c r="A550" i="2"/>
  <c r="D550" i="2"/>
  <c r="K550" i="2"/>
  <c r="A555" i="2"/>
  <c r="D555" i="2"/>
  <c r="K555" i="2"/>
  <c r="A572" i="2"/>
  <c r="D572" i="2"/>
  <c r="K572" i="2"/>
  <c r="A626" i="2"/>
  <c r="D626" i="2"/>
  <c r="K626" i="2"/>
  <c r="D496" i="2"/>
  <c r="K496" i="2"/>
  <c r="A496" i="2"/>
  <c r="D501" i="2"/>
  <c r="K501" i="2"/>
  <c r="A501" i="2"/>
  <c r="D528" i="2"/>
  <c r="K528" i="2"/>
  <c r="A528" i="2"/>
  <c r="D533" i="2"/>
  <c r="K533" i="2"/>
  <c r="A533" i="2"/>
  <c r="D484" i="2"/>
  <c r="K484" i="2"/>
  <c r="A484" i="2"/>
  <c r="D492" i="2"/>
  <c r="K492" i="2"/>
  <c r="A492" i="2"/>
  <c r="D500" i="2"/>
  <c r="K500" i="2"/>
  <c r="A500" i="2"/>
  <c r="D508" i="2"/>
  <c r="K508" i="2"/>
  <c r="A508" i="2"/>
  <c r="D516" i="2"/>
  <c r="K516" i="2"/>
  <c r="A516" i="2"/>
  <c r="D524" i="2"/>
  <c r="K524" i="2"/>
  <c r="A524" i="2"/>
  <c r="D532" i="2"/>
  <c r="K532" i="2"/>
  <c r="A532" i="2"/>
  <c r="D540" i="2"/>
  <c r="K540" i="2"/>
  <c r="A540" i="2"/>
  <c r="A563" i="2"/>
  <c r="D563" i="2"/>
  <c r="K563" i="2"/>
  <c r="A574" i="2"/>
  <c r="D574" i="2"/>
  <c r="K574" i="2"/>
  <c r="D481" i="2"/>
  <c r="K481" i="2"/>
  <c r="D489" i="2"/>
  <c r="K489" i="2"/>
  <c r="D497" i="2"/>
  <c r="K497" i="2"/>
  <c r="D505" i="2"/>
  <c r="K505" i="2"/>
  <c r="D513" i="2"/>
  <c r="K513" i="2"/>
  <c r="D521" i="2"/>
  <c r="K521" i="2"/>
  <c r="D529" i="2"/>
  <c r="K529" i="2"/>
  <c r="D537" i="2"/>
  <c r="K537" i="2"/>
  <c r="A545" i="2"/>
  <c r="D545" i="2"/>
  <c r="A546" i="2"/>
  <c r="D546" i="2"/>
  <c r="A553" i="2"/>
  <c r="K553" i="2"/>
  <c r="D553" i="2"/>
  <c r="A564" i="2"/>
  <c r="D564" i="2"/>
  <c r="K564" i="2"/>
  <c r="A619" i="2"/>
  <c r="D619" i="2"/>
  <c r="K619" i="2"/>
  <c r="K480" i="2"/>
  <c r="D482" i="2"/>
  <c r="K482" i="2"/>
  <c r="A483" i="2"/>
  <c r="D486" i="2"/>
  <c r="K486" i="2"/>
  <c r="A487" i="2"/>
  <c r="D490" i="2"/>
  <c r="K490" i="2"/>
  <c r="A491" i="2"/>
  <c r="D494" i="2"/>
  <c r="K494" i="2"/>
  <c r="A495" i="2"/>
  <c r="D498" i="2"/>
  <c r="K498" i="2"/>
  <c r="A499" i="2"/>
  <c r="D502" i="2"/>
  <c r="K502" i="2"/>
  <c r="A503" i="2"/>
  <c r="D506" i="2"/>
  <c r="K506" i="2"/>
  <c r="A507" i="2"/>
  <c r="D510" i="2"/>
  <c r="K510" i="2"/>
  <c r="A511" i="2"/>
  <c r="D514" i="2"/>
  <c r="K514" i="2"/>
  <c r="A515" i="2"/>
  <c r="D518" i="2"/>
  <c r="K518" i="2"/>
  <c r="A519" i="2"/>
  <c r="D522" i="2"/>
  <c r="K522" i="2"/>
  <c r="A523" i="2"/>
  <c r="D526" i="2"/>
  <c r="K526" i="2"/>
  <c r="A527" i="2"/>
  <c r="D530" i="2"/>
  <c r="K530" i="2"/>
  <c r="A531" i="2"/>
  <c r="D534" i="2"/>
  <c r="K534" i="2"/>
  <c r="A535" i="2"/>
  <c r="D538" i="2"/>
  <c r="K538" i="2"/>
  <c r="A539" i="2"/>
  <c r="A544" i="2"/>
  <c r="D544" i="2"/>
  <c r="K544" i="2"/>
  <c r="A548" i="2"/>
  <c r="D548" i="2"/>
  <c r="K548" i="2"/>
  <c r="A552" i="2"/>
  <c r="D552" i="2"/>
  <c r="K552" i="2"/>
  <c r="A559" i="2"/>
  <c r="D559" i="2"/>
  <c r="A567" i="2"/>
  <c r="D567" i="2"/>
  <c r="A578" i="2"/>
  <c r="D578" i="2"/>
  <c r="A579" i="2"/>
  <c r="D579" i="2"/>
  <c r="K591" i="2"/>
  <c r="D591" i="2"/>
  <c r="A591" i="2"/>
  <c r="D602" i="2"/>
  <c r="K602" i="2"/>
  <c r="A602" i="2"/>
  <c r="D605" i="2"/>
  <c r="K605" i="2"/>
  <c r="A605" i="2"/>
  <c r="D483" i="2"/>
  <c r="K483" i="2"/>
  <c r="D487" i="2"/>
  <c r="K487" i="2"/>
  <c r="D491" i="2"/>
  <c r="K491" i="2"/>
  <c r="D495" i="2"/>
  <c r="K495" i="2"/>
  <c r="D499" i="2"/>
  <c r="K499" i="2"/>
  <c r="D503" i="2"/>
  <c r="K503" i="2"/>
  <c r="D507" i="2"/>
  <c r="K507" i="2"/>
  <c r="D511" i="2"/>
  <c r="K511" i="2"/>
  <c r="D515" i="2"/>
  <c r="K515" i="2"/>
  <c r="D519" i="2"/>
  <c r="K519" i="2"/>
  <c r="D523" i="2"/>
  <c r="K523" i="2"/>
  <c r="D527" i="2"/>
  <c r="K527" i="2"/>
  <c r="D531" i="2"/>
  <c r="K531" i="2"/>
  <c r="D535" i="2"/>
  <c r="K535" i="2"/>
  <c r="D539" i="2"/>
  <c r="K539" i="2"/>
  <c r="A543" i="2"/>
  <c r="D543" i="2"/>
  <c r="K543" i="2"/>
  <c r="A547" i="2"/>
  <c r="D547" i="2"/>
  <c r="K547" i="2"/>
  <c r="A551" i="2"/>
  <c r="D551" i="2"/>
  <c r="K551" i="2"/>
  <c r="A560" i="2"/>
  <c r="D560" i="2"/>
  <c r="K560" i="2"/>
  <c r="A568" i="2"/>
  <c r="D568" i="2"/>
  <c r="K568" i="2"/>
  <c r="A557" i="2"/>
  <c r="D557" i="2"/>
  <c r="A561" i="2"/>
  <c r="D561" i="2"/>
  <c r="A565" i="2"/>
  <c r="D565" i="2"/>
  <c r="A569" i="2"/>
  <c r="D569" i="2"/>
  <c r="A573" i="2"/>
  <c r="D573" i="2"/>
  <c r="K573" i="2"/>
  <c r="A577" i="2"/>
  <c r="D577" i="2"/>
  <c r="K577" i="2"/>
  <c r="A581" i="2"/>
  <c r="D581" i="2"/>
  <c r="K581" i="2"/>
  <c r="K583" i="2"/>
  <c r="D583" i="2"/>
  <c r="D597" i="2"/>
  <c r="K597" i="2"/>
  <c r="A597" i="2"/>
  <c r="D610" i="2"/>
  <c r="K610" i="2"/>
  <c r="A610" i="2"/>
  <c r="A554" i="2"/>
  <c r="D554" i="2"/>
  <c r="A558" i="2"/>
  <c r="D558" i="2"/>
  <c r="A562" i="2"/>
  <c r="D562" i="2"/>
  <c r="A566" i="2"/>
  <c r="D566" i="2"/>
  <c r="A570" i="2"/>
  <c r="D570" i="2"/>
  <c r="A576" i="2"/>
  <c r="D576" i="2"/>
  <c r="K576" i="2"/>
  <c r="A580" i="2"/>
  <c r="D580" i="2"/>
  <c r="K580" i="2"/>
  <c r="K585" i="2"/>
  <c r="A585" i="2"/>
  <c r="D585" i="2"/>
  <c r="K587" i="2"/>
  <c r="D587" i="2"/>
  <c r="D613" i="2"/>
  <c r="K613" i="2"/>
  <c r="A613" i="2"/>
  <c r="A618" i="2"/>
  <c r="D618" i="2"/>
  <c r="K618" i="2"/>
  <c r="D594" i="2"/>
  <c r="K594" i="2"/>
  <c r="A594" i="2"/>
  <c r="K582" i="2"/>
  <c r="D582" i="2"/>
  <c r="A586" i="2"/>
  <c r="K590" i="2"/>
  <c r="D590" i="2"/>
  <c r="A590" i="2"/>
  <c r="D598" i="2"/>
  <c r="K598" i="2"/>
  <c r="D606" i="2"/>
  <c r="K606" i="2"/>
  <c r="D614" i="2"/>
  <c r="K614" i="2"/>
  <c r="A622" i="2"/>
  <c r="D622" i="2"/>
  <c r="A623" i="2"/>
  <c r="D623" i="2"/>
  <c r="K586" i="2"/>
  <c r="D586" i="2"/>
  <c r="D593" i="2"/>
  <c r="K593" i="2"/>
  <c r="A593" i="2"/>
  <c r="D601" i="2"/>
  <c r="K601" i="2"/>
  <c r="A601" i="2"/>
  <c r="D609" i="2"/>
  <c r="K609" i="2"/>
  <c r="A609" i="2"/>
  <c r="K589" i="2"/>
  <c r="D596" i="2"/>
  <c r="K596" i="2"/>
  <c r="D600" i="2"/>
  <c r="K600" i="2"/>
  <c r="D604" i="2"/>
  <c r="K604" i="2"/>
  <c r="D608" i="2"/>
  <c r="K608" i="2"/>
  <c r="D612" i="2"/>
  <c r="K612" i="2"/>
  <c r="D616" i="2"/>
  <c r="K616" i="2"/>
  <c r="A620" i="2"/>
  <c r="D620" i="2"/>
  <c r="K620" i="2"/>
  <c r="A624" i="2"/>
  <c r="D624" i="2"/>
  <c r="K624" i="2"/>
  <c r="A627" i="2"/>
  <c r="K627" i="2"/>
  <c r="D627" i="2"/>
  <c r="A629" i="2"/>
  <c r="K629" i="2"/>
  <c r="D629" i="2"/>
  <c r="A631" i="2"/>
  <c r="K631" i="2"/>
  <c r="D631" i="2"/>
  <c r="A633" i="2"/>
  <c r="K633" i="2"/>
  <c r="D633" i="2"/>
  <c r="A635" i="2"/>
  <c r="K635" i="2"/>
  <c r="D635" i="2"/>
  <c r="A637" i="2"/>
  <c r="K637" i="2"/>
  <c r="D637" i="2"/>
  <c r="A639" i="2"/>
  <c r="K639" i="2"/>
  <c r="D639" i="2"/>
  <c r="A641" i="2"/>
  <c r="K641" i="2"/>
  <c r="D641" i="2"/>
  <c r="A643" i="2"/>
  <c r="K643" i="2"/>
  <c r="D643" i="2"/>
  <c r="A645" i="2"/>
  <c r="K645" i="2"/>
  <c r="D645" i="2"/>
  <c r="A647" i="2"/>
  <c r="K647" i="2"/>
  <c r="D647" i="2"/>
  <c r="K584" i="2"/>
  <c r="K588" i="2"/>
  <c r="A589" i="2"/>
  <c r="K592" i="2"/>
  <c r="D595" i="2"/>
  <c r="K595" i="2"/>
  <c r="A596" i="2"/>
  <c r="D599" i="2"/>
  <c r="K599" i="2"/>
  <c r="A600" i="2"/>
  <c r="D603" i="2"/>
  <c r="K603" i="2"/>
  <c r="A604" i="2"/>
  <c r="D607" i="2"/>
  <c r="K607" i="2"/>
  <c r="A608" i="2"/>
  <c r="D611" i="2"/>
  <c r="K611" i="2"/>
  <c r="A612" i="2"/>
  <c r="D615" i="2"/>
  <c r="K615" i="2"/>
  <c r="A616" i="2"/>
  <c r="A617" i="2"/>
  <c r="D617" i="2"/>
  <c r="K617" i="2"/>
  <c r="A621" i="2"/>
  <c r="D621" i="2"/>
  <c r="K621" i="2"/>
  <c r="A625" i="2"/>
  <c r="D625" i="2"/>
  <c r="K625" i="2"/>
  <c r="A628" i="2"/>
  <c r="A630" i="2"/>
  <c r="A632" i="2"/>
  <c r="A634" i="2"/>
  <c r="A636" i="2"/>
  <c r="A638" i="2"/>
  <c r="A640" i="2"/>
  <c r="A642" i="2"/>
  <c r="A644" i="2"/>
  <c r="A646" i="2"/>
  <c r="O30" i="1"/>
  <c r="J507" i="2" l="1"/>
  <c r="G507" i="2" s="1"/>
  <c r="H507" i="2" s="1"/>
  <c r="J700" i="2"/>
  <c r="G700" i="2" s="1"/>
  <c r="H700" i="2" s="1"/>
  <c r="J699" i="2"/>
  <c r="G699" i="2" s="1"/>
  <c r="H699" i="2" s="1"/>
  <c r="J698" i="2"/>
  <c r="G698" i="2" s="1"/>
  <c r="H698" i="2" s="1"/>
  <c r="E698" i="2" s="1"/>
  <c r="J697" i="2"/>
  <c r="G697" i="2" s="1"/>
  <c r="H697" i="2" s="1"/>
  <c r="I697" i="2" s="1"/>
  <c r="J696" i="2"/>
  <c r="G696" i="2" s="1"/>
  <c r="H696" i="2" s="1"/>
  <c r="E696" i="2" s="1"/>
  <c r="F696" i="2" s="1"/>
  <c r="Q696" i="2" s="1"/>
  <c r="J695" i="2"/>
  <c r="G695" i="2" s="1"/>
  <c r="H695" i="2" s="1"/>
  <c r="E695" i="2" s="1"/>
  <c r="F695" i="2" s="1"/>
  <c r="Q695" i="2" s="1"/>
  <c r="J694" i="2"/>
  <c r="G694" i="2" s="1"/>
  <c r="H694" i="2" s="1"/>
  <c r="J693" i="2"/>
  <c r="G693" i="2" s="1"/>
  <c r="H693" i="2" s="1"/>
  <c r="E693" i="2" s="1"/>
  <c r="J692" i="2"/>
  <c r="G692" i="2" s="1"/>
  <c r="H692" i="2" s="1"/>
  <c r="E692" i="2" s="1"/>
  <c r="F692" i="2" s="1"/>
  <c r="Q692" i="2" s="1"/>
  <c r="J691" i="2"/>
  <c r="G691" i="2" s="1"/>
  <c r="H691" i="2" s="1"/>
  <c r="J690" i="2"/>
  <c r="G690" i="2" s="1"/>
  <c r="H690" i="2" s="1"/>
  <c r="I690" i="2" s="1"/>
  <c r="J689" i="2"/>
  <c r="G689" i="2" s="1"/>
  <c r="H689" i="2" s="1"/>
  <c r="I689" i="2" s="1"/>
  <c r="J688" i="2"/>
  <c r="G688" i="2" s="1"/>
  <c r="H688" i="2" s="1"/>
  <c r="E688" i="2" s="1"/>
  <c r="F688" i="2" s="1"/>
  <c r="Q688" i="2" s="1"/>
  <c r="J687" i="2"/>
  <c r="G687" i="2" s="1"/>
  <c r="H687" i="2" s="1"/>
  <c r="J686" i="2"/>
  <c r="G686" i="2" s="1"/>
  <c r="H686" i="2" s="1"/>
  <c r="E686" i="2" s="1"/>
  <c r="F686" i="2" s="1"/>
  <c r="Q686" i="2" s="1"/>
  <c r="J685" i="2"/>
  <c r="G685" i="2" s="1"/>
  <c r="H685" i="2" s="1"/>
  <c r="E685" i="2" s="1"/>
  <c r="F685" i="2" s="1"/>
  <c r="Q685" i="2" s="1"/>
  <c r="J684" i="2"/>
  <c r="G684" i="2" s="1"/>
  <c r="H684" i="2" s="1"/>
  <c r="J683" i="2"/>
  <c r="G683" i="2" s="1"/>
  <c r="H683" i="2" s="1"/>
  <c r="J682" i="2"/>
  <c r="G682" i="2" s="1"/>
  <c r="H682" i="2" s="1"/>
  <c r="I682" i="2" s="1"/>
  <c r="J681" i="2"/>
  <c r="G681" i="2" s="1"/>
  <c r="H681" i="2" s="1"/>
  <c r="I681" i="2" s="1"/>
  <c r="J680" i="2"/>
  <c r="G680" i="2" s="1"/>
  <c r="H680" i="2" s="1"/>
  <c r="J679" i="2"/>
  <c r="G679" i="2" s="1"/>
  <c r="H679" i="2" s="1"/>
  <c r="J678" i="2"/>
  <c r="G678" i="2" s="1"/>
  <c r="H678" i="2" s="1"/>
  <c r="E678" i="2" s="1"/>
  <c r="F678" i="2" s="1"/>
  <c r="Q678" i="2" s="1"/>
  <c r="J677" i="2"/>
  <c r="G677" i="2" s="1"/>
  <c r="H677" i="2" s="1"/>
  <c r="E677" i="2" s="1"/>
  <c r="F677" i="2" s="1"/>
  <c r="Q677" i="2" s="1"/>
  <c r="J676" i="2"/>
  <c r="G676" i="2" s="1"/>
  <c r="H676" i="2" s="1"/>
  <c r="E676" i="2" s="1"/>
  <c r="F676" i="2" s="1"/>
  <c r="Q676" i="2" s="1"/>
  <c r="J675" i="2"/>
  <c r="G675" i="2" s="1"/>
  <c r="H675" i="2" s="1"/>
  <c r="J674" i="2"/>
  <c r="G674" i="2" s="1"/>
  <c r="H674" i="2" s="1"/>
  <c r="I674" i="2" s="1"/>
  <c r="J673" i="2"/>
  <c r="G673" i="2" s="1"/>
  <c r="H673" i="2" s="1"/>
  <c r="I673" i="2" s="1"/>
  <c r="J672" i="2"/>
  <c r="G672" i="2" s="1"/>
  <c r="H672" i="2" s="1"/>
  <c r="E672" i="2" s="1"/>
  <c r="F672" i="2" s="1"/>
  <c r="Q672" i="2" s="1"/>
  <c r="J671" i="2"/>
  <c r="G671" i="2" s="1"/>
  <c r="H671" i="2" s="1"/>
  <c r="E671" i="2" s="1"/>
  <c r="J670" i="2"/>
  <c r="G670" i="2" s="1"/>
  <c r="H670" i="2" s="1"/>
  <c r="E670" i="2" s="1"/>
  <c r="F670" i="2" s="1"/>
  <c r="Q670" i="2" s="1"/>
  <c r="J669" i="2"/>
  <c r="G669" i="2" s="1"/>
  <c r="H669" i="2" s="1"/>
  <c r="E669" i="2" s="1"/>
  <c r="F669" i="2" s="1"/>
  <c r="Q669" i="2" s="1"/>
  <c r="J668" i="2"/>
  <c r="G668" i="2" s="1"/>
  <c r="H668" i="2" s="1"/>
  <c r="I668" i="2" s="1"/>
  <c r="J667" i="2"/>
  <c r="G667" i="2" s="1"/>
  <c r="H667" i="2" s="1"/>
  <c r="E667" i="2" s="1"/>
  <c r="F667" i="2" s="1"/>
  <c r="Q667" i="2" s="1"/>
  <c r="J666" i="2"/>
  <c r="G666" i="2" s="1"/>
  <c r="H666" i="2" s="1"/>
  <c r="I666" i="2" s="1"/>
  <c r="J665" i="2"/>
  <c r="G665" i="2" s="1"/>
  <c r="H665" i="2" s="1"/>
  <c r="E665" i="2" s="1"/>
  <c r="F665" i="2" s="1"/>
  <c r="Q665" i="2" s="1"/>
  <c r="J664" i="2"/>
  <c r="G664" i="2" s="1"/>
  <c r="H664" i="2" s="1"/>
  <c r="E664" i="2" s="1"/>
  <c r="F664" i="2" s="1"/>
  <c r="Q664" i="2" s="1"/>
  <c r="J663" i="2"/>
  <c r="G663" i="2" s="1"/>
  <c r="H663" i="2" s="1"/>
  <c r="I663" i="2" s="1"/>
  <c r="J662" i="2"/>
  <c r="G662" i="2" s="1"/>
  <c r="H662" i="2" s="1"/>
  <c r="I662" i="2" s="1"/>
  <c r="J661" i="2"/>
  <c r="G661" i="2" s="1"/>
  <c r="H661" i="2" s="1"/>
  <c r="E661" i="2" s="1"/>
  <c r="F661" i="2" s="1"/>
  <c r="Q661" i="2" s="1"/>
  <c r="J660" i="2"/>
  <c r="G660" i="2" s="1"/>
  <c r="H660" i="2" s="1"/>
  <c r="E660" i="2" s="1"/>
  <c r="F660" i="2" s="1"/>
  <c r="Q660" i="2" s="1"/>
  <c r="J659" i="2"/>
  <c r="G659" i="2" s="1"/>
  <c r="H659" i="2" s="1"/>
  <c r="J658" i="2"/>
  <c r="G658" i="2" s="1"/>
  <c r="H658" i="2" s="1"/>
  <c r="I658" i="2" s="1"/>
  <c r="J657" i="2"/>
  <c r="G657" i="2" s="1"/>
  <c r="H657" i="2" s="1"/>
  <c r="E657" i="2" s="1"/>
  <c r="F657" i="2" s="1"/>
  <c r="Q657" i="2" s="1"/>
  <c r="J656" i="2"/>
  <c r="G656" i="2" s="1"/>
  <c r="H656" i="2" s="1"/>
  <c r="E656" i="2" s="1"/>
  <c r="F656" i="2" s="1"/>
  <c r="Q656" i="2" s="1"/>
  <c r="J655" i="2"/>
  <c r="G655" i="2" s="1"/>
  <c r="H655" i="2" s="1"/>
  <c r="I655" i="2" s="1"/>
  <c r="J654" i="2"/>
  <c r="G654" i="2" s="1"/>
  <c r="H654" i="2" s="1"/>
  <c r="I654" i="2" s="1"/>
  <c r="J653" i="2"/>
  <c r="G653" i="2" s="1"/>
  <c r="H653" i="2" s="1"/>
  <c r="J652" i="2"/>
  <c r="G652" i="2" s="1"/>
  <c r="H652" i="2" s="1"/>
  <c r="E652" i="2" s="1"/>
  <c r="F652" i="2" s="1"/>
  <c r="Q652" i="2" s="1"/>
  <c r="J651" i="2"/>
  <c r="G651" i="2" s="1"/>
  <c r="H651" i="2" s="1"/>
  <c r="E651" i="2" s="1"/>
  <c r="F651" i="2" s="1"/>
  <c r="Q651" i="2" s="1"/>
  <c r="J650" i="2"/>
  <c r="G650" i="2" s="1"/>
  <c r="H650" i="2" s="1"/>
  <c r="E650" i="2" s="1"/>
  <c r="F650" i="2" s="1"/>
  <c r="Q650" i="2" s="1"/>
  <c r="J649" i="2"/>
  <c r="G649" i="2" s="1"/>
  <c r="H649" i="2" s="1"/>
  <c r="I649" i="2" s="1"/>
  <c r="J648" i="2"/>
  <c r="G648" i="2" s="1"/>
  <c r="H648" i="2" s="1"/>
  <c r="O36" i="1"/>
  <c r="Q18" i="1" s="1"/>
  <c r="O10" i="1"/>
  <c r="J82" i="2"/>
  <c r="G82" i="2" s="1"/>
  <c r="H82" i="2" s="1"/>
  <c r="J647" i="2"/>
  <c r="G647" i="2" s="1"/>
  <c r="H647" i="2" s="1"/>
  <c r="J477" i="2"/>
  <c r="G477" i="2" s="1"/>
  <c r="H477" i="2" s="1"/>
  <c r="J529" i="2"/>
  <c r="G529" i="2" s="1"/>
  <c r="H529" i="2" s="1"/>
  <c r="I529" i="2" s="1"/>
  <c r="J461" i="2"/>
  <c r="G461" i="2" s="1"/>
  <c r="H461" i="2" s="1"/>
  <c r="J406" i="2"/>
  <c r="G406" i="2" s="1"/>
  <c r="H406" i="2" s="1"/>
  <c r="J130" i="2"/>
  <c r="G130" i="2" s="1"/>
  <c r="H130" i="2" s="1"/>
  <c r="J204" i="2"/>
  <c r="G204" i="2" s="1"/>
  <c r="H204" i="2" s="1"/>
  <c r="J445" i="2"/>
  <c r="G445" i="2" s="1"/>
  <c r="H445" i="2" s="1"/>
  <c r="J390" i="2"/>
  <c r="G390" i="2" s="1"/>
  <c r="H390" i="2" s="1"/>
  <c r="J114" i="2"/>
  <c r="G114" i="2" s="1"/>
  <c r="H114" i="2" s="1"/>
  <c r="J244" i="2"/>
  <c r="G244" i="2" s="1"/>
  <c r="H244" i="2" s="1"/>
  <c r="J16" i="2"/>
  <c r="G16" i="2" s="1"/>
  <c r="H16" i="2" s="1"/>
  <c r="J66" i="2"/>
  <c r="G66" i="2" s="1"/>
  <c r="H66" i="2" s="1"/>
  <c r="J278" i="2"/>
  <c r="G278" i="2" s="1"/>
  <c r="H278" i="2" s="1"/>
  <c r="E278" i="2" s="1"/>
  <c r="J167" i="2"/>
  <c r="G167" i="2" s="1"/>
  <c r="H167" i="2" s="1"/>
  <c r="I167" i="2" s="1"/>
  <c r="J63" i="2"/>
  <c r="G63" i="2" s="1"/>
  <c r="H63" i="2" s="1"/>
  <c r="J564" i="2"/>
  <c r="G564" i="2" s="1"/>
  <c r="H564" i="2" s="1"/>
  <c r="J605" i="2"/>
  <c r="G605" i="2" s="1"/>
  <c r="H605" i="2" s="1"/>
  <c r="I605" i="2" s="1"/>
  <c r="J429" i="2"/>
  <c r="G429" i="2" s="1"/>
  <c r="H429" i="2" s="1"/>
  <c r="J98" i="2"/>
  <c r="G98" i="2" s="1"/>
  <c r="H98" i="2" s="1"/>
  <c r="J161" i="2"/>
  <c r="G161" i="2" s="1"/>
  <c r="H161" i="2" s="1"/>
  <c r="G266" i="1"/>
  <c r="G285" i="1"/>
  <c r="G202" i="1"/>
  <c r="G477" i="1"/>
  <c r="G458" i="1"/>
  <c r="G221" i="1"/>
  <c r="G64" i="1"/>
  <c r="G394" i="1"/>
  <c r="G413" i="1"/>
  <c r="G157" i="1"/>
  <c r="G424" i="1"/>
  <c r="G330" i="1"/>
  <c r="G349" i="1"/>
  <c r="G93" i="1"/>
  <c r="G20" i="1"/>
  <c r="G140" i="1"/>
  <c r="J174" i="2"/>
  <c r="G174" i="2" s="1"/>
  <c r="H174" i="2" s="1"/>
  <c r="J138" i="2"/>
  <c r="G138" i="2" s="1"/>
  <c r="H138" i="2" s="1"/>
  <c r="J639" i="2"/>
  <c r="G639" i="2" s="1"/>
  <c r="H639" i="2" s="1"/>
  <c r="J620" i="2"/>
  <c r="G620" i="2" s="1"/>
  <c r="H620" i="2" s="1"/>
  <c r="I620" i="2" s="1"/>
  <c r="J558" i="2"/>
  <c r="G558" i="2" s="1"/>
  <c r="H558" i="2" s="1"/>
  <c r="J561" i="2"/>
  <c r="G561" i="2" s="1"/>
  <c r="H561" i="2" s="1"/>
  <c r="J473" i="2"/>
  <c r="G473" i="2" s="1"/>
  <c r="H473" i="2" s="1"/>
  <c r="J457" i="2"/>
  <c r="G457" i="2" s="1"/>
  <c r="H457" i="2" s="1"/>
  <c r="J441" i="2"/>
  <c r="G441" i="2" s="1"/>
  <c r="H441" i="2" s="1"/>
  <c r="J425" i="2"/>
  <c r="G425" i="2" s="1"/>
  <c r="H425" i="2" s="1"/>
  <c r="J513" i="2"/>
  <c r="G513" i="2" s="1"/>
  <c r="H513" i="2" s="1"/>
  <c r="I513" i="2" s="1"/>
  <c r="J418" i="2"/>
  <c r="G418" i="2" s="1"/>
  <c r="H418" i="2" s="1"/>
  <c r="J402" i="2"/>
  <c r="G402" i="2" s="1"/>
  <c r="H402" i="2" s="1"/>
  <c r="J386" i="2"/>
  <c r="G386" i="2" s="1"/>
  <c r="H386" i="2" s="1"/>
  <c r="J533" i="2"/>
  <c r="G533" i="2" s="1"/>
  <c r="H533" i="2" s="1"/>
  <c r="J512" i="2"/>
  <c r="G512" i="2" s="1"/>
  <c r="H512" i="2" s="1"/>
  <c r="J126" i="2"/>
  <c r="G126" i="2" s="1"/>
  <c r="H126" i="2" s="1"/>
  <c r="J110" i="2"/>
  <c r="G110" i="2" s="1"/>
  <c r="H110" i="2" s="1"/>
  <c r="J94" i="2"/>
  <c r="G94" i="2" s="1"/>
  <c r="H94" i="2" s="1"/>
  <c r="J78" i="2"/>
  <c r="G78" i="2" s="1"/>
  <c r="H78" i="2" s="1"/>
  <c r="J520" i="2"/>
  <c r="G520" i="2" s="1"/>
  <c r="H520" i="2" s="1"/>
  <c r="E520" i="2" s="1"/>
  <c r="J148" i="2"/>
  <c r="G148" i="2" s="1"/>
  <c r="H148" i="2" s="1"/>
  <c r="J200" i="2"/>
  <c r="G200" i="2" s="1"/>
  <c r="H200" i="2" s="1"/>
  <c r="J58" i="2"/>
  <c r="G58" i="2" s="1"/>
  <c r="H58" i="2" s="1"/>
  <c r="I58" i="2" s="1"/>
  <c r="J367" i="2"/>
  <c r="G367" i="2" s="1"/>
  <c r="H367" i="2" s="1"/>
  <c r="I367" i="2" s="1"/>
  <c r="J2" i="2"/>
  <c r="G2" i="2" s="1"/>
  <c r="H2" i="2" s="1"/>
  <c r="J203" i="2"/>
  <c r="G203" i="2" s="1"/>
  <c r="H203" i="2" s="1"/>
  <c r="J201" i="2"/>
  <c r="G201" i="2" s="1"/>
  <c r="H201" i="2" s="1"/>
  <c r="J30" i="2"/>
  <c r="G30" i="2" s="1"/>
  <c r="H30" i="2" s="1"/>
  <c r="E30" i="2" s="1"/>
  <c r="J219" i="2"/>
  <c r="G219" i="2" s="1"/>
  <c r="H219" i="2" s="1"/>
  <c r="J44" i="2"/>
  <c r="G44" i="2" s="1"/>
  <c r="H44" i="2" s="1"/>
  <c r="J227" i="2"/>
  <c r="G227" i="2" s="1"/>
  <c r="H227" i="2" s="1"/>
  <c r="J273" i="2"/>
  <c r="G273" i="2" s="1"/>
  <c r="H273" i="2" s="1"/>
  <c r="J10" i="2"/>
  <c r="G10" i="2" s="1"/>
  <c r="H10" i="2" s="1"/>
  <c r="J631" i="2"/>
  <c r="G631" i="2" s="1"/>
  <c r="H631" i="2" s="1"/>
  <c r="J618" i="2"/>
  <c r="G618" i="2" s="1"/>
  <c r="H618" i="2" s="1"/>
  <c r="J610" i="2"/>
  <c r="G610" i="2" s="1"/>
  <c r="H610" i="2" s="1"/>
  <c r="J573" i="2"/>
  <c r="G573" i="2" s="1"/>
  <c r="H573" i="2" s="1"/>
  <c r="J578" i="2"/>
  <c r="G578" i="2" s="1"/>
  <c r="H578" i="2" s="1"/>
  <c r="J552" i="2"/>
  <c r="G552" i="2" s="1"/>
  <c r="H552" i="2" s="1"/>
  <c r="J469" i="2"/>
  <c r="G469" i="2" s="1"/>
  <c r="H469" i="2" s="1"/>
  <c r="J453" i="2"/>
  <c r="G453" i="2" s="1"/>
  <c r="H453" i="2" s="1"/>
  <c r="J437" i="2"/>
  <c r="G437" i="2" s="1"/>
  <c r="H437" i="2" s="1"/>
  <c r="J421" i="2"/>
  <c r="G421" i="2" s="1"/>
  <c r="H421" i="2" s="1"/>
  <c r="J546" i="2"/>
  <c r="G546" i="2" s="1"/>
  <c r="H546" i="2" s="1"/>
  <c r="J497" i="2"/>
  <c r="G497" i="2" s="1"/>
  <c r="H497" i="2" s="1"/>
  <c r="J414" i="2"/>
  <c r="G414" i="2" s="1"/>
  <c r="H414" i="2" s="1"/>
  <c r="J398" i="2"/>
  <c r="G398" i="2" s="1"/>
  <c r="H398" i="2" s="1"/>
  <c r="J382" i="2"/>
  <c r="G382" i="2" s="1"/>
  <c r="H382" i="2" s="1"/>
  <c r="J541" i="2"/>
  <c r="G541" i="2" s="1"/>
  <c r="H541" i="2" s="1"/>
  <c r="J122" i="2"/>
  <c r="G122" i="2" s="1"/>
  <c r="H122" i="2" s="1"/>
  <c r="J106" i="2"/>
  <c r="G106" i="2" s="1"/>
  <c r="H106" i="2" s="1"/>
  <c r="J90" i="2"/>
  <c r="G90" i="2" s="1"/>
  <c r="H90" i="2" s="1"/>
  <c r="J180" i="2"/>
  <c r="G180" i="2" s="1"/>
  <c r="H180" i="2" s="1"/>
  <c r="J225" i="2"/>
  <c r="G225" i="2" s="1"/>
  <c r="H225" i="2" s="1"/>
  <c r="J50" i="2"/>
  <c r="G50" i="2" s="1"/>
  <c r="H50" i="2" s="1"/>
  <c r="J342" i="2"/>
  <c r="G342" i="2" s="1"/>
  <c r="H342" i="2" s="1"/>
  <c r="I342" i="2" s="1"/>
  <c r="J165" i="2"/>
  <c r="G165" i="2" s="1"/>
  <c r="H165" i="2" s="1"/>
  <c r="J48" i="2"/>
  <c r="G48" i="2" s="1"/>
  <c r="H48" i="2" s="1"/>
  <c r="J32" i="2"/>
  <c r="G32" i="2" s="1"/>
  <c r="H32" i="2" s="1"/>
  <c r="J18" i="2"/>
  <c r="G18" i="2" s="1"/>
  <c r="H18" i="2" s="1"/>
  <c r="J5" i="2"/>
  <c r="G5" i="2" s="1"/>
  <c r="H5" i="2" s="1"/>
  <c r="J295" i="2"/>
  <c r="G295" i="2" s="1"/>
  <c r="H295" i="2" s="1"/>
  <c r="J153" i="2"/>
  <c r="G153" i="2" s="1"/>
  <c r="H153" i="2" s="1"/>
  <c r="J9" i="2"/>
  <c r="G9" i="2" s="1"/>
  <c r="H9" i="2" s="1"/>
  <c r="J162" i="2"/>
  <c r="G162" i="2" s="1"/>
  <c r="H162" i="2" s="1"/>
  <c r="J276" i="2"/>
  <c r="G276" i="2" s="1"/>
  <c r="H276" i="2" s="1"/>
  <c r="E276" i="2" s="1"/>
  <c r="J522" i="2"/>
  <c r="G522" i="2" s="1"/>
  <c r="H522" i="2" s="1"/>
  <c r="J589" i="2"/>
  <c r="G589" i="2" s="1"/>
  <c r="H589" i="2" s="1"/>
  <c r="J614" i="2"/>
  <c r="G614" i="2" s="1"/>
  <c r="H614" i="2" s="1"/>
  <c r="J590" i="2"/>
  <c r="G590" i="2" s="1"/>
  <c r="H590" i="2" s="1"/>
  <c r="J568" i="2"/>
  <c r="G568" i="2" s="1"/>
  <c r="H568" i="2" s="1"/>
  <c r="J560" i="2"/>
  <c r="G560" i="2" s="1"/>
  <c r="H560" i="2" s="1"/>
  <c r="J591" i="2"/>
  <c r="G591" i="2" s="1"/>
  <c r="H591" i="2" s="1"/>
  <c r="J465" i="2"/>
  <c r="G465" i="2" s="1"/>
  <c r="H465" i="2" s="1"/>
  <c r="J449" i="2"/>
  <c r="G449" i="2" s="1"/>
  <c r="H449" i="2" s="1"/>
  <c r="J433" i="2"/>
  <c r="G433" i="2" s="1"/>
  <c r="H433" i="2" s="1"/>
  <c r="J481" i="2"/>
  <c r="G481" i="2" s="1"/>
  <c r="H481" i="2" s="1"/>
  <c r="E481" i="2" s="1"/>
  <c r="J563" i="2"/>
  <c r="G563" i="2" s="1"/>
  <c r="H563" i="2" s="1"/>
  <c r="J410" i="2"/>
  <c r="G410" i="2" s="1"/>
  <c r="H410" i="2" s="1"/>
  <c r="J394" i="2"/>
  <c r="G394" i="2" s="1"/>
  <c r="H394" i="2" s="1"/>
  <c r="J378" i="2"/>
  <c r="G378" i="2" s="1"/>
  <c r="H378" i="2" s="1"/>
  <c r="J626" i="2"/>
  <c r="G626" i="2" s="1"/>
  <c r="H626" i="2" s="1"/>
  <c r="J572" i="2"/>
  <c r="G572" i="2" s="1"/>
  <c r="H572" i="2" s="1"/>
  <c r="J134" i="2"/>
  <c r="G134" i="2" s="1"/>
  <c r="H134" i="2" s="1"/>
  <c r="J118" i="2"/>
  <c r="G118" i="2" s="1"/>
  <c r="H118" i="2" s="1"/>
  <c r="J102" i="2"/>
  <c r="G102" i="2" s="1"/>
  <c r="H102" i="2" s="1"/>
  <c r="J86" i="2"/>
  <c r="G86" i="2" s="1"/>
  <c r="H86" i="2" s="1"/>
  <c r="J212" i="2"/>
  <c r="G212" i="2" s="1"/>
  <c r="H212" i="2" s="1"/>
  <c r="J24" i="2"/>
  <c r="G24" i="2" s="1"/>
  <c r="H24" i="2" s="1"/>
  <c r="J74" i="2"/>
  <c r="G74" i="2" s="1"/>
  <c r="H74" i="2" s="1"/>
  <c r="I74" i="2" s="1"/>
  <c r="J303" i="2"/>
  <c r="G303" i="2" s="1"/>
  <c r="H303" i="2" s="1"/>
  <c r="I303" i="2" s="1"/>
  <c r="J191" i="2"/>
  <c r="G191" i="2" s="1"/>
  <c r="H191" i="2" s="1"/>
  <c r="J249" i="2"/>
  <c r="G249" i="2" s="1"/>
  <c r="H249" i="2" s="1"/>
  <c r="J155" i="2"/>
  <c r="G155" i="2" s="1"/>
  <c r="H155" i="2" s="1"/>
  <c r="J254" i="2"/>
  <c r="G254" i="2" s="1"/>
  <c r="H254" i="2" s="1"/>
  <c r="G442" i="1"/>
  <c r="G314" i="1"/>
  <c r="G250" i="1"/>
  <c r="G461" i="1"/>
  <c r="G333" i="1"/>
  <c r="G269" i="1"/>
  <c r="G205" i="1"/>
  <c r="G264" i="1"/>
  <c r="G200" i="1"/>
  <c r="G88" i="1"/>
  <c r="G24" i="1"/>
  <c r="G98" i="1"/>
  <c r="G474" i="1"/>
  <c r="G410" i="1"/>
  <c r="G346" i="1"/>
  <c r="G282" i="1"/>
  <c r="G218" i="1"/>
  <c r="G493" i="1"/>
  <c r="G429" i="1"/>
  <c r="G365" i="1"/>
  <c r="G301" i="1"/>
  <c r="G237" i="1"/>
  <c r="G173" i="1"/>
  <c r="G109" i="1"/>
  <c r="G467" i="1"/>
  <c r="G456" i="1"/>
  <c r="G360" i="1"/>
  <c r="G307" i="1"/>
  <c r="G232" i="1"/>
  <c r="G187" i="1"/>
  <c r="G32" i="1"/>
  <c r="G17" i="1"/>
  <c r="G135" i="1"/>
  <c r="G378" i="1"/>
  <c r="G186" i="1"/>
  <c r="G397" i="1"/>
  <c r="G141" i="1"/>
  <c r="G77" i="1"/>
  <c r="G499" i="1"/>
  <c r="G488" i="1"/>
  <c r="G339" i="1"/>
  <c r="G328" i="1"/>
  <c r="G16" i="1"/>
  <c r="G490" i="1"/>
  <c r="G426" i="1"/>
  <c r="G362" i="1"/>
  <c r="G298" i="1"/>
  <c r="G234" i="1"/>
  <c r="G170" i="1"/>
  <c r="G445" i="1"/>
  <c r="G381" i="1"/>
  <c r="G317" i="1"/>
  <c r="G253" i="1"/>
  <c r="G189" i="1"/>
  <c r="G125" i="1"/>
  <c r="G61" i="1"/>
  <c r="G403" i="1"/>
  <c r="G392" i="1"/>
  <c r="G296" i="1"/>
  <c r="G275" i="1"/>
  <c r="G152" i="1"/>
  <c r="G56" i="1"/>
  <c r="G28" i="1"/>
  <c r="V31" i="2"/>
  <c r="Z29" i="2" s="1"/>
  <c r="AA29" i="2" s="1"/>
  <c r="J628" i="2"/>
  <c r="G628" i="2" s="1"/>
  <c r="H628" i="2" s="1"/>
  <c r="J538" i="2"/>
  <c r="G538" i="2" s="1"/>
  <c r="H538" i="2" s="1"/>
  <c r="J588" i="2"/>
  <c r="G588" i="2" s="1"/>
  <c r="H588" i="2" s="1"/>
  <c r="J531" i="2"/>
  <c r="G531" i="2" s="1"/>
  <c r="H531" i="2" s="1"/>
  <c r="J356" i="2"/>
  <c r="G356" i="2" s="1"/>
  <c r="H356" i="2" s="1"/>
  <c r="I356" i="2" s="1"/>
  <c r="J292" i="2"/>
  <c r="G292" i="2" s="1"/>
  <c r="H292" i="2" s="1"/>
  <c r="I292" i="2" s="1"/>
  <c r="J317" i="2"/>
  <c r="G317" i="2" s="1"/>
  <c r="H317" i="2" s="1"/>
  <c r="J305" i="2"/>
  <c r="G305" i="2" s="1"/>
  <c r="H305" i="2" s="1"/>
  <c r="J202" i="2"/>
  <c r="G202" i="2" s="1"/>
  <c r="H202" i="2" s="1"/>
  <c r="J49" i="2"/>
  <c r="G49" i="2" s="1"/>
  <c r="H49" i="2" s="1"/>
  <c r="J370" i="2"/>
  <c r="G370" i="2" s="1"/>
  <c r="H370" i="2" s="1"/>
  <c r="J247" i="2"/>
  <c r="G247" i="2" s="1"/>
  <c r="H247" i="2" s="1"/>
  <c r="J26" i="2"/>
  <c r="G26" i="2" s="1"/>
  <c r="H26" i="2" s="1"/>
  <c r="J25" i="2"/>
  <c r="G25" i="2" s="1"/>
  <c r="H25" i="2" s="1"/>
  <c r="J160" i="2"/>
  <c r="G160" i="2" s="1"/>
  <c r="H160" i="2" s="1"/>
  <c r="J255" i="2"/>
  <c r="G255" i="2" s="1"/>
  <c r="H255" i="2" s="1"/>
  <c r="J259" i="2"/>
  <c r="G259" i="2" s="1"/>
  <c r="H259" i="2" s="1"/>
  <c r="J311" i="2"/>
  <c r="G311" i="2" s="1"/>
  <c r="H311" i="2" s="1"/>
  <c r="J334" i="2"/>
  <c r="G334" i="2" s="1"/>
  <c r="H334" i="2" s="1"/>
  <c r="J176" i="2"/>
  <c r="G176" i="2" s="1"/>
  <c r="H176" i="2" s="1"/>
  <c r="J233" i="2"/>
  <c r="G233" i="2" s="1"/>
  <c r="H233" i="2" s="1"/>
  <c r="J549" i="2"/>
  <c r="G549" i="2" s="1"/>
  <c r="H549" i="2" s="1"/>
  <c r="J197" i="2"/>
  <c r="G197" i="2" s="1"/>
  <c r="H197" i="2" s="1"/>
  <c r="J223" i="2"/>
  <c r="G223" i="2" s="1"/>
  <c r="H223" i="2" s="1"/>
  <c r="J47" i="2"/>
  <c r="G47" i="2" s="1"/>
  <c r="H47" i="2" s="1"/>
  <c r="J149" i="2"/>
  <c r="G149" i="2" s="1"/>
  <c r="H149" i="2" s="1"/>
  <c r="J181" i="2"/>
  <c r="G181" i="2" s="1"/>
  <c r="H181" i="2" s="1"/>
  <c r="J239" i="2"/>
  <c r="G239" i="2" s="1"/>
  <c r="H239" i="2" s="1"/>
  <c r="J294" i="2"/>
  <c r="G294" i="2" s="1"/>
  <c r="H294" i="2" s="1"/>
  <c r="J358" i="2"/>
  <c r="G358" i="2" s="1"/>
  <c r="H358" i="2" s="1"/>
  <c r="J4" i="2"/>
  <c r="G4" i="2" s="1"/>
  <c r="H4" i="2" s="1"/>
  <c r="J35" i="2"/>
  <c r="G35" i="2" s="1"/>
  <c r="H35" i="2" s="1"/>
  <c r="J54" i="2"/>
  <c r="G54" i="2" s="1"/>
  <c r="H54" i="2" s="1"/>
  <c r="J70" i="2"/>
  <c r="G70" i="2" s="1"/>
  <c r="H70" i="2" s="1"/>
  <c r="J145" i="2"/>
  <c r="G145" i="2" s="1"/>
  <c r="H145" i="2" s="1"/>
  <c r="J184" i="2"/>
  <c r="G184" i="2" s="1"/>
  <c r="H184" i="2" s="1"/>
  <c r="J209" i="2"/>
  <c r="G209" i="2" s="1"/>
  <c r="H209" i="2" s="1"/>
  <c r="J248" i="2"/>
  <c r="G248" i="2" s="1"/>
  <c r="H248" i="2" s="1"/>
  <c r="J22" i="2"/>
  <c r="G22" i="2" s="1"/>
  <c r="H22" i="2" s="1"/>
  <c r="J80" i="2"/>
  <c r="G80" i="2" s="1"/>
  <c r="H80" i="2" s="1"/>
  <c r="J88" i="2"/>
  <c r="G88" i="2" s="1"/>
  <c r="H88" i="2" s="1"/>
  <c r="J96" i="2"/>
  <c r="G96" i="2" s="1"/>
  <c r="H96" i="2" s="1"/>
  <c r="J104" i="2"/>
  <c r="G104" i="2" s="1"/>
  <c r="H104" i="2" s="1"/>
  <c r="J112" i="2"/>
  <c r="G112" i="2" s="1"/>
  <c r="H112" i="2" s="1"/>
  <c r="J120" i="2"/>
  <c r="G120" i="2" s="1"/>
  <c r="H120" i="2" s="1"/>
  <c r="J128" i="2"/>
  <c r="G128" i="2" s="1"/>
  <c r="H128" i="2" s="1"/>
  <c r="J550" i="2"/>
  <c r="G550" i="2" s="1"/>
  <c r="H550" i="2" s="1"/>
  <c r="I550" i="2" s="1"/>
  <c r="J380" i="2"/>
  <c r="G380" i="2" s="1"/>
  <c r="H380" i="2" s="1"/>
  <c r="J388" i="2"/>
  <c r="G388" i="2" s="1"/>
  <c r="H388" i="2" s="1"/>
  <c r="J396" i="2"/>
  <c r="G396" i="2" s="1"/>
  <c r="H396" i="2" s="1"/>
  <c r="J404" i="2"/>
  <c r="G404" i="2" s="1"/>
  <c r="H404" i="2" s="1"/>
  <c r="J412" i="2"/>
  <c r="G412" i="2" s="1"/>
  <c r="H412" i="2" s="1"/>
  <c r="J505" i="2"/>
  <c r="G505" i="2" s="1"/>
  <c r="H505" i="2" s="1"/>
  <c r="E505" i="2" s="1"/>
  <c r="J537" i="2"/>
  <c r="G537" i="2" s="1"/>
  <c r="H537" i="2" s="1"/>
  <c r="E537" i="2" s="1"/>
  <c r="J427" i="2"/>
  <c r="G427" i="2" s="1"/>
  <c r="H427" i="2" s="1"/>
  <c r="J435" i="2"/>
  <c r="G435" i="2" s="1"/>
  <c r="H435" i="2" s="1"/>
  <c r="J443" i="2"/>
  <c r="G443" i="2" s="1"/>
  <c r="H443" i="2" s="1"/>
  <c r="J451" i="2"/>
  <c r="G451" i="2" s="1"/>
  <c r="H451" i="2" s="1"/>
  <c r="J459" i="2"/>
  <c r="G459" i="2" s="1"/>
  <c r="H459" i="2" s="1"/>
  <c r="J467" i="2"/>
  <c r="G467" i="2" s="1"/>
  <c r="H467" i="2" s="1"/>
  <c r="J475" i="2"/>
  <c r="G475" i="2" s="1"/>
  <c r="H475" i="2" s="1"/>
  <c r="J579" i="2"/>
  <c r="G579" i="2" s="1"/>
  <c r="H579" i="2" s="1"/>
  <c r="J602" i="2"/>
  <c r="G602" i="2" s="1"/>
  <c r="H602" i="2" s="1"/>
  <c r="J547" i="2"/>
  <c r="G547" i="2" s="1"/>
  <c r="H547" i="2" s="1"/>
  <c r="J581" i="2"/>
  <c r="G581" i="2" s="1"/>
  <c r="H581" i="2" s="1"/>
  <c r="J597" i="2"/>
  <c r="G597" i="2" s="1"/>
  <c r="H597" i="2" s="1"/>
  <c r="J570" i="2"/>
  <c r="G570" i="2" s="1"/>
  <c r="H570" i="2" s="1"/>
  <c r="J593" i="2"/>
  <c r="G593" i="2" s="1"/>
  <c r="H593" i="2" s="1"/>
  <c r="J629" i="2"/>
  <c r="G629" i="2" s="1"/>
  <c r="H629" i="2" s="1"/>
  <c r="J645" i="2"/>
  <c r="G645" i="2" s="1"/>
  <c r="H645" i="2" s="1"/>
  <c r="J644" i="2"/>
  <c r="G644" i="2" s="1"/>
  <c r="H644" i="2" s="1"/>
  <c r="J604" i="2"/>
  <c r="G604" i="2" s="1"/>
  <c r="H604" i="2" s="1"/>
  <c r="J506" i="2"/>
  <c r="G506" i="2" s="1"/>
  <c r="H506" i="2" s="1"/>
  <c r="J484" i="2"/>
  <c r="G484" i="2" s="1"/>
  <c r="H484" i="2" s="1"/>
  <c r="E484" i="2" s="1"/>
  <c r="J504" i="2"/>
  <c r="G504" i="2" s="1"/>
  <c r="H504" i="2" s="1"/>
  <c r="J324" i="2"/>
  <c r="G324" i="2" s="1"/>
  <c r="H324" i="2" s="1"/>
  <c r="I324" i="2" s="1"/>
  <c r="J483" i="2"/>
  <c r="G483" i="2" s="1"/>
  <c r="H483" i="2" s="1"/>
  <c r="J369" i="2"/>
  <c r="G369" i="2" s="1"/>
  <c r="H369" i="2" s="1"/>
  <c r="J214" i="2"/>
  <c r="G214" i="2" s="1"/>
  <c r="H214" i="2" s="1"/>
  <c r="J178" i="2"/>
  <c r="G178" i="2" s="1"/>
  <c r="H178" i="2" s="1"/>
  <c r="J238" i="2"/>
  <c r="G238" i="2" s="1"/>
  <c r="H238" i="2" s="1"/>
  <c r="J346" i="2"/>
  <c r="G346" i="2" s="1"/>
  <c r="H346" i="2" s="1"/>
  <c r="J52" i="2"/>
  <c r="G52" i="2" s="1"/>
  <c r="H52" i="2" s="1"/>
  <c r="J279" i="2"/>
  <c r="G279" i="2" s="1"/>
  <c r="H279" i="2" s="1"/>
  <c r="J375" i="2"/>
  <c r="G375" i="2" s="1"/>
  <c r="H375" i="2" s="1"/>
  <c r="E375" i="2" s="1"/>
  <c r="J517" i="2"/>
  <c r="G517" i="2" s="1"/>
  <c r="H517" i="2" s="1"/>
  <c r="J137" i="2"/>
  <c r="G137" i="2" s="1"/>
  <c r="H137" i="2" s="1"/>
  <c r="J139" i="2"/>
  <c r="G139" i="2" s="1"/>
  <c r="H139" i="2" s="1"/>
  <c r="J256" i="2"/>
  <c r="G256" i="2" s="1"/>
  <c r="H256" i="2" s="1"/>
  <c r="J67" i="2"/>
  <c r="G67" i="2" s="1"/>
  <c r="H67" i="2" s="1"/>
  <c r="J172" i="2"/>
  <c r="G172" i="2" s="1"/>
  <c r="H172" i="2" s="1"/>
  <c r="J359" i="2"/>
  <c r="G359" i="2" s="1"/>
  <c r="H359" i="2" s="1"/>
  <c r="J156" i="2"/>
  <c r="G156" i="2" s="1"/>
  <c r="H156" i="2" s="1"/>
  <c r="J207" i="2"/>
  <c r="G207" i="2" s="1"/>
  <c r="H207" i="2" s="1"/>
  <c r="J252" i="2"/>
  <c r="G252" i="2" s="1"/>
  <c r="H252" i="2" s="1"/>
  <c r="J257" i="2"/>
  <c r="G257" i="2" s="1"/>
  <c r="H257" i="2" s="1"/>
  <c r="J319" i="2"/>
  <c r="G319" i="2" s="1"/>
  <c r="H319" i="2" s="1"/>
  <c r="J11" i="2"/>
  <c r="G11" i="2" s="1"/>
  <c r="H11" i="2" s="1"/>
  <c r="J19" i="2"/>
  <c r="G19" i="2" s="1"/>
  <c r="H19" i="2" s="1"/>
  <c r="J27" i="2"/>
  <c r="G27" i="2" s="1"/>
  <c r="H27" i="2" s="1"/>
  <c r="J46" i="2"/>
  <c r="G46" i="2" s="1"/>
  <c r="H46" i="2" s="1"/>
  <c r="J62" i="2"/>
  <c r="G62" i="2" s="1"/>
  <c r="H62" i="2" s="1"/>
  <c r="J8" i="2"/>
  <c r="G8" i="2" s="1"/>
  <c r="H8" i="2" s="1"/>
  <c r="J36" i="2"/>
  <c r="G36" i="2" s="1"/>
  <c r="H36" i="2" s="1"/>
  <c r="J157" i="2"/>
  <c r="G157" i="2" s="1"/>
  <c r="H157" i="2" s="1"/>
  <c r="J189" i="2"/>
  <c r="G189" i="2" s="1"/>
  <c r="H189" i="2" s="1"/>
  <c r="J221" i="2"/>
  <c r="G221" i="2" s="1"/>
  <c r="H221" i="2" s="1"/>
  <c r="J253" i="2"/>
  <c r="G253" i="2" s="1"/>
  <c r="H253" i="2" s="1"/>
  <c r="J258" i="2"/>
  <c r="G258" i="2" s="1"/>
  <c r="H258" i="2" s="1"/>
  <c r="J260" i="2"/>
  <c r="G260" i="2" s="1"/>
  <c r="H260" i="2" s="1"/>
  <c r="J542" i="2"/>
  <c r="G542" i="2" s="1"/>
  <c r="H542" i="2" s="1"/>
  <c r="E542" i="2" s="1"/>
  <c r="J556" i="2"/>
  <c r="G556" i="2" s="1"/>
  <c r="H556" i="2" s="1"/>
  <c r="I556" i="2" s="1"/>
  <c r="J76" i="2"/>
  <c r="G76" i="2" s="1"/>
  <c r="H76" i="2" s="1"/>
  <c r="J84" i="2"/>
  <c r="G84" i="2" s="1"/>
  <c r="H84" i="2" s="1"/>
  <c r="J92" i="2"/>
  <c r="G92" i="2" s="1"/>
  <c r="H92" i="2" s="1"/>
  <c r="J100" i="2"/>
  <c r="G100" i="2" s="1"/>
  <c r="H100" i="2" s="1"/>
  <c r="J108" i="2"/>
  <c r="G108" i="2" s="1"/>
  <c r="H108" i="2" s="1"/>
  <c r="J116" i="2"/>
  <c r="G116" i="2" s="1"/>
  <c r="H116" i="2" s="1"/>
  <c r="J124" i="2"/>
  <c r="G124" i="2" s="1"/>
  <c r="H124" i="2" s="1"/>
  <c r="J132" i="2"/>
  <c r="G132" i="2" s="1"/>
  <c r="H132" i="2" s="1"/>
  <c r="J525" i="2"/>
  <c r="G525" i="2" s="1"/>
  <c r="H525" i="2" s="1"/>
  <c r="I525" i="2" s="1"/>
  <c r="J384" i="2"/>
  <c r="G384" i="2" s="1"/>
  <c r="H384" i="2" s="1"/>
  <c r="J392" i="2"/>
  <c r="G392" i="2" s="1"/>
  <c r="H392" i="2" s="1"/>
  <c r="J400" i="2"/>
  <c r="G400" i="2" s="1"/>
  <c r="H400" i="2" s="1"/>
  <c r="J408" i="2"/>
  <c r="G408" i="2" s="1"/>
  <c r="H408" i="2" s="1"/>
  <c r="J416" i="2"/>
  <c r="G416" i="2" s="1"/>
  <c r="H416" i="2" s="1"/>
  <c r="J489" i="2"/>
  <c r="G489" i="2" s="1"/>
  <c r="H489" i="2" s="1"/>
  <c r="E489" i="2" s="1"/>
  <c r="J521" i="2"/>
  <c r="G521" i="2" s="1"/>
  <c r="H521" i="2" s="1"/>
  <c r="E521" i="2" s="1"/>
  <c r="J545" i="2"/>
  <c r="G545" i="2" s="1"/>
  <c r="H545" i="2" s="1"/>
  <c r="J423" i="2"/>
  <c r="G423" i="2" s="1"/>
  <c r="H423" i="2" s="1"/>
  <c r="J431" i="2"/>
  <c r="G431" i="2" s="1"/>
  <c r="H431" i="2" s="1"/>
  <c r="J439" i="2"/>
  <c r="G439" i="2" s="1"/>
  <c r="H439" i="2" s="1"/>
  <c r="J447" i="2"/>
  <c r="G447" i="2" s="1"/>
  <c r="H447" i="2" s="1"/>
  <c r="J455" i="2"/>
  <c r="G455" i="2" s="1"/>
  <c r="H455" i="2" s="1"/>
  <c r="J463" i="2"/>
  <c r="G463" i="2" s="1"/>
  <c r="H463" i="2" s="1"/>
  <c r="J471" i="2"/>
  <c r="G471" i="2" s="1"/>
  <c r="H471" i="2" s="1"/>
  <c r="J479" i="2"/>
  <c r="G479" i="2" s="1"/>
  <c r="H479" i="2" s="1"/>
  <c r="J544" i="2"/>
  <c r="G544" i="2" s="1"/>
  <c r="H544" i="2" s="1"/>
  <c r="J569" i="2"/>
  <c r="G569" i="2" s="1"/>
  <c r="H569" i="2" s="1"/>
  <c r="J554" i="2"/>
  <c r="G554" i="2" s="1"/>
  <c r="H554" i="2" s="1"/>
  <c r="J580" i="2"/>
  <c r="G580" i="2" s="1"/>
  <c r="H580" i="2" s="1"/>
  <c r="I580" i="2" s="1"/>
  <c r="J585" i="2"/>
  <c r="G585" i="2" s="1"/>
  <c r="H585" i="2" s="1"/>
  <c r="J587" i="2"/>
  <c r="G587" i="2" s="1"/>
  <c r="H587" i="2" s="1"/>
  <c r="I587" i="2" s="1"/>
  <c r="J594" i="2"/>
  <c r="G594" i="2" s="1"/>
  <c r="H594" i="2" s="1"/>
  <c r="J617" i="2"/>
  <c r="G617" i="2" s="1"/>
  <c r="H617" i="2" s="1"/>
  <c r="J637" i="2"/>
  <c r="G637" i="2" s="1"/>
  <c r="H637" i="2" s="1"/>
  <c r="J636" i="2"/>
  <c r="G636" i="2" s="1"/>
  <c r="H636" i="2" s="1"/>
  <c r="J608" i="2"/>
  <c r="G608" i="2" s="1"/>
  <c r="H608" i="2" s="1"/>
  <c r="J490" i="2"/>
  <c r="G490" i="2" s="1"/>
  <c r="H490" i="2" s="1"/>
  <c r="J511" i="2"/>
  <c r="G511" i="2" s="1"/>
  <c r="H511" i="2" s="1"/>
  <c r="J372" i="2"/>
  <c r="G372" i="2" s="1"/>
  <c r="H372" i="2" s="1"/>
  <c r="I372" i="2" s="1"/>
  <c r="J308" i="2"/>
  <c r="G308" i="2" s="1"/>
  <c r="H308" i="2" s="1"/>
  <c r="I308" i="2" s="1"/>
  <c r="J349" i="2"/>
  <c r="G349" i="2" s="1"/>
  <c r="H349" i="2" s="1"/>
  <c r="J337" i="2"/>
  <c r="G337" i="2" s="1"/>
  <c r="H337" i="2" s="1"/>
  <c r="J61" i="2"/>
  <c r="G61" i="2" s="1"/>
  <c r="H61" i="2" s="1"/>
  <c r="J3" i="2"/>
  <c r="G3" i="2" s="1"/>
  <c r="H3" i="2" s="1"/>
  <c r="J150" i="2"/>
  <c r="G150" i="2" s="1"/>
  <c r="H150" i="2" s="1"/>
  <c r="J340" i="2"/>
  <c r="G340" i="2" s="1"/>
  <c r="H340" i="2" s="1"/>
  <c r="I340" i="2" s="1"/>
  <c r="J603" i="2"/>
  <c r="G603" i="2" s="1"/>
  <c r="H603" i="2" s="1"/>
  <c r="J306" i="2"/>
  <c r="G306" i="2" s="1"/>
  <c r="H306" i="2" s="1"/>
  <c r="J285" i="2"/>
  <c r="G285" i="2" s="1"/>
  <c r="H285" i="2" s="1"/>
  <c r="J516" i="2"/>
  <c r="G516" i="2" s="1"/>
  <c r="H516" i="2" s="1"/>
  <c r="G435" i="1"/>
  <c r="G371" i="1"/>
  <c r="G243" i="1"/>
  <c r="G211" i="1"/>
  <c r="G120" i="1"/>
  <c r="G87" i="1"/>
  <c r="G171" i="1"/>
  <c r="G92" i="1"/>
  <c r="G78" i="1"/>
  <c r="AA30" i="2"/>
  <c r="U43" i="2"/>
  <c r="Y5" i="2"/>
  <c r="AA5" i="2"/>
  <c r="AE2" i="2"/>
  <c r="AD2" i="2" s="1"/>
  <c r="Y12" i="2"/>
  <c r="AA12" i="2"/>
  <c r="S25" i="2"/>
  <c r="S35" i="2"/>
  <c r="T35" i="2" s="1"/>
  <c r="G62" i="1"/>
  <c r="G99" i="1"/>
  <c r="G126" i="1"/>
  <c r="G486" i="1"/>
  <c r="G454" i="1"/>
  <c r="G422" i="1"/>
  <c r="G390" i="1"/>
  <c r="G358" i="1"/>
  <c r="G326" i="1"/>
  <c r="G294" i="1"/>
  <c r="G246" i="1"/>
  <c r="G214" i="1"/>
  <c r="G182" i="1"/>
  <c r="G481" i="1"/>
  <c r="G449" i="1"/>
  <c r="G417" i="1"/>
  <c r="G385" i="1"/>
  <c r="G337" i="1"/>
  <c r="G321" i="1"/>
  <c r="G289" i="1"/>
  <c r="G209" i="1"/>
  <c r="G193" i="1"/>
  <c r="G153" i="1"/>
  <c r="G121" i="1"/>
  <c r="G89" i="1"/>
  <c r="G57" i="1"/>
  <c r="G496" i="1"/>
  <c r="G475" i="1"/>
  <c r="G411" i="1"/>
  <c r="G400" i="1"/>
  <c r="G379" i="1"/>
  <c r="G347" i="1"/>
  <c r="G272" i="1"/>
  <c r="G240" i="1"/>
  <c r="G42" i="1"/>
  <c r="G25" i="1"/>
  <c r="G96" i="1"/>
  <c r="AE6" i="2"/>
  <c r="AD6" i="2" s="1"/>
  <c r="AA21" i="2"/>
  <c r="Y21" i="2"/>
  <c r="G132" i="1"/>
  <c r="G116" i="1"/>
  <c r="G84" i="1"/>
  <c r="G68" i="1"/>
  <c r="G8" i="1"/>
  <c r="G184" i="1"/>
  <c r="G146" i="1"/>
  <c r="G108" i="1"/>
  <c r="G50" i="1"/>
  <c r="J34" i="2"/>
  <c r="G34" i="2" s="1"/>
  <c r="H34" i="2" s="1"/>
  <c r="J362" i="2"/>
  <c r="J135" i="2"/>
  <c r="G135" i="2" s="1"/>
  <c r="H135" i="2" s="1"/>
  <c r="J243" i="2"/>
  <c r="G243" i="2" s="1"/>
  <c r="H243" i="2" s="1"/>
  <c r="J158" i="2"/>
  <c r="G158" i="2" s="1"/>
  <c r="H158" i="2" s="1"/>
  <c r="J183" i="2"/>
  <c r="G183" i="2" s="1"/>
  <c r="H183" i="2" s="1"/>
  <c r="J57" i="2"/>
  <c r="G57" i="2" s="1"/>
  <c r="H57" i="2" s="1"/>
  <c r="J154" i="2"/>
  <c r="G154" i="2" s="1"/>
  <c r="H154" i="2" s="1"/>
  <c r="J166" i="2"/>
  <c r="G166" i="2" s="1"/>
  <c r="H166" i="2" s="1"/>
  <c r="J281" i="2"/>
  <c r="G281" i="2" s="1"/>
  <c r="H281" i="2" s="1"/>
  <c r="J345" i="2"/>
  <c r="G345" i="2" s="1"/>
  <c r="H345" i="2" s="1"/>
  <c r="J293" i="2"/>
  <c r="G293" i="2" s="1"/>
  <c r="H293" i="2" s="1"/>
  <c r="J357" i="2"/>
  <c r="G357" i="2" s="1"/>
  <c r="H357" i="2" s="1"/>
  <c r="J280" i="2"/>
  <c r="G280" i="2" s="1"/>
  <c r="H280" i="2" s="1"/>
  <c r="J312" i="2"/>
  <c r="G312" i="2" s="1"/>
  <c r="H312" i="2" s="1"/>
  <c r="J344" i="2"/>
  <c r="G344" i="2" s="1"/>
  <c r="H344" i="2" s="1"/>
  <c r="J376" i="2"/>
  <c r="G376" i="2" s="1"/>
  <c r="H376" i="2" s="1"/>
  <c r="J539" i="2"/>
  <c r="G539" i="2" s="1"/>
  <c r="H539" i="2" s="1"/>
  <c r="J519" i="2"/>
  <c r="G519" i="2" s="1"/>
  <c r="H519" i="2" s="1"/>
  <c r="J524" i="2"/>
  <c r="G524" i="2" s="1"/>
  <c r="H524" i="2" s="1"/>
  <c r="J494" i="2"/>
  <c r="G494" i="2" s="1"/>
  <c r="H494" i="2" s="1"/>
  <c r="J526" i="2"/>
  <c r="G526" i="2" s="1"/>
  <c r="H526" i="2" s="1"/>
  <c r="J613" i="2"/>
  <c r="G613" i="2" s="1"/>
  <c r="H613" i="2" s="1"/>
  <c r="J607" i="2"/>
  <c r="G607" i="2" s="1"/>
  <c r="H607" i="2" s="1"/>
  <c r="J638" i="2"/>
  <c r="G638" i="2" s="1"/>
  <c r="H638" i="2" s="1"/>
  <c r="G110" i="1"/>
  <c r="G160" i="1"/>
  <c r="G51" i="1"/>
  <c r="G2" i="1"/>
  <c r="J643" i="2"/>
  <c r="G643" i="2" s="1"/>
  <c r="H643" i="2" s="1"/>
  <c r="J635" i="2"/>
  <c r="G635" i="2" s="1"/>
  <c r="H635" i="2" s="1"/>
  <c r="J627" i="2"/>
  <c r="G627" i="2" s="1"/>
  <c r="H627" i="2" s="1"/>
  <c r="J621" i="2"/>
  <c r="J598" i="2"/>
  <c r="G598" i="2" s="1"/>
  <c r="H598" i="2" s="1"/>
  <c r="J576" i="2"/>
  <c r="G576" i="2" s="1"/>
  <c r="H576" i="2" s="1"/>
  <c r="J566" i="2"/>
  <c r="G566" i="2" s="1"/>
  <c r="H566" i="2" s="1"/>
  <c r="J478" i="2"/>
  <c r="G478" i="2" s="1"/>
  <c r="H478" i="2" s="1"/>
  <c r="J476" i="2"/>
  <c r="J474" i="2"/>
  <c r="G474" i="2" s="1"/>
  <c r="H474" i="2" s="1"/>
  <c r="J472" i="2"/>
  <c r="J470" i="2"/>
  <c r="G470" i="2" s="1"/>
  <c r="H470" i="2" s="1"/>
  <c r="J468" i="2"/>
  <c r="J466" i="2"/>
  <c r="G466" i="2" s="1"/>
  <c r="H466" i="2" s="1"/>
  <c r="J464" i="2"/>
  <c r="G464" i="2" s="1"/>
  <c r="H464" i="2" s="1"/>
  <c r="J462" i="2"/>
  <c r="G462" i="2" s="1"/>
  <c r="H462" i="2" s="1"/>
  <c r="J460" i="2"/>
  <c r="G460" i="2" s="1"/>
  <c r="H460" i="2" s="1"/>
  <c r="J458" i="2"/>
  <c r="J456" i="2"/>
  <c r="J454" i="2"/>
  <c r="G454" i="2" s="1"/>
  <c r="H454" i="2" s="1"/>
  <c r="J452" i="2"/>
  <c r="G452" i="2" s="1"/>
  <c r="H452" i="2" s="1"/>
  <c r="J450" i="2"/>
  <c r="G450" i="2" s="1"/>
  <c r="H450" i="2" s="1"/>
  <c r="J448" i="2"/>
  <c r="J446" i="2"/>
  <c r="G446" i="2" s="1"/>
  <c r="H446" i="2" s="1"/>
  <c r="J444" i="2"/>
  <c r="G444" i="2" s="1"/>
  <c r="H444" i="2" s="1"/>
  <c r="J442" i="2"/>
  <c r="J440" i="2"/>
  <c r="J438" i="2"/>
  <c r="G438" i="2" s="1"/>
  <c r="H438" i="2" s="1"/>
  <c r="J436" i="2"/>
  <c r="G436" i="2" s="1"/>
  <c r="H436" i="2" s="1"/>
  <c r="J434" i="2"/>
  <c r="G434" i="2" s="1"/>
  <c r="H434" i="2" s="1"/>
  <c r="J432" i="2"/>
  <c r="G432" i="2" s="1"/>
  <c r="H432" i="2" s="1"/>
  <c r="J430" i="2"/>
  <c r="G430" i="2" s="1"/>
  <c r="H430" i="2" s="1"/>
  <c r="J428" i="2"/>
  <c r="G428" i="2" s="1"/>
  <c r="H428" i="2" s="1"/>
  <c r="J426" i="2"/>
  <c r="G426" i="2" s="1"/>
  <c r="H426" i="2" s="1"/>
  <c r="J424" i="2"/>
  <c r="G424" i="2" s="1"/>
  <c r="H424" i="2" s="1"/>
  <c r="J422" i="2"/>
  <c r="G422" i="2" s="1"/>
  <c r="H422" i="2" s="1"/>
  <c r="J619" i="2"/>
  <c r="J553" i="2"/>
  <c r="G553" i="2" s="1"/>
  <c r="H553" i="2" s="1"/>
  <c r="J609" i="2"/>
  <c r="G609" i="2" s="1"/>
  <c r="H609" i="2" s="1"/>
  <c r="J574" i="2"/>
  <c r="G574" i="2" s="1"/>
  <c r="H574" i="2" s="1"/>
  <c r="J419" i="2"/>
  <c r="G419" i="2" s="1"/>
  <c r="H419" i="2" s="1"/>
  <c r="J417" i="2"/>
  <c r="G417" i="2" s="1"/>
  <c r="H417" i="2" s="1"/>
  <c r="J415" i="2"/>
  <c r="G415" i="2" s="1"/>
  <c r="H415" i="2" s="1"/>
  <c r="J413" i="2"/>
  <c r="G413" i="2" s="1"/>
  <c r="H413" i="2" s="1"/>
  <c r="J411" i="2"/>
  <c r="G411" i="2" s="1"/>
  <c r="H411" i="2" s="1"/>
  <c r="J409" i="2"/>
  <c r="J407" i="2"/>
  <c r="G407" i="2" s="1"/>
  <c r="H407" i="2" s="1"/>
  <c r="J405" i="2"/>
  <c r="G405" i="2" s="1"/>
  <c r="H405" i="2" s="1"/>
  <c r="J403" i="2"/>
  <c r="G403" i="2" s="1"/>
  <c r="H403" i="2" s="1"/>
  <c r="J401" i="2"/>
  <c r="G401" i="2" s="1"/>
  <c r="H401" i="2" s="1"/>
  <c r="J399" i="2"/>
  <c r="G399" i="2" s="1"/>
  <c r="H399" i="2" s="1"/>
  <c r="J397" i="2"/>
  <c r="G397" i="2" s="1"/>
  <c r="H397" i="2" s="1"/>
  <c r="J395" i="2"/>
  <c r="G395" i="2" s="1"/>
  <c r="H395" i="2" s="1"/>
  <c r="J393" i="2"/>
  <c r="G393" i="2" s="1"/>
  <c r="H393" i="2" s="1"/>
  <c r="J391" i="2"/>
  <c r="G391" i="2" s="1"/>
  <c r="H391" i="2" s="1"/>
  <c r="J389" i="2"/>
  <c r="J387" i="2"/>
  <c r="G387" i="2" s="1"/>
  <c r="H387" i="2" s="1"/>
  <c r="J385" i="2"/>
  <c r="G385" i="2" s="1"/>
  <c r="H385" i="2" s="1"/>
  <c r="J383" i="2"/>
  <c r="G383" i="2" s="1"/>
  <c r="H383" i="2" s="1"/>
  <c r="J381" i="2"/>
  <c r="G381" i="2" s="1"/>
  <c r="H381" i="2" s="1"/>
  <c r="J379" i="2"/>
  <c r="J377" i="2"/>
  <c r="J555" i="2"/>
  <c r="G555" i="2" s="1"/>
  <c r="H555" i="2" s="1"/>
  <c r="J509" i="2"/>
  <c r="G509" i="2" s="1"/>
  <c r="H509" i="2" s="1"/>
  <c r="J493" i="2"/>
  <c r="G493" i="2" s="1"/>
  <c r="H493" i="2" s="1"/>
  <c r="J262" i="2"/>
  <c r="G262" i="2" s="1"/>
  <c r="H262" i="2" s="1"/>
  <c r="J237" i="2"/>
  <c r="G237" i="2" s="1"/>
  <c r="H237" i="2" s="1"/>
  <c r="J205" i="2"/>
  <c r="J173" i="2"/>
  <c r="J141" i="2"/>
  <c r="G141" i="2" s="1"/>
  <c r="H141" i="2" s="1"/>
  <c r="J40" i="2"/>
  <c r="G40" i="2" s="1"/>
  <c r="H40" i="2" s="1"/>
  <c r="J28" i="2"/>
  <c r="G28" i="2" s="1"/>
  <c r="H28" i="2" s="1"/>
  <c r="J23" i="2"/>
  <c r="J17" i="2"/>
  <c r="G17" i="2" s="1"/>
  <c r="H17" i="2" s="1"/>
  <c r="J12" i="2"/>
  <c r="G12" i="2" s="1"/>
  <c r="H12" i="2" s="1"/>
  <c r="G498" i="1"/>
  <c r="G482" i="1"/>
  <c r="G466" i="1"/>
  <c r="G450" i="1"/>
  <c r="G434" i="1"/>
  <c r="G418" i="1"/>
  <c r="G402" i="1"/>
  <c r="G386" i="1"/>
  <c r="G370" i="1"/>
  <c r="G354" i="1"/>
  <c r="G338" i="1"/>
  <c r="G322" i="1"/>
  <c r="G306" i="1"/>
  <c r="G290" i="1"/>
  <c r="G274" i="1"/>
  <c r="G258" i="1"/>
  <c r="G242" i="1"/>
  <c r="G226" i="1"/>
  <c r="G210" i="1"/>
  <c r="G194" i="1"/>
  <c r="G178" i="1"/>
  <c r="G162" i="1"/>
  <c r="J241" i="2"/>
  <c r="G241" i="2" s="1"/>
  <c r="H241" i="2" s="1"/>
  <c r="J216" i="2"/>
  <c r="J177" i="2"/>
  <c r="J152" i="2"/>
  <c r="G152" i="2" s="1"/>
  <c r="H152" i="2" s="1"/>
  <c r="G485" i="1"/>
  <c r="G469" i="1"/>
  <c r="G453" i="1"/>
  <c r="G437" i="1"/>
  <c r="G421" i="1"/>
  <c r="G405" i="1"/>
  <c r="G389" i="1"/>
  <c r="G373" i="1"/>
  <c r="G357" i="1"/>
  <c r="G341" i="1"/>
  <c r="G325" i="1"/>
  <c r="G309" i="1"/>
  <c r="G293" i="1"/>
  <c r="G277" i="1"/>
  <c r="G261" i="1"/>
  <c r="G245" i="1"/>
  <c r="G229" i="1"/>
  <c r="G213" i="1"/>
  <c r="G197" i="1"/>
  <c r="G181" i="1"/>
  <c r="G165" i="1"/>
  <c r="G149" i="1"/>
  <c r="G133" i="1"/>
  <c r="G117" i="1"/>
  <c r="G101" i="1"/>
  <c r="G85" i="1"/>
  <c r="G69" i="1"/>
  <c r="G53" i="1"/>
  <c r="J351" i="2"/>
  <c r="J326" i="2"/>
  <c r="G326" i="2" s="1"/>
  <c r="H326" i="2" s="1"/>
  <c r="J287" i="2"/>
  <c r="J245" i="2"/>
  <c r="G245" i="2" s="1"/>
  <c r="H245" i="2" s="1"/>
  <c r="J231" i="2"/>
  <c r="G231" i="2" s="1"/>
  <c r="H231" i="2" s="1"/>
  <c r="J220" i="2"/>
  <c r="G220" i="2" s="1"/>
  <c r="H220" i="2" s="1"/>
  <c r="J175" i="2"/>
  <c r="G175" i="2" s="1"/>
  <c r="H175" i="2" s="1"/>
  <c r="J42" i="2"/>
  <c r="G42" i="2" s="1"/>
  <c r="H42" i="2" s="1"/>
  <c r="G483" i="1"/>
  <c r="G472" i="1"/>
  <c r="G451" i="1"/>
  <c r="G440" i="1"/>
  <c r="G419" i="1"/>
  <c r="G408" i="1"/>
  <c r="G387" i="1"/>
  <c r="G376" i="1"/>
  <c r="G355" i="1"/>
  <c r="G344" i="1"/>
  <c r="G323" i="1"/>
  <c r="G312" i="1"/>
  <c r="G291" i="1"/>
  <c r="G280" i="1"/>
  <c r="G259" i="1"/>
  <c r="G248" i="1"/>
  <c r="G227" i="1"/>
  <c r="G216" i="1"/>
  <c r="G195" i="1"/>
  <c r="G179" i="1"/>
  <c r="G163" i="1"/>
  <c r="G136" i="1"/>
  <c r="G104" i="1"/>
  <c r="G72" i="1"/>
  <c r="J343" i="2"/>
  <c r="J318" i="2"/>
  <c r="J159" i="2"/>
  <c r="G159" i="2" s="1"/>
  <c r="H159" i="2" s="1"/>
  <c r="J140" i="2"/>
  <c r="G140" i="2" s="1"/>
  <c r="H140" i="2" s="1"/>
  <c r="J51" i="2"/>
  <c r="G51" i="2" s="1"/>
  <c r="H51" i="2" s="1"/>
  <c r="G80" i="1"/>
  <c r="G23" i="1"/>
  <c r="G7" i="1"/>
  <c r="J224" i="2"/>
  <c r="G224" i="2" s="1"/>
  <c r="H224" i="2" s="1"/>
  <c r="J217" i="2"/>
  <c r="G217" i="2" s="1"/>
  <c r="H217" i="2" s="1"/>
  <c r="J68" i="2"/>
  <c r="G68" i="2" s="1"/>
  <c r="H68" i="2" s="1"/>
  <c r="J485" i="2"/>
  <c r="G485" i="2" s="1"/>
  <c r="H485" i="2" s="1"/>
  <c r="J240" i="2"/>
  <c r="G240" i="2" s="1"/>
  <c r="H240" i="2" s="1"/>
  <c r="J171" i="2"/>
  <c r="G171" i="2" s="1"/>
  <c r="H171" i="2" s="1"/>
  <c r="J64" i="2"/>
  <c r="G64" i="2" s="1"/>
  <c r="H64" i="2" s="1"/>
  <c r="J56" i="2"/>
  <c r="G56" i="2" s="1"/>
  <c r="H56" i="2" s="1"/>
  <c r="AA20" i="2"/>
  <c r="Y20" i="2"/>
  <c r="AA11" i="2"/>
  <c r="Y11" i="2"/>
  <c r="Y4" i="2"/>
  <c r="AA4" i="2"/>
  <c r="G100" i="1"/>
  <c r="J488" i="2"/>
  <c r="G488" i="2" s="1"/>
  <c r="H488" i="2" s="1"/>
  <c r="J350" i="2"/>
  <c r="J327" i="2"/>
  <c r="G327" i="2" s="1"/>
  <c r="H327" i="2" s="1"/>
  <c r="J302" i="2"/>
  <c r="J286" i="2"/>
  <c r="J270" i="2"/>
  <c r="J13" i="2"/>
  <c r="G48" i="1"/>
  <c r="G31" i="1"/>
  <c r="J251" i="2"/>
  <c r="G251" i="2" s="1"/>
  <c r="H251" i="2" s="1"/>
  <c r="J192" i="2"/>
  <c r="AE18" i="2"/>
  <c r="AD18" i="2" s="1"/>
  <c r="AB18" i="2" s="1"/>
  <c r="G156" i="1"/>
  <c r="G151" i="1"/>
  <c r="G114" i="1"/>
  <c r="G66" i="1"/>
  <c r="G60" i="1"/>
  <c r="G55" i="1"/>
  <c r="Q34" i="1"/>
  <c r="O23" i="1" s="1"/>
  <c r="H309" i="1" s="1"/>
  <c r="J195" i="2"/>
  <c r="G195" i="2" s="1"/>
  <c r="H195" i="2" s="1"/>
  <c r="J298" i="2"/>
  <c r="G298" i="2" s="1"/>
  <c r="H298" i="2" s="1"/>
  <c r="J45" i="2"/>
  <c r="G45" i="2" s="1"/>
  <c r="H45" i="2" s="1"/>
  <c r="J151" i="2"/>
  <c r="G151" i="2" s="1"/>
  <c r="H151" i="2" s="1"/>
  <c r="J142" i="2"/>
  <c r="J206" i="2"/>
  <c r="G206" i="2" s="1"/>
  <c r="H206" i="2" s="1"/>
  <c r="J274" i="2"/>
  <c r="G274" i="2" s="1"/>
  <c r="H274" i="2" s="1"/>
  <c r="J338" i="2"/>
  <c r="G338" i="2" s="1"/>
  <c r="H338" i="2" s="1"/>
  <c r="J163" i="2"/>
  <c r="G163" i="2" s="1"/>
  <c r="H163" i="2" s="1"/>
  <c r="J330" i="2"/>
  <c r="G330" i="2" s="1"/>
  <c r="H330" i="2" s="1"/>
  <c r="J210" i="2"/>
  <c r="G210" i="2" s="1"/>
  <c r="H210" i="2" s="1"/>
  <c r="J33" i="2"/>
  <c r="G33" i="2" s="1"/>
  <c r="H33" i="2" s="1"/>
  <c r="J65" i="2"/>
  <c r="G65" i="2" s="1"/>
  <c r="H65" i="2" s="1"/>
  <c r="J226" i="2"/>
  <c r="G226" i="2" s="1"/>
  <c r="H226" i="2" s="1"/>
  <c r="J170" i="2"/>
  <c r="G170" i="2" s="1"/>
  <c r="H170" i="2" s="1"/>
  <c r="J234" i="2"/>
  <c r="G234" i="2" s="1"/>
  <c r="H234" i="2" s="1"/>
  <c r="J182" i="2"/>
  <c r="G182" i="2" s="1"/>
  <c r="H182" i="2" s="1"/>
  <c r="J246" i="2"/>
  <c r="G246" i="2" s="1"/>
  <c r="H246" i="2" s="1"/>
  <c r="J289" i="2"/>
  <c r="G289" i="2" s="1"/>
  <c r="H289" i="2" s="1"/>
  <c r="J321" i="2"/>
  <c r="G321" i="2" s="1"/>
  <c r="H321" i="2" s="1"/>
  <c r="J353" i="2"/>
  <c r="J269" i="2"/>
  <c r="G269" i="2" s="1"/>
  <c r="H269" i="2" s="1"/>
  <c r="J301" i="2"/>
  <c r="G301" i="2" s="1"/>
  <c r="H301" i="2" s="1"/>
  <c r="J333" i="2"/>
  <c r="J365" i="2"/>
  <c r="G365" i="2" s="1"/>
  <c r="H365" i="2" s="1"/>
  <c r="J268" i="2"/>
  <c r="G268" i="2" s="1"/>
  <c r="H268" i="2" s="1"/>
  <c r="J284" i="2"/>
  <c r="G284" i="2" s="1"/>
  <c r="H284" i="2" s="1"/>
  <c r="J300" i="2"/>
  <c r="G300" i="2" s="1"/>
  <c r="H300" i="2" s="1"/>
  <c r="J316" i="2"/>
  <c r="G316" i="2" s="1"/>
  <c r="H316" i="2" s="1"/>
  <c r="J332" i="2"/>
  <c r="G332" i="2" s="1"/>
  <c r="H332" i="2" s="1"/>
  <c r="J348" i="2"/>
  <c r="G348" i="2" s="1"/>
  <c r="H348" i="2" s="1"/>
  <c r="J364" i="2"/>
  <c r="G364" i="2" s="1"/>
  <c r="H364" i="2" s="1"/>
  <c r="J491" i="2"/>
  <c r="G491" i="2" s="1"/>
  <c r="H491" i="2" s="1"/>
  <c r="J528" i="2"/>
  <c r="G528" i="2" s="1"/>
  <c r="H528" i="2" s="1"/>
  <c r="J480" i="2"/>
  <c r="G480" i="2" s="1"/>
  <c r="H480" i="2" s="1"/>
  <c r="J495" i="2"/>
  <c r="G495" i="2" s="1"/>
  <c r="H495" i="2" s="1"/>
  <c r="J527" i="2"/>
  <c r="G527" i="2" s="1"/>
  <c r="H527" i="2" s="1"/>
  <c r="J500" i="2"/>
  <c r="G500" i="2" s="1"/>
  <c r="H500" i="2" s="1"/>
  <c r="J532" i="2"/>
  <c r="G532" i="2" s="1"/>
  <c r="H532" i="2" s="1"/>
  <c r="J482" i="2"/>
  <c r="G482" i="2" s="1"/>
  <c r="H482" i="2" s="1"/>
  <c r="J498" i="2"/>
  <c r="G498" i="2" s="1"/>
  <c r="H498" i="2" s="1"/>
  <c r="J514" i="2"/>
  <c r="G514" i="2" s="1"/>
  <c r="H514" i="2" s="1"/>
  <c r="J530" i="2"/>
  <c r="G530" i="2" s="1"/>
  <c r="H530" i="2" s="1"/>
  <c r="J586" i="2"/>
  <c r="G586" i="2" s="1"/>
  <c r="H586" i="2" s="1"/>
  <c r="J592" i="2"/>
  <c r="G592" i="2" s="1"/>
  <c r="H592" i="2" s="1"/>
  <c r="J595" i="2"/>
  <c r="G595" i="2" s="1"/>
  <c r="H595" i="2" s="1"/>
  <c r="J611" i="2"/>
  <c r="G611" i="2" s="1"/>
  <c r="H611" i="2" s="1"/>
  <c r="J632" i="2"/>
  <c r="G632" i="2" s="1"/>
  <c r="H632" i="2" s="1"/>
  <c r="J640" i="2"/>
  <c r="G640" i="2" s="1"/>
  <c r="H640" i="2" s="1"/>
  <c r="G131" i="1"/>
  <c r="G67" i="1"/>
  <c r="AE13" i="2"/>
  <c r="AD13" i="2" s="1"/>
  <c r="AB13" i="2" s="1"/>
  <c r="G168" i="1"/>
  <c r="G142" i="1"/>
  <c r="AA16" i="2"/>
  <c r="Y16" i="2"/>
  <c r="G492" i="1"/>
  <c r="G484" i="1"/>
  <c r="G476" i="1"/>
  <c r="G471" i="1"/>
  <c r="G460" i="1"/>
  <c r="G455" i="1"/>
  <c r="G447" i="1"/>
  <c r="G439" i="1"/>
  <c r="G431" i="1"/>
  <c r="G423" i="1"/>
  <c r="G412" i="1"/>
  <c r="G404" i="1"/>
  <c r="G396" i="1"/>
  <c r="G388" i="1"/>
  <c r="G383" i="1"/>
  <c r="G375" i="1"/>
  <c r="G364" i="1"/>
  <c r="G356" i="1"/>
  <c r="G348" i="1"/>
  <c r="G343" i="1"/>
  <c r="G332" i="1"/>
  <c r="G324" i="1"/>
  <c r="G316" i="1"/>
  <c r="G308" i="1"/>
  <c r="G287" i="1"/>
  <c r="G284" i="1"/>
  <c r="G252" i="1"/>
  <c r="G247" i="1"/>
  <c r="G231" i="1"/>
  <c r="G228" i="1"/>
  <c r="G199" i="1"/>
  <c r="G196" i="1"/>
  <c r="G175" i="1"/>
  <c r="G172" i="1"/>
  <c r="G167" i="1"/>
  <c r="G164" i="1"/>
  <c r="G159" i="1"/>
  <c r="G154" i="1"/>
  <c r="G143" i="1"/>
  <c r="G138" i="1"/>
  <c r="G111" i="1"/>
  <c r="G106" i="1"/>
  <c r="G74" i="1"/>
  <c r="G500" i="1"/>
  <c r="G495" i="1"/>
  <c r="G487" i="1"/>
  <c r="G479" i="1"/>
  <c r="G468" i="1"/>
  <c r="G463" i="1"/>
  <c r="G452" i="1"/>
  <c r="G444" i="1"/>
  <c r="G436" i="1"/>
  <c r="G428" i="1"/>
  <c r="G420" i="1"/>
  <c r="G415" i="1"/>
  <c r="G407" i="1"/>
  <c r="G399" i="1"/>
  <c r="G391" i="1"/>
  <c r="G380" i="1"/>
  <c r="G372" i="1"/>
  <c r="G367" i="1"/>
  <c r="G359" i="1"/>
  <c r="G351" i="1"/>
  <c r="G340" i="1"/>
  <c r="G335" i="1"/>
  <c r="G327" i="1"/>
  <c r="G319" i="1"/>
  <c r="G311" i="1"/>
  <c r="G303" i="1"/>
  <c r="G300" i="1"/>
  <c r="G295" i="1"/>
  <c r="G292" i="1"/>
  <c r="G279" i="1"/>
  <c r="G276" i="1"/>
  <c r="G271" i="1"/>
  <c r="G268" i="1"/>
  <c r="G263" i="1"/>
  <c r="G260" i="1"/>
  <c r="G255" i="1"/>
  <c r="G244" i="1"/>
  <c r="G239" i="1"/>
  <c r="G236" i="1"/>
  <c r="G223" i="1"/>
  <c r="G220" i="1"/>
  <c r="G215" i="1"/>
  <c r="G212" i="1"/>
  <c r="G207" i="1"/>
  <c r="G204" i="1"/>
  <c r="G191" i="1"/>
  <c r="G188" i="1"/>
  <c r="G183" i="1"/>
  <c r="G180" i="1"/>
  <c r="G127" i="1"/>
  <c r="G122" i="1"/>
  <c r="G95" i="1"/>
  <c r="G90" i="1"/>
  <c r="G79" i="1"/>
  <c r="G63" i="1"/>
  <c r="G58" i="1"/>
  <c r="G47" i="1"/>
  <c r="G30" i="1"/>
  <c r="G15" i="1"/>
  <c r="G155" i="1"/>
  <c r="G139" i="1"/>
  <c r="G123" i="1"/>
  <c r="G91" i="1"/>
  <c r="G75" i="1"/>
  <c r="G59" i="1"/>
  <c r="G35" i="1"/>
  <c r="G22" i="1"/>
  <c r="G10" i="1"/>
  <c r="G150" i="1"/>
  <c r="G134" i="1"/>
  <c r="G118" i="1"/>
  <c r="G102" i="1"/>
  <c r="G86" i="1"/>
  <c r="G70" i="1"/>
  <c r="G54" i="1"/>
  <c r="G107" i="1"/>
  <c r="G43" i="1"/>
  <c r="G26" i="1"/>
  <c r="G176" i="1"/>
  <c r="AE19" i="2"/>
  <c r="AD19" i="2" s="1"/>
  <c r="G470" i="1"/>
  <c r="G438" i="1"/>
  <c r="G406" i="1"/>
  <c r="G374" i="1"/>
  <c r="G342" i="1"/>
  <c r="G310" i="1"/>
  <c r="G278" i="1"/>
  <c r="G262" i="1"/>
  <c r="G230" i="1"/>
  <c r="G198" i="1"/>
  <c r="G166" i="1"/>
  <c r="G497" i="1"/>
  <c r="G465" i="1"/>
  <c r="G433" i="1"/>
  <c r="G401" i="1"/>
  <c r="G369" i="1"/>
  <c r="G353" i="1"/>
  <c r="G305" i="1"/>
  <c r="G273" i="1"/>
  <c r="G257" i="1"/>
  <c r="G241" i="1"/>
  <c r="G225" i="1"/>
  <c r="G177" i="1"/>
  <c r="G161" i="1"/>
  <c r="G137" i="1"/>
  <c r="G105" i="1"/>
  <c r="G73" i="1"/>
  <c r="AE14" i="2"/>
  <c r="AD14" i="2" s="1"/>
  <c r="G464" i="1"/>
  <c r="G443" i="1"/>
  <c r="G432" i="1"/>
  <c r="G368" i="1"/>
  <c r="G336" i="1"/>
  <c r="G315" i="1"/>
  <c r="G304" i="1"/>
  <c r="G283" i="1"/>
  <c r="G251" i="1"/>
  <c r="G219" i="1"/>
  <c r="G208" i="1"/>
  <c r="G34" i="1"/>
  <c r="G18" i="1"/>
  <c r="G9" i="1"/>
  <c r="G40" i="1"/>
  <c r="G27" i="1"/>
  <c r="AA7" i="2"/>
  <c r="Y7" i="2"/>
  <c r="Y17" i="2"/>
  <c r="AA17" i="2"/>
  <c r="G52" i="1"/>
  <c r="G12" i="1"/>
  <c r="G4" i="1"/>
  <c r="G144" i="1"/>
  <c r="G11" i="1"/>
  <c r="G103" i="1"/>
  <c r="J266" i="2"/>
  <c r="J146" i="2"/>
  <c r="G146" i="2" s="1"/>
  <c r="H146" i="2" s="1"/>
  <c r="J179" i="2"/>
  <c r="G179" i="2" s="1"/>
  <c r="H179" i="2" s="1"/>
  <c r="J322" i="2"/>
  <c r="G322" i="2" s="1"/>
  <c r="H322" i="2" s="1"/>
  <c r="J282" i="2"/>
  <c r="G282" i="2" s="1"/>
  <c r="H282" i="2" s="1"/>
  <c r="J14" i="2"/>
  <c r="G14" i="2" s="1"/>
  <c r="H14" i="2" s="1"/>
  <c r="J194" i="2"/>
  <c r="G194" i="2" s="1"/>
  <c r="H194" i="2" s="1"/>
  <c r="J218" i="2"/>
  <c r="G218" i="2" s="1"/>
  <c r="H218" i="2" s="1"/>
  <c r="J230" i="2"/>
  <c r="G230" i="2" s="1"/>
  <c r="H230" i="2" s="1"/>
  <c r="J313" i="2"/>
  <c r="G313" i="2" s="1"/>
  <c r="H313" i="2" s="1"/>
  <c r="J136" i="2"/>
  <c r="G136" i="2" s="1"/>
  <c r="H136" i="2" s="1"/>
  <c r="J325" i="2"/>
  <c r="G325" i="2" s="1"/>
  <c r="H325" i="2" s="1"/>
  <c r="J515" i="2"/>
  <c r="J296" i="2"/>
  <c r="J328" i="2"/>
  <c r="G328" i="2" s="1"/>
  <c r="H328" i="2" s="1"/>
  <c r="J360" i="2"/>
  <c r="J523" i="2"/>
  <c r="G523" i="2" s="1"/>
  <c r="H523" i="2" s="1"/>
  <c r="J487" i="2"/>
  <c r="G487" i="2" s="1"/>
  <c r="H487" i="2" s="1"/>
  <c r="J492" i="2"/>
  <c r="G492" i="2" s="1"/>
  <c r="H492" i="2" s="1"/>
  <c r="J582" i="2"/>
  <c r="G582" i="2" s="1"/>
  <c r="H582" i="2" s="1"/>
  <c r="J510" i="2"/>
  <c r="G510" i="2" s="1"/>
  <c r="H510" i="2" s="1"/>
  <c r="J600" i="2"/>
  <c r="G600" i="2" s="1"/>
  <c r="H600" i="2" s="1"/>
  <c r="J612" i="2"/>
  <c r="J630" i="2"/>
  <c r="G630" i="2" s="1"/>
  <c r="H630" i="2" s="1"/>
  <c r="J646" i="2"/>
  <c r="G646" i="2" s="1"/>
  <c r="H646" i="2" s="1"/>
  <c r="AE9" i="2"/>
  <c r="AD9" i="2" s="1"/>
  <c r="G115" i="1"/>
  <c r="J641" i="2"/>
  <c r="G641" i="2" s="1"/>
  <c r="H641" i="2" s="1"/>
  <c r="J633" i="2"/>
  <c r="G633" i="2" s="1"/>
  <c r="H633" i="2" s="1"/>
  <c r="J625" i="2"/>
  <c r="G625" i="2" s="1"/>
  <c r="H625" i="2" s="1"/>
  <c r="J624" i="2"/>
  <c r="G624" i="2" s="1"/>
  <c r="H624" i="2" s="1"/>
  <c r="J616" i="2"/>
  <c r="J623" i="2"/>
  <c r="J622" i="2"/>
  <c r="J606" i="2"/>
  <c r="J601" i="2"/>
  <c r="G601" i="2" s="1"/>
  <c r="H601" i="2" s="1"/>
  <c r="J562" i="2"/>
  <c r="G562" i="2" s="1"/>
  <c r="H562" i="2" s="1"/>
  <c r="J583" i="2"/>
  <c r="G583" i="2" s="1"/>
  <c r="H583" i="2" s="1"/>
  <c r="J577" i="2"/>
  <c r="J565" i="2"/>
  <c r="G565" i="2" s="1"/>
  <c r="H565" i="2" s="1"/>
  <c r="J557" i="2"/>
  <c r="G557" i="2" s="1"/>
  <c r="H557" i="2" s="1"/>
  <c r="J551" i="2"/>
  <c r="G551" i="2" s="1"/>
  <c r="H551" i="2" s="1"/>
  <c r="J543" i="2"/>
  <c r="G543" i="2" s="1"/>
  <c r="H543" i="2" s="1"/>
  <c r="J567" i="2"/>
  <c r="G567" i="2" s="1"/>
  <c r="H567" i="2" s="1"/>
  <c r="J559" i="2"/>
  <c r="G559" i="2" s="1"/>
  <c r="H559" i="2" s="1"/>
  <c r="J548" i="2"/>
  <c r="G548" i="2" s="1"/>
  <c r="H548" i="2" s="1"/>
  <c r="J420" i="2"/>
  <c r="G420" i="2" s="1"/>
  <c r="H420" i="2" s="1"/>
  <c r="J501" i="2"/>
  <c r="J575" i="2"/>
  <c r="G575" i="2" s="1"/>
  <c r="H575" i="2" s="1"/>
  <c r="J571" i="2"/>
  <c r="G571" i="2" s="1"/>
  <c r="H571" i="2" s="1"/>
  <c r="J133" i="2"/>
  <c r="G133" i="2" s="1"/>
  <c r="H133" i="2" s="1"/>
  <c r="J131" i="2"/>
  <c r="G131" i="2" s="1"/>
  <c r="H131" i="2" s="1"/>
  <c r="J129" i="2"/>
  <c r="G129" i="2" s="1"/>
  <c r="H129" i="2" s="1"/>
  <c r="J127" i="2"/>
  <c r="J125" i="2"/>
  <c r="J123" i="2"/>
  <c r="G123" i="2" s="1"/>
  <c r="H123" i="2" s="1"/>
  <c r="J121" i="2"/>
  <c r="G121" i="2" s="1"/>
  <c r="H121" i="2" s="1"/>
  <c r="J119" i="2"/>
  <c r="G119" i="2" s="1"/>
  <c r="H119" i="2" s="1"/>
  <c r="J117" i="2"/>
  <c r="J115" i="2"/>
  <c r="G115" i="2" s="1"/>
  <c r="H115" i="2" s="1"/>
  <c r="J113" i="2"/>
  <c r="J111" i="2"/>
  <c r="J109" i="2"/>
  <c r="G109" i="2" s="1"/>
  <c r="H109" i="2" s="1"/>
  <c r="J107" i="2"/>
  <c r="G107" i="2" s="1"/>
  <c r="H107" i="2" s="1"/>
  <c r="J105" i="2"/>
  <c r="G105" i="2" s="1"/>
  <c r="H105" i="2" s="1"/>
  <c r="J103" i="2"/>
  <c r="G103" i="2" s="1"/>
  <c r="H103" i="2" s="1"/>
  <c r="J101" i="2"/>
  <c r="G101" i="2" s="1"/>
  <c r="H101" i="2" s="1"/>
  <c r="J99" i="2"/>
  <c r="G99" i="2" s="1"/>
  <c r="H99" i="2" s="1"/>
  <c r="J97" i="2"/>
  <c r="G97" i="2" s="1"/>
  <c r="H97" i="2" s="1"/>
  <c r="J95" i="2"/>
  <c r="J93" i="2"/>
  <c r="J91" i="2"/>
  <c r="G91" i="2" s="1"/>
  <c r="H91" i="2" s="1"/>
  <c r="J89" i="2"/>
  <c r="G89" i="2" s="1"/>
  <c r="H89" i="2" s="1"/>
  <c r="J87" i="2"/>
  <c r="G87" i="2" s="1"/>
  <c r="H87" i="2" s="1"/>
  <c r="J85" i="2"/>
  <c r="G85" i="2" s="1"/>
  <c r="H85" i="2" s="1"/>
  <c r="J83" i="2"/>
  <c r="G83" i="2" s="1"/>
  <c r="H83" i="2" s="1"/>
  <c r="J81" i="2"/>
  <c r="G81" i="2" s="1"/>
  <c r="H81" i="2" s="1"/>
  <c r="J79" i="2"/>
  <c r="J77" i="2"/>
  <c r="G77" i="2" s="1"/>
  <c r="H77" i="2" s="1"/>
  <c r="J75" i="2"/>
  <c r="G75" i="2" s="1"/>
  <c r="H75" i="2" s="1"/>
  <c r="J371" i="2"/>
  <c r="G371" i="2" s="1"/>
  <c r="H371" i="2" s="1"/>
  <c r="J363" i="2"/>
  <c r="G363" i="2" s="1"/>
  <c r="H363" i="2" s="1"/>
  <c r="J355" i="2"/>
  <c r="G355" i="2" s="1"/>
  <c r="H355" i="2" s="1"/>
  <c r="J347" i="2"/>
  <c r="G347" i="2" s="1"/>
  <c r="H347" i="2" s="1"/>
  <c r="J339" i="2"/>
  <c r="G339" i="2" s="1"/>
  <c r="H339" i="2" s="1"/>
  <c r="J331" i="2"/>
  <c r="G331" i="2" s="1"/>
  <c r="H331" i="2" s="1"/>
  <c r="J323" i="2"/>
  <c r="J315" i="2"/>
  <c r="G315" i="2" s="1"/>
  <c r="H315" i="2" s="1"/>
  <c r="J307" i="2"/>
  <c r="G307" i="2" s="1"/>
  <c r="H307" i="2" s="1"/>
  <c r="J299" i="2"/>
  <c r="G299" i="2" s="1"/>
  <c r="H299" i="2" s="1"/>
  <c r="J291" i="2"/>
  <c r="J283" i="2"/>
  <c r="G283" i="2" s="1"/>
  <c r="H283" i="2" s="1"/>
  <c r="J275" i="2"/>
  <c r="G275" i="2" s="1"/>
  <c r="H275" i="2" s="1"/>
  <c r="J267" i="2"/>
  <c r="G267" i="2" s="1"/>
  <c r="H267" i="2" s="1"/>
  <c r="J264" i="2"/>
  <c r="G264" i="2" s="1"/>
  <c r="H264" i="2" s="1"/>
  <c r="J228" i="2"/>
  <c r="J196" i="2"/>
  <c r="J164" i="2"/>
  <c r="J41" i="2"/>
  <c r="G41" i="2" s="1"/>
  <c r="H41" i="2" s="1"/>
  <c r="G494" i="1"/>
  <c r="G478" i="1"/>
  <c r="G462" i="1"/>
  <c r="G446" i="1"/>
  <c r="G430" i="1"/>
  <c r="G414" i="1"/>
  <c r="G398" i="1"/>
  <c r="G382" i="1"/>
  <c r="G366" i="1"/>
  <c r="G350" i="1"/>
  <c r="G334" i="1"/>
  <c r="G318" i="1"/>
  <c r="G302" i="1"/>
  <c r="G286" i="1"/>
  <c r="G270" i="1"/>
  <c r="G254" i="1"/>
  <c r="G238" i="1"/>
  <c r="G222" i="1"/>
  <c r="G206" i="1"/>
  <c r="G190" i="1"/>
  <c r="G174" i="1"/>
  <c r="G158" i="1"/>
  <c r="J232" i="2"/>
  <c r="J193" i="2"/>
  <c r="G193" i="2" s="1"/>
  <c r="H193" i="2" s="1"/>
  <c r="J168" i="2"/>
  <c r="J39" i="2"/>
  <c r="G39" i="2" s="1"/>
  <c r="H39" i="2" s="1"/>
  <c r="J31" i="2"/>
  <c r="G31" i="2" s="1"/>
  <c r="H31" i="2" s="1"/>
  <c r="J21" i="2"/>
  <c r="G21" i="2" s="1"/>
  <c r="H21" i="2" s="1"/>
  <c r="J15" i="2"/>
  <c r="G15" i="2" s="1"/>
  <c r="H15" i="2" s="1"/>
  <c r="J7" i="2"/>
  <c r="G7" i="2" s="1"/>
  <c r="H7" i="2" s="1"/>
  <c r="G489" i="1"/>
  <c r="G473" i="1"/>
  <c r="G457" i="1"/>
  <c r="G441" i="1"/>
  <c r="G425" i="1"/>
  <c r="G409" i="1"/>
  <c r="G393" i="1"/>
  <c r="G377" i="1"/>
  <c r="G361" i="1"/>
  <c r="G345" i="1"/>
  <c r="G329" i="1"/>
  <c r="G313" i="1"/>
  <c r="G297" i="1"/>
  <c r="G281" i="1"/>
  <c r="G265" i="1"/>
  <c r="G249" i="1"/>
  <c r="G233" i="1"/>
  <c r="G217" i="1"/>
  <c r="G201" i="1"/>
  <c r="G185" i="1"/>
  <c r="G169" i="1"/>
  <c r="G145" i="1"/>
  <c r="G129" i="1"/>
  <c r="G113" i="1"/>
  <c r="G97" i="1"/>
  <c r="G81" i="1"/>
  <c r="G65" i="1"/>
  <c r="G49" i="1"/>
  <c r="J374" i="2"/>
  <c r="T43" i="2"/>
  <c r="J335" i="2"/>
  <c r="J310" i="2"/>
  <c r="G310" i="2" s="1"/>
  <c r="H310" i="2" s="1"/>
  <c r="J271" i="2"/>
  <c r="G271" i="2" s="1"/>
  <c r="H271" i="2" s="1"/>
  <c r="J261" i="2"/>
  <c r="G261" i="2" s="1"/>
  <c r="H261" i="2" s="1"/>
  <c r="J213" i="2"/>
  <c r="J199" i="2"/>
  <c r="G199" i="2" s="1"/>
  <c r="H199" i="2" s="1"/>
  <c r="J188" i="2"/>
  <c r="G188" i="2" s="1"/>
  <c r="H188" i="2" s="1"/>
  <c r="J143" i="2"/>
  <c r="J71" i="2"/>
  <c r="G71" i="2" s="1"/>
  <c r="H71" i="2" s="1"/>
  <c r="J55" i="2"/>
  <c r="G55" i="2" s="1"/>
  <c r="H55" i="2" s="1"/>
  <c r="AE3" i="2"/>
  <c r="AD3" i="2" s="1"/>
  <c r="AB3" i="2" s="1"/>
  <c r="G491" i="1"/>
  <c r="G480" i="1"/>
  <c r="G459" i="1"/>
  <c r="G448" i="1"/>
  <c r="G427" i="1"/>
  <c r="G416" i="1"/>
  <c r="G395" i="1"/>
  <c r="G384" i="1"/>
  <c r="G363" i="1"/>
  <c r="G352" i="1"/>
  <c r="G331" i="1"/>
  <c r="G320" i="1"/>
  <c r="G299" i="1"/>
  <c r="G288" i="1"/>
  <c r="G267" i="1"/>
  <c r="G256" i="1"/>
  <c r="G235" i="1"/>
  <c r="G224" i="1"/>
  <c r="G203" i="1"/>
  <c r="G46" i="1"/>
  <c r="G38" i="1"/>
  <c r="G29" i="1"/>
  <c r="G21" i="1"/>
  <c r="G14" i="1"/>
  <c r="G5" i="1"/>
  <c r="J263" i="2"/>
  <c r="G263" i="2" s="1"/>
  <c r="H263" i="2" s="1"/>
  <c r="J236" i="2"/>
  <c r="G236" i="2" s="1"/>
  <c r="H236" i="2" s="1"/>
  <c r="J229" i="2"/>
  <c r="G229" i="2" s="1"/>
  <c r="H229" i="2" s="1"/>
  <c r="J59" i="2"/>
  <c r="G59" i="2" s="1"/>
  <c r="H59" i="2" s="1"/>
  <c r="G128" i="1"/>
  <c r="G44" i="1"/>
  <c r="J185" i="2"/>
  <c r="G185" i="2" s="1"/>
  <c r="H185" i="2" s="1"/>
  <c r="J60" i="2"/>
  <c r="G60" i="2" s="1"/>
  <c r="H60" i="2" s="1"/>
  <c r="J37" i="2"/>
  <c r="G37" i="2" s="1"/>
  <c r="H37" i="2" s="1"/>
  <c r="J29" i="2"/>
  <c r="G29" i="2" s="1"/>
  <c r="H29" i="2" s="1"/>
  <c r="J235" i="2"/>
  <c r="J208" i="2"/>
  <c r="G208" i="2" s="1"/>
  <c r="H208" i="2" s="1"/>
  <c r="J169" i="2"/>
  <c r="G169" i="2" s="1"/>
  <c r="H169" i="2" s="1"/>
  <c r="J144" i="2"/>
  <c r="G144" i="2" s="1"/>
  <c r="H144" i="2" s="1"/>
  <c r="J72" i="2"/>
  <c r="J43" i="2"/>
  <c r="AA10" i="2"/>
  <c r="Y10" i="2"/>
  <c r="AA15" i="2"/>
  <c r="Y15" i="2"/>
  <c r="Y8" i="2"/>
  <c r="AA8" i="2"/>
  <c r="G148" i="1"/>
  <c r="G45" i="1"/>
  <c r="G41" i="1"/>
  <c r="G37" i="1"/>
  <c r="G33" i="1"/>
  <c r="J366" i="2"/>
  <c r="G366" i="2" s="1"/>
  <c r="H366" i="2" s="1"/>
  <c r="G112" i="1"/>
  <c r="G36" i="1"/>
  <c r="G19" i="1"/>
  <c r="G3" i="1"/>
  <c r="J187" i="2"/>
  <c r="G130" i="1"/>
  <c r="G124" i="1"/>
  <c r="G119" i="1"/>
  <c r="G82" i="1"/>
  <c r="G76" i="1"/>
  <c r="G71" i="1"/>
  <c r="G39" i="1"/>
  <c r="G6" i="1"/>
  <c r="J6" i="2"/>
  <c r="G6" i="2" s="1"/>
  <c r="H6" i="2" s="1"/>
  <c r="J222" i="2"/>
  <c r="G222" i="2" s="1"/>
  <c r="H222" i="2" s="1"/>
  <c r="J314" i="2"/>
  <c r="J53" i="2"/>
  <c r="G53" i="2" s="1"/>
  <c r="H53" i="2" s="1"/>
  <c r="J242" i="2"/>
  <c r="G242" i="2" s="1"/>
  <c r="H242" i="2" s="1"/>
  <c r="J147" i="2"/>
  <c r="G147" i="2" s="1"/>
  <c r="H147" i="2" s="1"/>
  <c r="J211" i="2"/>
  <c r="J290" i="2"/>
  <c r="J354" i="2"/>
  <c r="G354" i="2" s="1"/>
  <c r="H354" i="2" s="1"/>
  <c r="J190" i="2"/>
  <c r="G190" i="2" s="1"/>
  <c r="H190" i="2" s="1"/>
  <c r="J69" i="2"/>
  <c r="J215" i="2"/>
  <c r="G215" i="2" s="1"/>
  <c r="H215" i="2" s="1"/>
  <c r="J38" i="2"/>
  <c r="G38" i="2" s="1"/>
  <c r="H38" i="2" s="1"/>
  <c r="J73" i="2"/>
  <c r="J186" i="2"/>
  <c r="G186" i="2" s="1"/>
  <c r="H186" i="2" s="1"/>
  <c r="J250" i="2"/>
  <c r="J198" i="2"/>
  <c r="G198" i="2" s="1"/>
  <c r="H198" i="2" s="1"/>
  <c r="J265" i="2"/>
  <c r="G265" i="2" s="1"/>
  <c r="H265" i="2" s="1"/>
  <c r="J297" i="2"/>
  <c r="G297" i="2" s="1"/>
  <c r="H297" i="2" s="1"/>
  <c r="J329" i="2"/>
  <c r="G329" i="2" s="1"/>
  <c r="H329" i="2" s="1"/>
  <c r="J361" i="2"/>
  <c r="G361" i="2" s="1"/>
  <c r="H361" i="2" s="1"/>
  <c r="J277" i="2"/>
  <c r="G277" i="2" s="1"/>
  <c r="H277" i="2" s="1"/>
  <c r="J309" i="2"/>
  <c r="J341" i="2"/>
  <c r="G341" i="2" s="1"/>
  <c r="H341" i="2" s="1"/>
  <c r="J373" i="2"/>
  <c r="G373" i="2" s="1"/>
  <c r="H373" i="2" s="1"/>
  <c r="J272" i="2"/>
  <c r="G272" i="2" s="1"/>
  <c r="H272" i="2" s="1"/>
  <c r="J288" i="2"/>
  <c r="J304" i="2"/>
  <c r="J320" i="2"/>
  <c r="G320" i="2" s="1"/>
  <c r="H320" i="2" s="1"/>
  <c r="J336" i="2"/>
  <c r="G336" i="2" s="1"/>
  <c r="H336" i="2" s="1"/>
  <c r="J352" i="2"/>
  <c r="J368" i="2"/>
  <c r="J496" i="2"/>
  <c r="J536" i="2"/>
  <c r="G536" i="2" s="1"/>
  <c r="H536" i="2" s="1"/>
  <c r="J499" i="2"/>
  <c r="G499" i="2" s="1"/>
  <c r="H499" i="2" s="1"/>
  <c r="J503" i="2"/>
  <c r="G503" i="2" s="1"/>
  <c r="H503" i="2" s="1"/>
  <c r="J535" i="2"/>
  <c r="G535" i="2" s="1"/>
  <c r="H535" i="2" s="1"/>
  <c r="J508" i="2"/>
  <c r="G508" i="2" s="1"/>
  <c r="H508" i="2" s="1"/>
  <c r="J540" i="2"/>
  <c r="G540" i="2" s="1"/>
  <c r="H540" i="2" s="1"/>
  <c r="J486" i="2"/>
  <c r="G486" i="2" s="1"/>
  <c r="H486" i="2" s="1"/>
  <c r="J502" i="2"/>
  <c r="G502" i="2" s="1"/>
  <c r="H502" i="2" s="1"/>
  <c r="J518" i="2"/>
  <c r="G518" i="2" s="1"/>
  <c r="H518" i="2" s="1"/>
  <c r="J534" i="2"/>
  <c r="G534" i="2" s="1"/>
  <c r="H534" i="2" s="1"/>
  <c r="J584" i="2"/>
  <c r="J596" i="2"/>
  <c r="G596" i="2" s="1"/>
  <c r="H596" i="2" s="1"/>
  <c r="J599" i="2"/>
  <c r="G599" i="2" s="1"/>
  <c r="H599" i="2" s="1"/>
  <c r="J615" i="2"/>
  <c r="J634" i="2"/>
  <c r="G634" i="2" s="1"/>
  <c r="H634" i="2" s="1"/>
  <c r="J642" i="2"/>
  <c r="G642" i="2" s="1"/>
  <c r="H642" i="2" s="1"/>
  <c r="G192" i="1"/>
  <c r="G147" i="1"/>
  <c r="G83" i="1"/>
  <c r="J20" i="2"/>
  <c r="G20" i="2" s="1"/>
  <c r="H20" i="2" s="1"/>
  <c r="G94" i="1"/>
  <c r="AG30" i="2"/>
  <c r="AF30" i="2"/>
  <c r="I685" i="2" l="1"/>
  <c r="L685" i="2" s="1"/>
  <c r="M685" i="2" s="1"/>
  <c r="E697" i="2"/>
  <c r="F697" i="2" s="1"/>
  <c r="Q697" i="2" s="1"/>
  <c r="E649" i="2"/>
  <c r="F649" i="2" s="1"/>
  <c r="Q649" i="2" s="1"/>
  <c r="E681" i="2"/>
  <c r="F681" i="2" s="1"/>
  <c r="Q681" i="2" s="1"/>
  <c r="I672" i="2"/>
  <c r="L672" i="2" s="1"/>
  <c r="M672" i="2" s="1"/>
  <c r="I664" i="2"/>
  <c r="L664" i="2" s="1"/>
  <c r="M664" i="2" s="1"/>
  <c r="E673" i="2"/>
  <c r="F673" i="2" s="1"/>
  <c r="Q673" i="2" s="1"/>
  <c r="I696" i="2"/>
  <c r="L696" i="2" s="1"/>
  <c r="M696" i="2" s="1"/>
  <c r="E674" i="2"/>
  <c r="F674" i="2" s="1"/>
  <c r="Q674" i="2" s="1"/>
  <c r="I693" i="2"/>
  <c r="I651" i="2"/>
  <c r="L651" i="2" s="1"/>
  <c r="M651" i="2" s="1"/>
  <c r="E655" i="2"/>
  <c r="F655" i="2" s="1"/>
  <c r="Q655" i="2" s="1"/>
  <c r="I692" i="2"/>
  <c r="L692" i="2" s="1"/>
  <c r="M692" i="2" s="1"/>
  <c r="I656" i="2"/>
  <c r="L656" i="2" s="1"/>
  <c r="M656" i="2" s="1"/>
  <c r="I669" i="2"/>
  <c r="L669" i="2" s="1"/>
  <c r="M669" i="2" s="1"/>
  <c r="I698" i="2"/>
  <c r="I695" i="2"/>
  <c r="L695" i="2" s="1"/>
  <c r="M695" i="2" s="1"/>
  <c r="E668" i="2"/>
  <c r="F668" i="2" s="1"/>
  <c r="Q668" i="2" s="1"/>
  <c r="I650" i="2"/>
  <c r="L650" i="2" s="1"/>
  <c r="M650" i="2" s="1"/>
  <c r="E658" i="2"/>
  <c r="F658" i="2" s="1"/>
  <c r="Q658" i="2" s="1"/>
  <c r="E690" i="2"/>
  <c r="F690" i="2" s="1"/>
  <c r="Q690" i="2" s="1"/>
  <c r="E666" i="2"/>
  <c r="F666" i="2" s="1"/>
  <c r="Q666" i="2" s="1"/>
  <c r="I671" i="2"/>
  <c r="E654" i="2"/>
  <c r="F654" i="2" s="1"/>
  <c r="Q654" i="2" s="1"/>
  <c r="I661" i="2"/>
  <c r="L661" i="2" s="1"/>
  <c r="M661" i="2" s="1"/>
  <c r="I678" i="2"/>
  <c r="L678" i="2" s="1"/>
  <c r="M678" i="2" s="1"/>
  <c r="E694" i="2"/>
  <c r="I694" i="2"/>
  <c r="I679" i="2"/>
  <c r="E679" i="2"/>
  <c r="I683" i="2"/>
  <c r="E683" i="2"/>
  <c r="F683" i="2" s="1"/>
  <c r="Q683" i="2" s="1"/>
  <c r="E687" i="2"/>
  <c r="F687" i="2" s="1"/>
  <c r="Q687" i="2" s="1"/>
  <c r="I687" i="2"/>
  <c r="I691" i="2"/>
  <c r="E691" i="2"/>
  <c r="F691" i="2" s="1"/>
  <c r="Q691" i="2" s="1"/>
  <c r="E699" i="2"/>
  <c r="F699" i="2" s="1"/>
  <c r="Q699" i="2" s="1"/>
  <c r="I699" i="2"/>
  <c r="I648" i="2"/>
  <c r="E648" i="2"/>
  <c r="F648" i="2" s="1"/>
  <c r="Q648" i="2" s="1"/>
  <c r="I680" i="2"/>
  <c r="E680" i="2"/>
  <c r="F680" i="2" s="1"/>
  <c r="Q680" i="2" s="1"/>
  <c r="I684" i="2"/>
  <c r="E684" i="2"/>
  <c r="F684" i="2" s="1"/>
  <c r="Q684" i="2" s="1"/>
  <c r="I700" i="2"/>
  <c r="E700" i="2"/>
  <c r="F700" i="2" s="1"/>
  <c r="Q700" i="2" s="1"/>
  <c r="E659" i="2"/>
  <c r="F659" i="2" s="1"/>
  <c r="Q659" i="2" s="1"/>
  <c r="I659" i="2"/>
  <c r="I675" i="2"/>
  <c r="E675" i="2"/>
  <c r="F675" i="2" s="1"/>
  <c r="Q675" i="2" s="1"/>
  <c r="I653" i="2"/>
  <c r="E653" i="2"/>
  <c r="F653" i="2" s="1"/>
  <c r="Q653" i="2" s="1"/>
  <c r="E682" i="2"/>
  <c r="F682" i="2" s="1"/>
  <c r="Q682" i="2" s="1"/>
  <c r="I688" i="2"/>
  <c r="L688" i="2" s="1"/>
  <c r="M688" i="2" s="1"/>
  <c r="I667" i="2"/>
  <c r="L667" i="2" s="1"/>
  <c r="M667" i="2" s="1"/>
  <c r="I676" i="2"/>
  <c r="L676" i="2" s="1"/>
  <c r="M676" i="2" s="1"/>
  <c r="I652" i="2"/>
  <c r="L652" i="2" s="1"/>
  <c r="M652" i="2" s="1"/>
  <c r="I660" i="2"/>
  <c r="L660" i="2" s="1"/>
  <c r="M660" i="2" s="1"/>
  <c r="I686" i="2"/>
  <c r="L686" i="2" s="1"/>
  <c r="M686" i="2" s="1"/>
  <c r="E663" i="2"/>
  <c r="F663" i="2" s="1"/>
  <c r="Q663" i="2" s="1"/>
  <c r="I677" i="2"/>
  <c r="L677" i="2" s="1"/>
  <c r="M677" i="2" s="1"/>
  <c r="E689" i="2"/>
  <c r="F689" i="2" s="1"/>
  <c r="Q689" i="2" s="1"/>
  <c r="I665" i="2"/>
  <c r="L665" i="2" s="1"/>
  <c r="M665" i="2" s="1"/>
  <c r="I657" i="2"/>
  <c r="L657" i="2" s="1"/>
  <c r="M657" i="2" s="1"/>
  <c r="I670" i="2"/>
  <c r="L670" i="2" s="1"/>
  <c r="M670" i="2" s="1"/>
  <c r="E662" i="2"/>
  <c r="F662" i="2" s="1"/>
  <c r="Q662" i="2" s="1"/>
  <c r="E620" i="2"/>
  <c r="F620" i="2" s="1"/>
  <c r="Q620" i="2" s="1"/>
  <c r="F671" i="2"/>
  <c r="Q671" i="2" s="1"/>
  <c r="F693" i="2"/>
  <c r="Q693" i="2" s="1"/>
  <c r="I505" i="2"/>
  <c r="E605" i="2"/>
  <c r="F605" i="2" s="1"/>
  <c r="Q605" i="2" s="1"/>
  <c r="E525" i="2"/>
  <c r="F525" i="2" s="1"/>
  <c r="Q525" i="2" s="1"/>
  <c r="E529" i="2"/>
  <c r="F529" i="2" s="1"/>
  <c r="Q529" i="2" s="1"/>
  <c r="I278" i="2"/>
  <c r="E167" i="2"/>
  <c r="F167" i="2" s="1"/>
  <c r="Q167" i="2" s="1"/>
  <c r="E342" i="2"/>
  <c r="F342" i="2" s="1"/>
  <c r="Q342" i="2" s="1"/>
  <c r="E367" i="2"/>
  <c r="F367" i="2" s="1"/>
  <c r="Q367" i="2" s="1"/>
  <c r="I375" i="2"/>
  <c r="I520" i="2"/>
  <c r="I30" i="2"/>
  <c r="E356" i="2"/>
  <c r="F356" i="2" s="1"/>
  <c r="Q356" i="2" s="1"/>
  <c r="E580" i="2"/>
  <c r="F580" i="2" s="1"/>
  <c r="Q580" i="2" s="1"/>
  <c r="H168" i="1"/>
  <c r="I33" i="1"/>
  <c r="K33" i="1" s="1"/>
  <c r="H58" i="1"/>
  <c r="H88" i="1"/>
  <c r="I493" i="1"/>
  <c r="K493" i="1" s="1"/>
  <c r="H93" i="1"/>
  <c r="I481" i="2"/>
  <c r="I276" i="2"/>
  <c r="Q36" i="1"/>
  <c r="H424" i="1"/>
  <c r="I36" i="1"/>
  <c r="K36" i="1" s="1"/>
  <c r="H314" i="1"/>
  <c r="E303" i="2"/>
  <c r="F303" i="2" s="1"/>
  <c r="Q303" i="2" s="1"/>
  <c r="E74" i="2"/>
  <c r="F74" i="2" s="1"/>
  <c r="Q74" i="2" s="1"/>
  <c r="H288" i="1"/>
  <c r="H176" i="1"/>
  <c r="H476" i="1"/>
  <c r="H56" i="1"/>
  <c r="I251" i="1"/>
  <c r="K251" i="1" s="1"/>
  <c r="I137" i="1"/>
  <c r="K137" i="1" s="1"/>
  <c r="I465" i="1"/>
  <c r="K465" i="1" s="1"/>
  <c r="I198" i="1"/>
  <c r="K198" i="1" s="1"/>
  <c r="I310" i="1"/>
  <c r="K310" i="1" s="1"/>
  <c r="H247" i="1"/>
  <c r="I43" i="1"/>
  <c r="K43" i="1" s="1"/>
  <c r="H373" i="1"/>
  <c r="E513" i="2"/>
  <c r="F513" i="2" s="1"/>
  <c r="Q513" i="2" s="1"/>
  <c r="E58" i="2"/>
  <c r="F58" i="2" s="1"/>
  <c r="Q58" i="2" s="1"/>
  <c r="H359" i="1"/>
  <c r="H276" i="1"/>
  <c r="H448" i="1"/>
  <c r="H80" i="1"/>
  <c r="I14" i="1"/>
  <c r="K14" i="1" s="1"/>
  <c r="H29" i="1"/>
  <c r="I86" i="1"/>
  <c r="K86" i="1" s="1"/>
  <c r="H34" i="1"/>
  <c r="H187" i="1"/>
  <c r="H71" i="1"/>
  <c r="H222" i="1"/>
  <c r="H442" i="1"/>
  <c r="I189" i="1"/>
  <c r="K189" i="1" s="1"/>
  <c r="H199" i="1"/>
  <c r="H155" i="1"/>
  <c r="H452" i="1"/>
  <c r="H464" i="1"/>
  <c r="H86" i="1"/>
  <c r="I21" i="1"/>
  <c r="K21" i="1" s="1"/>
  <c r="H72" i="1"/>
  <c r="H231" i="1"/>
  <c r="H172" i="1"/>
  <c r="H46" i="1"/>
  <c r="H171" i="1"/>
  <c r="H18" i="1"/>
  <c r="H443" i="1"/>
  <c r="H32" i="1"/>
  <c r="I484" i="2"/>
  <c r="E372" i="2"/>
  <c r="F372" i="2" s="1"/>
  <c r="Q372" i="2" s="1"/>
  <c r="I489" i="2"/>
  <c r="H200" i="1"/>
  <c r="H396" i="1"/>
  <c r="H22" i="1"/>
  <c r="H375" i="1"/>
  <c r="H271" i="1"/>
  <c r="H489" i="1"/>
  <c r="H473" i="1"/>
  <c r="H457" i="1"/>
  <c r="H441" i="1"/>
  <c r="H425" i="1"/>
  <c r="H409" i="1"/>
  <c r="H393" i="1"/>
  <c r="H377" i="1"/>
  <c r="H361" i="1"/>
  <c r="H345" i="1"/>
  <c r="H329" i="1"/>
  <c r="H313" i="1"/>
  <c r="H297" i="1"/>
  <c r="H281" i="1"/>
  <c r="H265" i="1"/>
  <c r="H249" i="1"/>
  <c r="H233" i="1"/>
  <c r="H217" i="1"/>
  <c r="H201" i="1"/>
  <c r="H185" i="1"/>
  <c r="H169" i="1"/>
  <c r="Z36" i="2"/>
  <c r="AB36" i="2" s="1"/>
  <c r="H482" i="1"/>
  <c r="H450" i="1"/>
  <c r="H418" i="1"/>
  <c r="H386" i="1"/>
  <c r="H354" i="1"/>
  <c r="H322" i="1"/>
  <c r="H290" i="1"/>
  <c r="H258" i="1"/>
  <c r="H226" i="1"/>
  <c r="H194" i="1"/>
  <c r="H162" i="1"/>
  <c r="H105" i="1"/>
  <c r="H45" i="1"/>
  <c r="H33" i="1"/>
  <c r="H20" i="1"/>
  <c r="H8" i="1"/>
  <c r="H326" i="1"/>
  <c r="H310" i="1"/>
  <c r="H238" i="1"/>
  <c r="H97" i="1"/>
  <c r="H499" i="1"/>
  <c r="H459" i="1"/>
  <c r="H403" i="1"/>
  <c r="H291" i="1"/>
  <c r="H243" i="1"/>
  <c r="H211" i="1"/>
  <c r="H133" i="1"/>
  <c r="H69" i="1"/>
  <c r="I455" i="1"/>
  <c r="K455" i="1" s="1"/>
  <c r="H320" i="1"/>
  <c r="H484" i="1"/>
  <c r="H59" i="1"/>
  <c r="H416" i="1"/>
  <c r="H30" i="1"/>
  <c r="H223" i="1"/>
  <c r="H35" i="1"/>
  <c r="I354" i="1"/>
  <c r="K354" i="1" s="1"/>
  <c r="H497" i="1"/>
  <c r="H481" i="1"/>
  <c r="H465" i="1"/>
  <c r="H449" i="1"/>
  <c r="H433" i="1"/>
  <c r="H417" i="1"/>
  <c r="H401" i="1"/>
  <c r="H385" i="1"/>
  <c r="H369" i="1"/>
  <c r="H353" i="1"/>
  <c r="H337" i="1"/>
  <c r="H321" i="1"/>
  <c r="H305" i="1"/>
  <c r="H289" i="1"/>
  <c r="H273" i="1"/>
  <c r="H257" i="1"/>
  <c r="H241" i="1"/>
  <c r="H225" i="1"/>
  <c r="H209" i="1"/>
  <c r="H193" i="1"/>
  <c r="H177" i="1"/>
  <c r="H161" i="1"/>
  <c r="H498" i="1"/>
  <c r="H466" i="1"/>
  <c r="H434" i="1"/>
  <c r="H402" i="1"/>
  <c r="H370" i="1"/>
  <c r="H338" i="1"/>
  <c r="H306" i="1"/>
  <c r="H274" i="1"/>
  <c r="H242" i="1"/>
  <c r="H210" i="1"/>
  <c r="H178" i="1"/>
  <c r="H137" i="1"/>
  <c r="H73" i="1"/>
  <c r="H37" i="1"/>
  <c r="H28" i="1"/>
  <c r="H13" i="1"/>
  <c r="Z39" i="2"/>
  <c r="AB39" i="2" s="1"/>
  <c r="H462" i="1"/>
  <c r="H334" i="1"/>
  <c r="H318" i="1"/>
  <c r="H294" i="1"/>
  <c r="H475" i="1"/>
  <c r="H435" i="1"/>
  <c r="H315" i="1"/>
  <c r="H259" i="1"/>
  <c r="H227" i="1"/>
  <c r="Z35" i="2"/>
  <c r="AB35" i="2" s="1"/>
  <c r="H101" i="1"/>
  <c r="H470" i="1"/>
  <c r="H439" i="1"/>
  <c r="I490" i="1"/>
  <c r="K490" i="1" s="1"/>
  <c r="H351" i="1"/>
  <c r="H423" i="1"/>
  <c r="H493" i="1"/>
  <c r="H461" i="1"/>
  <c r="H429" i="1"/>
  <c r="H397" i="1"/>
  <c r="H365" i="1"/>
  <c r="H333" i="1"/>
  <c r="H301" i="1"/>
  <c r="H269" i="1"/>
  <c r="H237" i="1"/>
  <c r="H205" i="1"/>
  <c r="H173" i="1"/>
  <c r="H490" i="1"/>
  <c r="H426" i="1"/>
  <c r="H362" i="1"/>
  <c r="H298" i="1"/>
  <c r="H234" i="1"/>
  <c r="H170" i="1"/>
  <c r="H57" i="1"/>
  <c r="H24" i="1"/>
  <c r="H494" i="1"/>
  <c r="H478" i="1"/>
  <c r="H254" i="1"/>
  <c r="H65" i="1"/>
  <c r="H427" i="1"/>
  <c r="H251" i="1"/>
  <c r="H149" i="1"/>
  <c r="H446" i="1"/>
  <c r="H430" i="1"/>
  <c r="H382" i="1"/>
  <c r="H278" i="1"/>
  <c r="H166" i="1"/>
  <c r="H113" i="1"/>
  <c r="H483" i="1"/>
  <c r="H387" i="1"/>
  <c r="H355" i="1"/>
  <c r="H323" i="1"/>
  <c r="H203" i="1"/>
  <c r="H125" i="1"/>
  <c r="H61" i="1"/>
  <c r="H146" i="1"/>
  <c r="H98" i="1"/>
  <c r="H9" i="1"/>
  <c r="H38" i="1"/>
  <c r="H14" i="1"/>
  <c r="H87" i="1"/>
  <c r="H42" i="1"/>
  <c r="H343" i="1"/>
  <c r="H255" i="1"/>
  <c r="H62" i="1"/>
  <c r="H296" i="1"/>
  <c r="H300" i="1"/>
  <c r="H111" i="1"/>
  <c r="H27" i="1"/>
  <c r="H280" i="1"/>
  <c r="I73" i="1"/>
  <c r="K73" i="1" s="1"/>
  <c r="H104" i="1"/>
  <c r="H304" i="1"/>
  <c r="H340" i="1"/>
  <c r="H252" i="1"/>
  <c r="H122" i="1"/>
  <c r="H134" i="1"/>
  <c r="H48" i="1"/>
  <c r="H312" i="1"/>
  <c r="I413" i="1"/>
  <c r="K413" i="1" s="1"/>
  <c r="H167" i="1"/>
  <c r="H39" i="1"/>
  <c r="H279" i="1"/>
  <c r="H108" i="1"/>
  <c r="H420" i="1"/>
  <c r="H287" i="1"/>
  <c r="H26" i="1"/>
  <c r="H311" i="1"/>
  <c r="H485" i="1"/>
  <c r="H453" i="1"/>
  <c r="H421" i="1"/>
  <c r="H389" i="1"/>
  <c r="H357" i="1"/>
  <c r="H325" i="1"/>
  <c r="H293" i="1"/>
  <c r="H261" i="1"/>
  <c r="H229" i="1"/>
  <c r="H197" i="1"/>
  <c r="H165" i="1"/>
  <c r="H474" i="1"/>
  <c r="H410" i="1"/>
  <c r="H346" i="1"/>
  <c r="H282" i="1"/>
  <c r="H218" i="1"/>
  <c r="H153" i="1"/>
  <c r="H41" i="1"/>
  <c r="H17" i="1"/>
  <c r="H414" i="1"/>
  <c r="H398" i="1"/>
  <c r="H358" i="1"/>
  <c r="H206" i="1"/>
  <c r="H190" i="1"/>
  <c r="H491" i="1"/>
  <c r="H395" i="1"/>
  <c r="H235" i="1"/>
  <c r="H117" i="1"/>
  <c r="H246" i="1"/>
  <c r="H230" i="1"/>
  <c r="H182" i="1"/>
  <c r="H145" i="1"/>
  <c r="H451" i="1"/>
  <c r="H379" i="1"/>
  <c r="H347" i="1"/>
  <c r="H307" i="1"/>
  <c r="H195" i="1"/>
  <c r="H10" i="1"/>
  <c r="H477" i="1"/>
  <c r="H413" i="1"/>
  <c r="H349" i="1"/>
  <c r="H285" i="1"/>
  <c r="H221" i="1"/>
  <c r="H157" i="1"/>
  <c r="H394" i="1"/>
  <c r="H266" i="1"/>
  <c r="H121" i="1"/>
  <c r="H12" i="1"/>
  <c r="H350" i="1"/>
  <c r="H81" i="1"/>
  <c r="H299" i="1"/>
  <c r="H85" i="1"/>
  <c r="H454" i="1"/>
  <c r="H262" i="1"/>
  <c r="H419" i="1"/>
  <c r="H339" i="1"/>
  <c r="H163" i="1"/>
  <c r="H77" i="1"/>
  <c r="H119" i="1"/>
  <c r="H66" i="1"/>
  <c r="H21" i="1"/>
  <c r="H179" i="1"/>
  <c r="H55" i="1"/>
  <c r="H192" i="1"/>
  <c r="H70" i="1"/>
  <c r="H308" i="1"/>
  <c r="H106" i="1"/>
  <c r="H110" i="1"/>
  <c r="H272" i="1"/>
  <c r="H500" i="1"/>
  <c r="H268" i="1"/>
  <c r="H138" i="1"/>
  <c r="H123" i="1"/>
  <c r="H392" i="1"/>
  <c r="I477" i="1"/>
  <c r="K477" i="1" s="1"/>
  <c r="H487" i="1"/>
  <c r="I285" i="1"/>
  <c r="K285" i="1" s="1"/>
  <c r="H140" i="1"/>
  <c r="H381" i="1"/>
  <c r="H253" i="1"/>
  <c r="H458" i="1"/>
  <c r="H202" i="1"/>
  <c r="H406" i="1"/>
  <c r="H219" i="1"/>
  <c r="H174" i="1"/>
  <c r="H371" i="1"/>
  <c r="H109" i="1"/>
  <c r="H160" i="1"/>
  <c r="H469" i="1"/>
  <c r="H405" i="1"/>
  <c r="H341" i="1"/>
  <c r="H277" i="1"/>
  <c r="H213" i="1"/>
  <c r="Z34" i="2"/>
  <c r="AB34" i="2" s="1"/>
  <c r="H378" i="1"/>
  <c r="H250" i="1"/>
  <c r="H89" i="1"/>
  <c r="H4" i="1"/>
  <c r="H390" i="1"/>
  <c r="H366" i="1"/>
  <c r="H158" i="1"/>
  <c r="H129" i="1"/>
  <c r="H267" i="1"/>
  <c r="H53" i="1"/>
  <c r="H374" i="1"/>
  <c r="H302" i="1"/>
  <c r="H286" i="1"/>
  <c r="H270" i="1"/>
  <c r="H411" i="1"/>
  <c r="H331" i="1"/>
  <c r="H141" i="1"/>
  <c r="P36" i="1"/>
  <c r="H114" i="1"/>
  <c r="H5" i="1"/>
  <c r="H135" i="1"/>
  <c r="H50" i="1"/>
  <c r="H76" i="1"/>
  <c r="H43" i="1"/>
  <c r="H120" i="1"/>
  <c r="H64" i="1"/>
  <c r="H496" i="1"/>
  <c r="H292" i="1"/>
  <c r="H95" i="1"/>
  <c r="H408" i="1"/>
  <c r="H215" i="1"/>
  <c r="I157" i="1"/>
  <c r="K157" i="1" s="1"/>
  <c r="H78" i="1"/>
  <c r="H256" i="1"/>
  <c r="H460" i="1"/>
  <c r="H260" i="1"/>
  <c r="H100" i="1"/>
  <c r="H328" i="1"/>
  <c r="I349" i="1"/>
  <c r="K349" i="1" s="1"/>
  <c r="H455" i="1"/>
  <c r="I221" i="1"/>
  <c r="K221" i="1" s="1"/>
  <c r="H2" i="1"/>
  <c r="H445" i="1"/>
  <c r="H317" i="1"/>
  <c r="H189" i="1"/>
  <c r="H330" i="1"/>
  <c r="H198" i="1"/>
  <c r="H467" i="1"/>
  <c r="H422" i="1"/>
  <c r="H342" i="1"/>
  <c r="H214" i="1"/>
  <c r="H49" i="1"/>
  <c r="H283" i="1"/>
  <c r="I94" i="1"/>
  <c r="K94" i="1" s="1"/>
  <c r="H183" i="1"/>
  <c r="I39" i="1"/>
  <c r="K39" i="1" s="1"/>
  <c r="H263" i="1"/>
  <c r="H54" i="1"/>
  <c r="H143" i="1"/>
  <c r="H136" i="1"/>
  <c r="I299" i="1"/>
  <c r="K299" i="1" s="1"/>
  <c r="I491" i="1"/>
  <c r="K491" i="1" s="1"/>
  <c r="I382" i="1"/>
  <c r="K382" i="1" s="1"/>
  <c r="H92" i="1"/>
  <c r="H180" i="1"/>
  <c r="I27" i="1"/>
  <c r="K27" i="1" s="1"/>
  <c r="H82" i="1"/>
  <c r="H25" i="1"/>
  <c r="H103" i="1"/>
  <c r="H275" i="1"/>
  <c r="H438" i="1"/>
  <c r="H181" i="1"/>
  <c r="H437" i="1"/>
  <c r="H191" i="1"/>
  <c r="H248" i="1"/>
  <c r="H142" i="1"/>
  <c r="I384" i="1"/>
  <c r="K384" i="1" s="1"/>
  <c r="H19" i="1"/>
  <c r="H316" i="1"/>
  <c r="I406" i="1"/>
  <c r="K406" i="1" s="1"/>
  <c r="H130" i="1"/>
  <c r="I22" i="1"/>
  <c r="K22" i="1" s="1"/>
  <c r="I75" i="1"/>
  <c r="K75" i="1" s="1"/>
  <c r="H151" i="1"/>
  <c r="H363" i="1"/>
  <c r="I79" i="1"/>
  <c r="K79" i="1" s="1"/>
  <c r="I127" i="1"/>
  <c r="K127" i="1" s="1"/>
  <c r="Z38" i="2"/>
  <c r="AB38" i="2" s="1"/>
  <c r="I460" i="1"/>
  <c r="K460" i="1" s="1"/>
  <c r="H486" i="1"/>
  <c r="H186" i="1"/>
  <c r="H245" i="1"/>
  <c r="Z37" i="2"/>
  <c r="AB37" i="2" s="1"/>
  <c r="H6" i="1"/>
  <c r="I191" i="1"/>
  <c r="K191" i="1" s="1"/>
  <c r="I471" i="1"/>
  <c r="K471" i="1" s="1"/>
  <c r="I71" i="1"/>
  <c r="K71" i="1" s="1"/>
  <c r="I37" i="1"/>
  <c r="K37" i="1" s="1"/>
  <c r="I217" i="1"/>
  <c r="K217" i="1" s="1"/>
  <c r="I345" i="1"/>
  <c r="K345" i="1" s="1"/>
  <c r="I286" i="1"/>
  <c r="K286" i="1" s="1"/>
  <c r="I478" i="1"/>
  <c r="K478" i="1" s="1"/>
  <c r="I4" i="1"/>
  <c r="K4" i="1" s="1"/>
  <c r="I18" i="1"/>
  <c r="K18" i="1" s="1"/>
  <c r="I283" i="1"/>
  <c r="K283" i="1" s="1"/>
  <c r="I368" i="1"/>
  <c r="K368" i="1" s="1"/>
  <c r="I497" i="1"/>
  <c r="K497" i="1" s="1"/>
  <c r="I54" i="1"/>
  <c r="K54" i="1" s="1"/>
  <c r="I118" i="1"/>
  <c r="K118" i="1" s="1"/>
  <c r="I47" i="1"/>
  <c r="K47" i="1" s="1"/>
  <c r="I180" i="1"/>
  <c r="K180" i="1" s="1"/>
  <c r="I327" i="1"/>
  <c r="K327" i="1" s="1"/>
  <c r="I351" i="1"/>
  <c r="K351" i="1" s="1"/>
  <c r="I479" i="1"/>
  <c r="K479" i="1" s="1"/>
  <c r="I172" i="1"/>
  <c r="K172" i="1" s="1"/>
  <c r="E516" i="2"/>
  <c r="F516" i="2" s="1"/>
  <c r="Q516" i="2" s="1"/>
  <c r="I516" i="2"/>
  <c r="I597" i="2"/>
  <c r="E597" i="2"/>
  <c r="F597" i="2" s="1"/>
  <c r="Q597" i="2" s="1"/>
  <c r="I445" i="1"/>
  <c r="K445" i="1" s="1"/>
  <c r="I88" i="1"/>
  <c r="K88" i="1" s="1"/>
  <c r="I591" i="2"/>
  <c r="E591" i="2"/>
  <c r="F591" i="2" s="1"/>
  <c r="Q591" i="2" s="1"/>
  <c r="E497" i="2"/>
  <c r="F497" i="2" s="1"/>
  <c r="Q497" i="2" s="1"/>
  <c r="I497" i="2"/>
  <c r="I10" i="2"/>
  <c r="E10" i="2"/>
  <c r="F10" i="2" s="1"/>
  <c r="Q10" i="2" s="1"/>
  <c r="I223" i="1"/>
  <c r="K223" i="1" s="1"/>
  <c r="I247" i="1"/>
  <c r="K247" i="1" s="1"/>
  <c r="I130" i="1"/>
  <c r="K130" i="1" s="1"/>
  <c r="I224" i="1"/>
  <c r="K224" i="1" s="1"/>
  <c r="I288" i="1"/>
  <c r="K288" i="1" s="1"/>
  <c r="I302" i="1"/>
  <c r="K302" i="1" s="1"/>
  <c r="I366" i="1"/>
  <c r="K366" i="1" s="1"/>
  <c r="I304" i="1"/>
  <c r="K304" i="1" s="1"/>
  <c r="I432" i="1"/>
  <c r="K432" i="1" s="1"/>
  <c r="I26" i="1"/>
  <c r="K26" i="1" s="1"/>
  <c r="I59" i="1"/>
  <c r="K59" i="1" s="1"/>
  <c r="I259" i="1"/>
  <c r="K259" i="1" s="1"/>
  <c r="I121" i="1"/>
  <c r="K121" i="1" s="1"/>
  <c r="I215" i="1"/>
  <c r="K215" i="1" s="1"/>
  <c r="I276" i="1"/>
  <c r="K276" i="1" s="1"/>
  <c r="I292" i="1"/>
  <c r="K292" i="1" s="1"/>
  <c r="I303" i="1"/>
  <c r="K303" i="1" s="1"/>
  <c r="I335" i="1"/>
  <c r="K335" i="1" s="1"/>
  <c r="I495" i="1"/>
  <c r="K495" i="1" s="1"/>
  <c r="I308" i="1"/>
  <c r="K308" i="1" s="1"/>
  <c r="I343" i="1"/>
  <c r="K343" i="1" s="1"/>
  <c r="I447" i="1"/>
  <c r="K447" i="1" s="1"/>
  <c r="I242" i="1"/>
  <c r="K242" i="1" s="1"/>
  <c r="I370" i="1"/>
  <c r="K370" i="1" s="1"/>
  <c r="I498" i="1"/>
  <c r="K498" i="1" s="1"/>
  <c r="I317" i="1"/>
  <c r="K317" i="1" s="1"/>
  <c r="I365" i="1"/>
  <c r="K365" i="1" s="1"/>
  <c r="I82" i="1"/>
  <c r="K82" i="1" s="1"/>
  <c r="I41" i="1"/>
  <c r="K41" i="1" s="1"/>
  <c r="I44" i="1"/>
  <c r="K44" i="1" s="1"/>
  <c r="I395" i="1"/>
  <c r="K395" i="1" s="1"/>
  <c r="I459" i="1"/>
  <c r="K459" i="1" s="1"/>
  <c r="I398" i="1"/>
  <c r="K398" i="1" s="1"/>
  <c r="I9" i="1"/>
  <c r="K9" i="1" s="1"/>
  <c r="I219" i="1"/>
  <c r="K219" i="1" s="1"/>
  <c r="I315" i="1"/>
  <c r="K315" i="1" s="1"/>
  <c r="I443" i="1"/>
  <c r="K443" i="1" s="1"/>
  <c r="I374" i="1"/>
  <c r="K374" i="1" s="1"/>
  <c r="I207" i="1"/>
  <c r="K207" i="1" s="1"/>
  <c r="I220" i="1"/>
  <c r="K220" i="1" s="1"/>
  <c r="I236" i="1"/>
  <c r="K236" i="1" s="1"/>
  <c r="I295" i="1"/>
  <c r="K295" i="1" s="1"/>
  <c r="I367" i="1"/>
  <c r="K367" i="1" s="1"/>
  <c r="I142" i="1"/>
  <c r="K142" i="1" s="1"/>
  <c r="I184" i="1"/>
  <c r="K184" i="1" s="1"/>
  <c r="I521" i="2"/>
  <c r="I372" i="1"/>
  <c r="K372" i="1" s="1"/>
  <c r="I196" i="1"/>
  <c r="K196" i="1" s="1"/>
  <c r="I228" i="1"/>
  <c r="K228" i="1" s="1"/>
  <c r="I356" i="1"/>
  <c r="K356" i="1" s="1"/>
  <c r="I439" i="1"/>
  <c r="K439" i="1" s="1"/>
  <c r="I484" i="1"/>
  <c r="K484" i="1" s="1"/>
  <c r="I25" i="1"/>
  <c r="K25" i="1" s="1"/>
  <c r="I120" i="1"/>
  <c r="K120" i="1" s="1"/>
  <c r="I381" i="1"/>
  <c r="K381" i="1" s="1"/>
  <c r="I298" i="1"/>
  <c r="K298" i="1" s="1"/>
  <c r="I32" i="1"/>
  <c r="K32" i="1" s="1"/>
  <c r="I429" i="1"/>
  <c r="K429" i="1" s="1"/>
  <c r="I463" i="1"/>
  <c r="K463" i="1" s="1"/>
  <c r="I199" i="1"/>
  <c r="K199" i="1" s="1"/>
  <c r="I364" i="1"/>
  <c r="K364" i="1" s="1"/>
  <c r="I423" i="1"/>
  <c r="K423" i="1" s="1"/>
  <c r="I131" i="1"/>
  <c r="K131" i="1" s="1"/>
  <c r="I72" i="1"/>
  <c r="K72" i="1" s="1"/>
  <c r="I261" i="1"/>
  <c r="K261" i="1" s="1"/>
  <c r="I194" i="1"/>
  <c r="K194" i="1" s="1"/>
  <c r="I322" i="1"/>
  <c r="K322" i="1" s="1"/>
  <c r="I450" i="1"/>
  <c r="K450" i="1" s="1"/>
  <c r="I452" i="1"/>
  <c r="K452" i="1" s="1"/>
  <c r="H3" i="1"/>
  <c r="E324" i="2"/>
  <c r="F324" i="2" s="1"/>
  <c r="Q324" i="2" s="1"/>
  <c r="I119" i="1"/>
  <c r="K119" i="1" s="1"/>
  <c r="E308" i="2"/>
  <c r="F308" i="2" s="1"/>
  <c r="Q308" i="2" s="1"/>
  <c r="H156" i="1"/>
  <c r="H184" i="1"/>
  <c r="I234" i="1"/>
  <c r="K234" i="1" s="1"/>
  <c r="I293" i="1"/>
  <c r="K293" i="1" s="1"/>
  <c r="H188" i="1"/>
  <c r="I272" i="1"/>
  <c r="K272" i="1" s="1"/>
  <c r="I411" i="1"/>
  <c r="K411" i="1" s="1"/>
  <c r="I57" i="1"/>
  <c r="K57" i="1" s="1"/>
  <c r="I390" i="1"/>
  <c r="K390" i="1" s="1"/>
  <c r="E550" i="2"/>
  <c r="F550" i="2" s="1"/>
  <c r="Q550" i="2" s="1"/>
  <c r="I175" i="1"/>
  <c r="K175" i="1" s="1"/>
  <c r="H352" i="1"/>
  <c r="H68" i="1"/>
  <c r="H332" i="1"/>
  <c r="H232" i="1"/>
  <c r="H102" i="1"/>
  <c r="H51" i="1"/>
  <c r="I163" i="1"/>
  <c r="K163" i="1" s="1"/>
  <c r="I355" i="1"/>
  <c r="K355" i="1" s="1"/>
  <c r="I419" i="1"/>
  <c r="K419" i="1" s="1"/>
  <c r="I170" i="1"/>
  <c r="K170" i="1" s="1"/>
  <c r="I426" i="1"/>
  <c r="K426" i="1" s="1"/>
  <c r="H23" i="1"/>
  <c r="H94" i="1"/>
  <c r="I379" i="1"/>
  <c r="K379" i="1" s="1"/>
  <c r="I496" i="1"/>
  <c r="K496" i="1" s="1"/>
  <c r="I141" i="1"/>
  <c r="K141" i="1" s="1"/>
  <c r="I403" i="1"/>
  <c r="K403" i="1" s="1"/>
  <c r="H75" i="1"/>
  <c r="H367" i="1"/>
  <c r="I542" i="2"/>
  <c r="E587" i="2"/>
  <c r="F587" i="2" s="1"/>
  <c r="Q587" i="2" s="1"/>
  <c r="H447" i="1"/>
  <c r="I31" i="1"/>
  <c r="K31" i="1" s="1"/>
  <c r="H11" i="1"/>
  <c r="H284" i="1"/>
  <c r="H436" i="1"/>
  <c r="I362" i="1"/>
  <c r="K362" i="1" s="1"/>
  <c r="I274" i="1"/>
  <c r="K274" i="1" s="1"/>
  <c r="I402" i="1"/>
  <c r="K402" i="1" s="1"/>
  <c r="I160" i="1"/>
  <c r="K160" i="1" s="1"/>
  <c r="H407" i="1"/>
  <c r="I92" i="1"/>
  <c r="K92" i="1" s="1"/>
  <c r="I456" i="1"/>
  <c r="K456" i="1" s="1"/>
  <c r="H91" i="1"/>
  <c r="E292" i="2"/>
  <c r="F292" i="2" s="1"/>
  <c r="Q292" i="2" s="1"/>
  <c r="I67" i="1"/>
  <c r="K67" i="1" s="1"/>
  <c r="I135" i="1"/>
  <c r="K135" i="1" s="1"/>
  <c r="E340" i="2"/>
  <c r="F340" i="2" s="1"/>
  <c r="Q340" i="2" s="1"/>
  <c r="I537" i="2"/>
  <c r="I171" i="1"/>
  <c r="K171" i="1" s="1"/>
  <c r="H47" i="1"/>
  <c r="H319" i="1"/>
  <c r="H479" i="1"/>
  <c r="H150" i="1"/>
  <c r="I56" i="1"/>
  <c r="K56" i="1" s="1"/>
  <c r="H116" i="1"/>
  <c r="H324" i="1"/>
  <c r="H404" i="1"/>
  <c r="H376" i="1"/>
  <c r="H96" i="1"/>
  <c r="I104" i="1"/>
  <c r="K104" i="1" s="1"/>
  <c r="I248" i="1"/>
  <c r="K248" i="1" s="1"/>
  <c r="I312" i="1"/>
  <c r="K312" i="1" s="1"/>
  <c r="I181" i="1"/>
  <c r="K181" i="1" s="1"/>
  <c r="I266" i="1"/>
  <c r="K266" i="1" s="1"/>
  <c r="I394" i="1"/>
  <c r="K394" i="1" s="1"/>
  <c r="I162" i="1"/>
  <c r="K162" i="1" s="1"/>
  <c r="I226" i="1"/>
  <c r="K226" i="1" s="1"/>
  <c r="I290" i="1"/>
  <c r="K290" i="1" s="1"/>
  <c r="I418" i="1"/>
  <c r="K418" i="1" s="1"/>
  <c r="I482" i="1"/>
  <c r="K482" i="1" s="1"/>
  <c r="I333" i="1"/>
  <c r="K333" i="1" s="1"/>
  <c r="H16" i="1"/>
  <c r="H372" i="1"/>
  <c r="I347" i="1"/>
  <c r="K347" i="1" s="1"/>
  <c r="I89" i="1"/>
  <c r="K89" i="1" s="1"/>
  <c r="I209" i="1"/>
  <c r="K209" i="1" s="1"/>
  <c r="I422" i="1"/>
  <c r="K422" i="1" s="1"/>
  <c r="I78" i="1"/>
  <c r="K78" i="1" s="1"/>
  <c r="I273" i="1"/>
  <c r="K273" i="1" s="1"/>
  <c r="I212" i="1"/>
  <c r="K212" i="1" s="1"/>
  <c r="I190" i="1"/>
  <c r="K190" i="1" s="1"/>
  <c r="I93" i="1"/>
  <c r="K93" i="1" s="1"/>
  <c r="I296" i="1"/>
  <c r="K296" i="1" s="1"/>
  <c r="H399" i="1"/>
  <c r="I140" i="1"/>
  <c r="K140" i="1" s="1"/>
  <c r="I211" i="1"/>
  <c r="K211" i="1" s="1"/>
  <c r="E556" i="2"/>
  <c r="F556" i="2" s="1"/>
  <c r="Q556" i="2" s="1"/>
  <c r="H327" i="1"/>
  <c r="H383" i="1"/>
  <c r="H384" i="1"/>
  <c r="H7" i="1"/>
  <c r="H84" i="1"/>
  <c r="H132" i="1"/>
  <c r="H388" i="1"/>
  <c r="H428" i="1"/>
  <c r="H216" i="1"/>
  <c r="I23" i="1"/>
  <c r="K23" i="1" s="1"/>
  <c r="I62" i="1"/>
  <c r="K62" i="1" s="1"/>
  <c r="H147" i="1"/>
  <c r="I408" i="1"/>
  <c r="K408" i="1" s="1"/>
  <c r="I472" i="1"/>
  <c r="K472" i="1" s="1"/>
  <c r="I202" i="1"/>
  <c r="K202" i="1" s="1"/>
  <c r="I330" i="1"/>
  <c r="K330" i="1" s="1"/>
  <c r="I458" i="1"/>
  <c r="K458" i="1" s="1"/>
  <c r="I258" i="1"/>
  <c r="K258" i="1" s="1"/>
  <c r="I386" i="1"/>
  <c r="K386" i="1" s="1"/>
  <c r="H303" i="1"/>
  <c r="I110" i="1"/>
  <c r="K110" i="1" s="1"/>
  <c r="H440" i="1"/>
  <c r="H164" i="1"/>
  <c r="H264" i="1"/>
  <c r="I240" i="1"/>
  <c r="K240" i="1" s="1"/>
  <c r="I153" i="1"/>
  <c r="K153" i="1" s="1"/>
  <c r="I486" i="1"/>
  <c r="K486" i="1" s="1"/>
  <c r="H60" i="1"/>
  <c r="H44" i="1"/>
  <c r="I77" i="1"/>
  <c r="K77" i="1" s="1"/>
  <c r="I307" i="1"/>
  <c r="K307" i="1" s="1"/>
  <c r="I328" i="1"/>
  <c r="K328" i="1" s="1"/>
  <c r="I230" i="1"/>
  <c r="K230" i="1" s="1"/>
  <c r="I435" i="1"/>
  <c r="K435" i="1" s="1"/>
  <c r="H295" i="1"/>
  <c r="I260" i="1"/>
  <c r="K260" i="1" s="1"/>
  <c r="I144" i="1"/>
  <c r="K144" i="1" s="1"/>
  <c r="H495" i="1"/>
  <c r="I319" i="1"/>
  <c r="K319" i="1" s="1"/>
  <c r="AB2" i="2"/>
  <c r="AC2" i="2" s="1"/>
  <c r="F698" i="2"/>
  <c r="Q698" i="2" s="1"/>
  <c r="AC3" i="2"/>
  <c r="AF3" i="2" s="1"/>
  <c r="AG3" i="2" s="1"/>
  <c r="I297" i="2"/>
  <c r="E297" i="2"/>
  <c r="I264" i="2"/>
  <c r="E264" i="2"/>
  <c r="I77" i="2"/>
  <c r="E77" i="2"/>
  <c r="I101" i="2"/>
  <c r="E101" i="2"/>
  <c r="I133" i="2"/>
  <c r="E133" i="2"/>
  <c r="I543" i="2"/>
  <c r="E543" i="2"/>
  <c r="I630" i="2"/>
  <c r="E630" i="2"/>
  <c r="I530" i="2"/>
  <c r="E530" i="2"/>
  <c r="I210" i="2"/>
  <c r="E210" i="2"/>
  <c r="I159" i="2"/>
  <c r="E159" i="2"/>
  <c r="E12" i="2"/>
  <c r="I12" i="2"/>
  <c r="I262" i="2"/>
  <c r="E262" i="2"/>
  <c r="E553" i="2"/>
  <c r="I553" i="2"/>
  <c r="I434" i="2"/>
  <c r="E434" i="2"/>
  <c r="E166" i="2"/>
  <c r="I166" i="2"/>
  <c r="I265" i="2"/>
  <c r="E265" i="2"/>
  <c r="I147" i="2"/>
  <c r="E147" i="2"/>
  <c r="I55" i="2"/>
  <c r="E55" i="2"/>
  <c r="I21" i="2"/>
  <c r="E21" i="2"/>
  <c r="I299" i="2"/>
  <c r="E299" i="2"/>
  <c r="I363" i="2"/>
  <c r="E363" i="2"/>
  <c r="I328" i="2"/>
  <c r="E328" i="2"/>
  <c r="E269" i="2"/>
  <c r="I269" i="2"/>
  <c r="E226" i="2"/>
  <c r="I226" i="2"/>
  <c r="E237" i="2"/>
  <c r="I237" i="2"/>
  <c r="E535" i="2"/>
  <c r="I535" i="2"/>
  <c r="E320" i="2"/>
  <c r="I320" i="2"/>
  <c r="I361" i="2"/>
  <c r="E361" i="2"/>
  <c r="E198" i="2"/>
  <c r="I198" i="2"/>
  <c r="E242" i="2"/>
  <c r="I242" i="2"/>
  <c r="E6" i="2"/>
  <c r="I6" i="2"/>
  <c r="E229" i="2"/>
  <c r="I229" i="2"/>
  <c r="E199" i="2"/>
  <c r="I199" i="2"/>
  <c r="I31" i="2"/>
  <c r="E31" i="2"/>
  <c r="I81" i="2"/>
  <c r="E81" i="2"/>
  <c r="I97" i="2"/>
  <c r="E97" i="2"/>
  <c r="I129" i="2"/>
  <c r="E129" i="2"/>
  <c r="E487" i="2"/>
  <c r="I487" i="2"/>
  <c r="I313" i="2"/>
  <c r="E313" i="2"/>
  <c r="E14" i="2"/>
  <c r="I14" i="2"/>
  <c r="E146" i="2"/>
  <c r="I146" i="2"/>
  <c r="I592" i="2"/>
  <c r="E592" i="2"/>
  <c r="I498" i="2"/>
  <c r="E498" i="2"/>
  <c r="E527" i="2"/>
  <c r="I527" i="2"/>
  <c r="E491" i="2"/>
  <c r="I491" i="2"/>
  <c r="E365" i="2"/>
  <c r="I365" i="2"/>
  <c r="I182" i="2"/>
  <c r="E182" i="2"/>
  <c r="I163" i="2"/>
  <c r="E163" i="2"/>
  <c r="E245" i="2"/>
  <c r="I245" i="2"/>
  <c r="I385" i="2"/>
  <c r="E385" i="2"/>
  <c r="I393" i="2"/>
  <c r="E393" i="2"/>
  <c r="I401" i="2"/>
  <c r="E401" i="2"/>
  <c r="I417" i="2"/>
  <c r="E417" i="2"/>
  <c r="I609" i="2"/>
  <c r="E609" i="2"/>
  <c r="I430" i="2"/>
  <c r="E430" i="2"/>
  <c r="I446" i="2"/>
  <c r="E446" i="2"/>
  <c r="E613" i="2"/>
  <c r="I613" i="2"/>
  <c r="E519" i="2"/>
  <c r="I519" i="2"/>
  <c r="E499" i="2"/>
  <c r="I499" i="2"/>
  <c r="E15" i="2"/>
  <c r="I15" i="2"/>
  <c r="I41" i="2"/>
  <c r="E41" i="2"/>
  <c r="I355" i="2"/>
  <c r="E355" i="2"/>
  <c r="I85" i="2"/>
  <c r="E85" i="2"/>
  <c r="I109" i="2"/>
  <c r="E109" i="2"/>
  <c r="I420" i="2"/>
  <c r="E420" i="2"/>
  <c r="I565" i="2"/>
  <c r="E565" i="2"/>
  <c r="E633" i="2"/>
  <c r="I633" i="2"/>
  <c r="E325" i="2"/>
  <c r="I325" i="2"/>
  <c r="AB19" i="2"/>
  <c r="AC19" i="2" s="1"/>
  <c r="E301" i="2"/>
  <c r="I301" i="2"/>
  <c r="E485" i="2"/>
  <c r="I485" i="2"/>
  <c r="E40" i="2"/>
  <c r="I40" i="2"/>
  <c r="I555" i="2"/>
  <c r="E555" i="2"/>
  <c r="I426" i="2"/>
  <c r="E426" i="2"/>
  <c r="I450" i="2"/>
  <c r="E450" i="2"/>
  <c r="I638" i="2"/>
  <c r="E638" i="2"/>
  <c r="E34" i="2"/>
  <c r="I34" i="2"/>
  <c r="E310" i="2"/>
  <c r="I310" i="2"/>
  <c r="I267" i="2"/>
  <c r="E267" i="2"/>
  <c r="I331" i="2"/>
  <c r="E331" i="2"/>
  <c r="E641" i="2"/>
  <c r="I641" i="2"/>
  <c r="E194" i="2"/>
  <c r="I194" i="2"/>
  <c r="AB14" i="2"/>
  <c r="AC14" i="2" s="1"/>
  <c r="I246" i="2"/>
  <c r="E246" i="2"/>
  <c r="I383" i="2"/>
  <c r="E383" i="2"/>
  <c r="I399" i="2"/>
  <c r="E399" i="2"/>
  <c r="I643" i="2"/>
  <c r="E643" i="2"/>
  <c r="I634" i="2"/>
  <c r="E634" i="2"/>
  <c r="I503" i="2"/>
  <c r="E503" i="2"/>
  <c r="E341" i="2"/>
  <c r="I341" i="2"/>
  <c r="I329" i="2"/>
  <c r="E329" i="2"/>
  <c r="E53" i="2"/>
  <c r="I53" i="2"/>
  <c r="E185" i="2"/>
  <c r="I185" i="2"/>
  <c r="I7" i="2"/>
  <c r="E7" i="2"/>
  <c r="E193" i="2"/>
  <c r="I193" i="2"/>
  <c r="I283" i="2"/>
  <c r="E283" i="2"/>
  <c r="I315" i="2"/>
  <c r="E315" i="2"/>
  <c r="I347" i="2"/>
  <c r="E347" i="2"/>
  <c r="I575" i="2"/>
  <c r="E575" i="2"/>
  <c r="I625" i="2"/>
  <c r="E625" i="2"/>
  <c r="I646" i="2"/>
  <c r="E646" i="2"/>
  <c r="E523" i="2"/>
  <c r="I523" i="2"/>
  <c r="E230" i="2"/>
  <c r="I230" i="2"/>
  <c r="I282" i="2"/>
  <c r="E282" i="2"/>
  <c r="I586" i="2"/>
  <c r="E586" i="2"/>
  <c r="E33" i="2"/>
  <c r="I33" i="2"/>
  <c r="I240" i="2"/>
  <c r="E240" i="2"/>
  <c r="I224" i="2"/>
  <c r="E224" i="2"/>
  <c r="I175" i="2"/>
  <c r="E175" i="2"/>
  <c r="E28" i="2"/>
  <c r="I28" i="2"/>
  <c r="E141" i="2"/>
  <c r="I141" i="2"/>
  <c r="I395" i="2"/>
  <c r="E395" i="2"/>
  <c r="I411" i="2"/>
  <c r="E411" i="2"/>
  <c r="I419" i="2"/>
  <c r="E419" i="2"/>
  <c r="I424" i="2"/>
  <c r="E424" i="2"/>
  <c r="I432" i="2"/>
  <c r="E432" i="2"/>
  <c r="I464" i="2"/>
  <c r="E464" i="2"/>
  <c r="E539" i="2"/>
  <c r="I539" i="2"/>
  <c r="I280" i="2"/>
  <c r="E280" i="2"/>
  <c r="I281" i="2"/>
  <c r="E281" i="2"/>
  <c r="E183" i="2"/>
  <c r="I183" i="2"/>
  <c r="AB6" i="2"/>
  <c r="I486" i="2"/>
  <c r="E486" i="2"/>
  <c r="E215" i="2"/>
  <c r="I215" i="2"/>
  <c r="E295" i="2"/>
  <c r="I295" i="2"/>
  <c r="AE10" i="2"/>
  <c r="AD10" i="2" s="1"/>
  <c r="AB10" i="2" s="1"/>
  <c r="I551" i="2"/>
  <c r="E551" i="2"/>
  <c r="I60" i="2"/>
  <c r="E60" i="2"/>
  <c r="E155" i="2"/>
  <c r="I155" i="2"/>
  <c r="I140" i="2"/>
  <c r="E140" i="2"/>
  <c r="E359" i="2"/>
  <c r="I359" i="2"/>
  <c r="I25" i="2"/>
  <c r="E25" i="2"/>
  <c r="E47" i="2"/>
  <c r="I47" i="2"/>
  <c r="I261" i="2"/>
  <c r="E261" i="2"/>
  <c r="G143" i="2"/>
  <c r="H143" i="2" s="1"/>
  <c r="I90" i="2"/>
  <c r="E90" i="2"/>
  <c r="I122" i="2"/>
  <c r="E122" i="2"/>
  <c r="I83" i="2"/>
  <c r="E83" i="2"/>
  <c r="I99" i="2"/>
  <c r="E99" i="2"/>
  <c r="I115" i="2"/>
  <c r="E115" i="2"/>
  <c r="I131" i="2"/>
  <c r="E131" i="2"/>
  <c r="E564" i="2"/>
  <c r="I564" i="2"/>
  <c r="E259" i="2"/>
  <c r="I259" i="2"/>
  <c r="I59" i="2"/>
  <c r="E59" i="2"/>
  <c r="I71" i="2"/>
  <c r="E71" i="2"/>
  <c r="E65" i="2"/>
  <c r="I65" i="2"/>
  <c r="I92" i="2"/>
  <c r="E92" i="2"/>
  <c r="E145" i="2"/>
  <c r="I145" i="2"/>
  <c r="E225" i="2"/>
  <c r="I225" i="2"/>
  <c r="I322" i="2"/>
  <c r="E322" i="2"/>
  <c r="E595" i="2"/>
  <c r="I595" i="2"/>
  <c r="I632" i="2"/>
  <c r="E632" i="2"/>
  <c r="I316" i="2"/>
  <c r="E316" i="2"/>
  <c r="I195" i="2"/>
  <c r="E195" i="2"/>
  <c r="E176" i="2"/>
  <c r="I176" i="2"/>
  <c r="E9" i="2"/>
  <c r="I9" i="2"/>
  <c r="E151" i="2"/>
  <c r="I151" i="2"/>
  <c r="I271" i="2"/>
  <c r="E271" i="2"/>
  <c r="I89" i="2"/>
  <c r="E89" i="2"/>
  <c r="I121" i="2"/>
  <c r="E121" i="2"/>
  <c r="E154" i="2"/>
  <c r="I154" i="2"/>
  <c r="E186" i="2"/>
  <c r="I186" i="2"/>
  <c r="E234" i="2"/>
  <c r="I234" i="2"/>
  <c r="E272" i="2"/>
  <c r="I272" i="2"/>
  <c r="G304" i="2"/>
  <c r="H304" i="2" s="1"/>
  <c r="G368" i="2"/>
  <c r="H368" i="2" s="1"/>
  <c r="E289" i="2"/>
  <c r="I289" i="2"/>
  <c r="E321" i="2"/>
  <c r="I321" i="2"/>
  <c r="I369" i="2"/>
  <c r="E369" i="2"/>
  <c r="I514" i="2"/>
  <c r="E514" i="2"/>
  <c r="E495" i="2"/>
  <c r="I495" i="2"/>
  <c r="E610" i="2"/>
  <c r="I610" i="2"/>
  <c r="I593" i="2"/>
  <c r="E593" i="2"/>
  <c r="I526" i="2"/>
  <c r="E526" i="2"/>
  <c r="G302" i="2"/>
  <c r="H302" i="2" s="1"/>
  <c r="AE21" i="2"/>
  <c r="AD21" i="2" s="1"/>
  <c r="AB21" i="2" s="1"/>
  <c r="I84" i="2"/>
  <c r="E84" i="2"/>
  <c r="E137" i="2"/>
  <c r="I137" i="2"/>
  <c r="E197" i="2"/>
  <c r="I197" i="2"/>
  <c r="G213" i="2"/>
  <c r="H213" i="2" s="1"/>
  <c r="I338" i="2"/>
  <c r="E338" i="2"/>
  <c r="I541" i="2"/>
  <c r="E541" i="2"/>
  <c r="I562" i="2"/>
  <c r="E562" i="2"/>
  <c r="E596" i="2"/>
  <c r="I596" i="2"/>
  <c r="I22" i="2"/>
  <c r="E22" i="2"/>
  <c r="I428" i="2"/>
  <c r="E428" i="2"/>
  <c r="I39" i="2"/>
  <c r="E39" i="2"/>
  <c r="I397" i="2"/>
  <c r="E397" i="2"/>
  <c r="I436" i="2"/>
  <c r="E436" i="2"/>
  <c r="I415" i="2"/>
  <c r="E415" i="2"/>
  <c r="I387" i="2"/>
  <c r="E387" i="2"/>
  <c r="G440" i="2"/>
  <c r="H440" i="2" s="1"/>
  <c r="I392" i="2"/>
  <c r="E392" i="2"/>
  <c r="I416" i="2"/>
  <c r="E416" i="2"/>
  <c r="I422" i="2"/>
  <c r="E422" i="2"/>
  <c r="I454" i="2"/>
  <c r="E454" i="2"/>
  <c r="I445" i="2"/>
  <c r="E445" i="2"/>
  <c r="I462" i="2"/>
  <c r="E462" i="2"/>
  <c r="I470" i="2"/>
  <c r="E470" i="2"/>
  <c r="I478" i="2"/>
  <c r="E478" i="2"/>
  <c r="G622" i="2"/>
  <c r="H622" i="2" s="1"/>
  <c r="I647" i="2"/>
  <c r="E647" i="2"/>
  <c r="I637" i="2"/>
  <c r="E637" i="2"/>
  <c r="I540" i="2"/>
  <c r="E540" i="2"/>
  <c r="I517" i="2"/>
  <c r="E517" i="2"/>
  <c r="E48" i="2"/>
  <c r="I48" i="2"/>
  <c r="AC18" i="2"/>
  <c r="AF18" i="2" s="1"/>
  <c r="AG18" i="2" s="1"/>
  <c r="E26" i="2"/>
  <c r="I26" i="2"/>
  <c r="I220" i="2"/>
  <c r="E220" i="2"/>
  <c r="G232" i="2"/>
  <c r="H232" i="2" s="1"/>
  <c r="G228" i="2"/>
  <c r="H228" i="2" s="1"/>
  <c r="I94" i="2"/>
  <c r="E94" i="2"/>
  <c r="I126" i="2"/>
  <c r="E126" i="2"/>
  <c r="I559" i="2"/>
  <c r="E559" i="2"/>
  <c r="I566" i="2"/>
  <c r="E566" i="2"/>
  <c r="I585" i="2"/>
  <c r="E585" i="2"/>
  <c r="E45" i="2"/>
  <c r="I45" i="2"/>
  <c r="G69" i="2"/>
  <c r="H69" i="2" s="1"/>
  <c r="I255" i="2"/>
  <c r="E255" i="2"/>
  <c r="E249" i="2"/>
  <c r="I249" i="2"/>
  <c r="G290" i="2"/>
  <c r="H290" i="2" s="1"/>
  <c r="I546" i="2"/>
  <c r="E546" i="2"/>
  <c r="E608" i="2"/>
  <c r="I608" i="2"/>
  <c r="I642" i="2"/>
  <c r="E642" i="2"/>
  <c r="AE16" i="2"/>
  <c r="AD16" i="2" s="1"/>
  <c r="I300" i="2"/>
  <c r="E300" i="2"/>
  <c r="E32" i="2"/>
  <c r="I32" i="2"/>
  <c r="E366" i="2"/>
  <c r="I366" i="2"/>
  <c r="AE11" i="2"/>
  <c r="AD11" i="2" s="1"/>
  <c r="AB11" i="2" s="1"/>
  <c r="E42" i="2"/>
  <c r="I42" i="2"/>
  <c r="I227" i="2"/>
  <c r="E227" i="2"/>
  <c r="E148" i="2"/>
  <c r="I148" i="2"/>
  <c r="E212" i="2"/>
  <c r="I212" i="2"/>
  <c r="G125" i="2"/>
  <c r="H125" i="2" s="1"/>
  <c r="G142" i="2"/>
  <c r="H142" i="2" s="1"/>
  <c r="E174" i="2"/>
  <c r="I174" i="2"/>
  <c r="E206" i="2"/>
  <c r="I206" i="2"/>
  <c r="E238" i="2"/>
  <c r="I238" i="2"/>
  <c r="I275" i="2"/>
  <c r="E275" i="2"/>
  <c r="G291" i="2"/>
  <c r="H291" i="2" s="1"/>
  <c r="G323" i="2"/>
  <c r="H323" i="2" s="1"/>
  <c r="I371" i="2"/>
  <c r="E371" i="2"/>
  <c r="I312" i="2"/>
  <c r="E312" i="2"/>
  <c r="E376" i="2"/>
  <c r="I376" i="2"/>
  <c r="E277" i="2"/>
  <c r="I277" i="2"/>
  <c r="G309" i="2"/>
  <c r="H309" i="2" s="1"/>
  <c r="E373" i="2"/>
  <c r="I373" i="2"/>
  <c r="I490" i="2"/>
  <c r="E490" i="2"/>
  <c r="E483" i="2"/>
  <c r="I483" i="2"/>
  <c r="G515" i="2"/>
  <c r="H515" i="2" s="1"/>
  <c r="I590" i="2"/>
  <c r="E590" i="2"/>
  <c r="E599" i="2"/>
  <c r="I599" i="2"/>
  <c r="I494" i="2"/>
  <c r="E494" i="2"/>
  <c r="I128" i="2"/>
  <c r="E128" i="2"/>
  <c r="E149" i="2"/>
  <c r="I149" i="2"/>
  <c r="G173" i="2"/>
  <c r="H173" i="2" s="1"/>
  <c r="I354" i="2"/>
  <c r="E354" i="2"/>
  <c r="I8" i="2"/>
  <c r="E8" i="2"/>
  <c r="I381" i="2"/>
  <c r="E381" i="2"/>
  <c r="E27" i="2"/>
  <c r="I27" i="2"/>
  <c r="I460" i="2"/>
  <c r="E460" i="2"/>
  <c r="I413" i="2"/>
  <c r="E413" i="2"/>
  <c r="I452" i="2"/>
  <c r="E452" i="2"/>
  <c r="I391" i="2"/>
  <c r="E391" i="2"/>
  <c r="I380" i="2"/>
  <c r="E380" i="2"/>
  <c r="I410" i="2"/>
  <c r="E410" i="2"/>
  <c r="I443" i="2"/>
  <c r="E443" i="2"/>
  <c r="G458" i="2"/>
  <c r="H458" i="2" s="1"/>
  <c r="I449" i="2"/>
  <c r="E449" i="2"/>
  <c r="I557" i="2"/>
  <c r="E557" i="2"/>
  <c r="I463" i="2"/>
  <c r="E463" i="2"/>
  <c r="I471" i="2"/>
  <c r="E471" i="2"/>
  <c r="I479" i="2"/>
  <c r="E479" i="2"/>
  <c r="I645" i="2"/>
  <c r="E645" i="2"/>
  <c r="F30" i="2"/>
  <c r="E20" i="2"/>
  <c r="I20" i="2"/>
  <c r="I518" i="2"/>
  <c r="E518" i="2"/>
  <c r="I508" i="2"/>
  <c r="E508" i="2"/>
  <c r="I334" i="2"/>
  <c r="E334" i="2"/>
  <c r="AE8" i="2"/>
  <c r="AD8" i="2" s="1"/>
  <c r="AB8" i="2" s="1"/>
  <c r="E144" i="2"/>
  <c r="I144" i="2"/>
  <c r="I29" i="2"/>
  <c r="E29" i="2"/>
  <c r="I236" i="2"/>
  <c r="E236" i="2"/>
  <c r="I63" i="2"/>
  <c r="E63" i="2"/>
  <c r="I188" i="2"/>
  <c r="E188" i="2"/>
  <c r="I247" i="2"/>
  <c r="E247" i="2"/>
  <c r="G216" i="2"/>
  <c r="H216" i="2" s="1"/>
  <c r="I243" i="2"/>
  <c r="E243" i="2"/>
  <c r="I46" i="2"/>
  <c r="E46" i="2"/>
  <c r="I239" i="2"/>
  <c r="E239" i="2"/>
  <c r="I82" i="2"/>
  <c r="E82" i="2"/>
  <c r="I98" i="2"/>
  <c r="E98" i="2"/>
  <c r="I114" i="2"/>
  <c r="E114" i="2"/>
  <c r="I130" i="2"/>
  <c r="E130" i="2"/>
  <c r="G79" i="2"/>
  <c r="H79" i="2" s="1"/>
  <c r="I87" i="2"/>
  <c r="E87" i="2"/>
  <c r="G95" i="2"/>
  <c r="H95" i="2" s="1"/>
  <c r="I103" i="2"/>
  <c r="E103" i="2"/>
  <c r="G111" i="2"/>
  <c r="H111" i="2" s="1"/>
  <c r="I119" i="2"/>
  <c r="E119" i="2"/>
  <c r="G127" i="2"/>
  <c r="H127" i="2" s="1"/>
  <c r="G496" i="2"/>
  <c r="H496" i="2" s="1"/>
  <c r="E533" i="2"/>
  <c r="I533" i="2"/>
  <c r="E576" i="2"/>
  <c r="I576" i="2"/>
  <c r="I567" i="2"/>
  <c r="E567" i="2"/>
  <c r="G616" i="2"/>
  <c r="H616" i="2" s="1"/>
  <c r="I492" i="2"/>
  <c r="E492" i="2"/>
  <c r="E327" i="2"/>
  <c r="I327" i="2"/>
  <c r="G351" i="2"/>
  <c r="H351" i="2" s="1"/>
  <c r="I49" i="2"/>
  <c r="E49" i="2"/>
  <c r="G73" i="2"/>
  <c r="H73" i="2" s="1"/>
  <c r="G211" i="2"/>
  <c r="H211" i="2" s="1"/>
  <c r="I116" i="2"/>
  <c r="E116" i="2"/>
  <c r="E165" i="2"/>
  <c r="I165" i="2"/>
  <c r="E217" i="2"/>
  <c r="I217" i="2"/>
  <c r="E253" i="2"/>
  <c r="I253" i="2"/>
  <c r="I298" i="2"/>
  <c r="E298" i="2"/>
  <c r="I346" i="2"/>
  <c r="E346" i="2"/>
  <c r="E509" i="2"/>
  <c r="I509" i="2"/>
  <c r="I570" i="2"/>
  <c r="E570" i="2"/>
  <c r="I614" i="2"/>
  <c r="E614" i="2"/>
  <c r="G612" i="2"/>
  <c r="H612" i="2" s="1"/>
  <c r="I628" i="2"/>
  <c r="E628" i="2"/>
  <c r="I636" i="2"/>
  <c r="E636" i="2"/>
  <c r="I644" i="2"/>
  <c r="E644" i="2"/>
  <c r="AC13" i="2"/>
  <c r="AF13" i="2" s="1"/>
  <c r="AG13" i="2" s="1"/>
  <c r="I532" i="2"/>
  <c r="E532" i="2"/>
  <c r="I348" i="2"/>
  <c r="E348" i="2"/>
  <c r="I284" i="2"/>
  <c r="E284" i="2"/>
  <c r="AA34" i="2"/>
  <c r="AC34" i="2" s="1"/>
  <c r="I24" i="1"/>
  <c r="K24" i="1" s="1"/>
  <c r="I20" i="1"/>
  <c r="K20" i="1" s="1"/>
  <c r="I8" i="1"/>
  <c r="K8" i="1" s="1"/>
  <c r="I28" i="1"/>
  <c r="K28" i="1" s="1"/>
  <c r="I269" i="1"/>
  <c r="K269" i="1" s="1"/>
  <c r="I373" i="1"/>
  <c r="K373" i="1" s="1"/>
  <c r="I421" i="1"/>
  <c r="K421" i="1" s="1"/>
  <c r="I237" i="1"/>
  <c r="K237" i="1" s="1"/>
  <c r="I309" i="1"/>
  <c r="K309" i="1" s="1"/>
  <c r="AA36" i="2"/>
  <c r="AC36" i="2" s="1"/>
  <c r="AA35" i="2"/>
  <c r="AC35" i="2" s="1"/>
  <c r="I49" i="1"/>
  <c r="K49" i="1" s="1"/>
  <c r="I65" i="1"/>
  <c r="K65" i="1" s="1"/>
  <c r="I81" i="1"/>
  <c r="K81" i="1" s="1"/>
  <c r="I113" i="1"/>
  <c r="K113" i="1" s="1"/>
  <c r="I129" i="1"/>
  <c r="K129" i="1" s="1"/>
  <c r="I201" i="1"/>
  <c r="K201" i="1" s="1"/>
  <c r="I225" i="1"/>
  <c r="K225" i="1" s="1"/>
  <c r="I233" i="1"/>
  <c r="K233" i="1" s="1"/>
  <c r="I353" i="1"/>
  <c r="K353" i="1" s="1"/>
  <c r="I29" i="1"/>
  <c r="K29" i="1" s="1"/>
  <c r="I68" i="1"/>
  <c r="K68" i="1" s="1"/>
  <c r="I100" i="1"/>
  <c r="K100" i="1" s="1"/>
  <c r="I132" i="1"/>
  <c r="K132" i="1" s="1"/>
  <c r="AA38" i="2"/>
  <c r="AC38" i="2" s="1"/>
  <c r="I40" i="1"/>
  <c r="K40" i="1" s="1"/>
  <c r="I245" i="1"/>
  <c r="K245" i="1" s="1"/>
  <c r="I325" i="1"/>
  <c r="K325" i="1" s="1"/>
  <c r="I405" i="1"/>
  <c r="K405" i="1" s="1"/>
  <c r="I114" i="1"/>
  <c r="K114" i="1" s="1"/>
  <c r="AA39" i="2"/>
  <c r="AC39" i="2" s="1"/>
  <c r="I42" i="1"/>
  <c r="K42" i="1" s="1"/>
  <c r="I145" i="1"/>
  <c r="K145" i="1" s="1"/>
  <c r="I222" i="1"/>
  <c r="K222" i="1" s="1"/>
  <c r="I321" i="1"/>
  <c r="K321" i="1" s="1"/>
  <c r="I329" i="1"/>
  <c r="K329" i="1" s="1"/>
  <c r="I385" i="1"/>
  <c r="K385" i="1" s="1"/>
  <c r="I393" i="1"/>
  <c r="K393" i="1" s="1"/>
  <c r="I401" i="1"/>
  <c r="K401" i="1" s="1"/>
  <c r="I409" i="1"/>
  <c r="K409" i="1" s="1"/>
  <c r="I109" i="1"/>
  <c r="K109" i="1" s="1"/>
  <c r="I148" i="1"/>
  <c r="K148" i="1" s="1"/>
  <c r="I17" i="1"/>
  <c r="K17" i="1" s="1"/>
  <c r="I357" i="1"/>
  <c r="K357" i="1" s="1"/>
  <c r="I453" i="1"/>
  <c r="K453" i="1" s="1"/>
  <c r="I437" i="1"/>
  <c r="K437" i="1" s="1"/>
  <c r="I16" i="1"/>
  <c r="K16" i="1" s="1"/>
  <c r="H400" i="1"/>
  <c r="H432" i="1"/>
  <c r="I34" i="1"/>
  <c r="K34" i="1" s="1"/>
  <c r="H112" i="1"/>
  <c r="H40" i="1"/>
  <c r="H63" i="1"/>
  <c r="H74" i="1"/>
  <c r="I97" i="1"/>
  <c r="K97" i="1" s="1"/>
  <c r="I112" i="1"/>
  <c r="K112" i="1" s="1"/>
  <c r="I161" i="1"/>
  <c r="K161" i="1" s="1"/>
  <c r="I169" i="1"/>
  <c r="K169" i="1" s="1"/>
  <c r="I177" i="1"/>
  <c r="K177" i="1" s="1"/>
  <c r="I185" i="1"/>
  <c r="K185" i="1" s="1"/>
  <c r="I193" i="1"/>
  <c r="K193" i="1" s="1"/>
  <c r="H204" i="1"/>
  <c r="H212" i="1"/>
  <c r="H220" i="1"/>
  <c r="H228" i="1"/>
  <c r="H236" i="1"/>
  <c r="I254" i="1"/>
  <c r="K254" i="1" s="1"/>
  <c r="I270" i="1"/>
  <c r="K270" i="1" s="1"/>
  <c r="I305" i="1"/>
  <c r="K305" i="1" s="1"/>
  <c r="H348" i="1"/>
  <c r="H356" i="1"/>
  <c r="I396" i="1"/>
  <c r="K396" i="1" s="1"/>
  <c r="I412" i="1"/>
  <c r="K412" i="1" s="1"/>
  <c r="I428" i="1"/>
  <c r="K428" i="1" s="1"/>
  <c r="I444" i="1"/>
  <c r="K444" i="1" s="1"/>
  <c r="I454" i="1"/>
  <c r="K454" i="1" s="1"/>
  <c r="I462" i="1"/>
  <c r="K462" i="1" s="1"/>
  <c r="H468" i="1"/>
  <c r="I481" i="1"/>
  <c r="K481" i="1" s="1"/>
  <c r="I492" i="1"/>
  <c r="K492" i="1" s="1"/>
  <c r="H208" i="1"/>
  <c r="I232" i="1"/>
  <c r="K232" i="1" s="1"/>
  <c r="H240" i="1"/>
  <c r="I344" i="1"/>
  <c r="K344" i="1" s="1"/>
  <c r="I376" i="1"/>
  <c r="K376" i="1" s="1"/>
  <c r="H488" i="1"/>
  <c r="I53" i="1"/>
  <c r="K53" i="1" s="1"/>
  <c r="I74" i="1"/>
  <c r="K74" i="1" s="1"/>
  <c r="I83" i="1"/>
  <c r="K83" i="1" s="1"/>
  <c r="I85" i="1"/>
  <c r="K85" i="1" s="1"/>
  <c r="I138" i="1"/>
  <c r="K138" i="1" s="1"/>
  <c r="I147" i="1"/>
  <c r="K147" i="1" s="1"/>
  <c r="I149" i="1"/>
  <c r="K149" i="1" s="1"/>
  <c r="I173" i="1"/>
  <c r="K173" i="1" s="1"/>
  <c r="I12" i="1"/>
  <c r="K12" i="1" s="1"/>
  <c r="I45" i="1"/>
  <c r="K45" i="1" s="1"/>
  <c r="I205" i="1"/>
  <c r="K205" i="1" s="1"/>
  <c r="I213" i="1"/>
  <c r="K213" i="1" s="1"/>
  <c r="I301" i="1"/>
  <c r="K301" i="1" s="1"/>
  <c r="I389" i="1"/>
  <c r="K389" i="1" s="1"/>
  <c r="I469" i="1"/>
  <c r="K469" i="1" s="1"/>
  <c r="I257" i="1"/>
  <c r="K257" i="1" s="1"/>
  <c r="I265" i="1"/>
  <c r="K265" i="1" s="1"/>
  <c r="I449" i="1"/>
  <c r="K449" i="1" s="1"/>
  <c r="I457" i="1"/>
  <c r="K457" i="1" s="1"/>
  <c r="I38" i="1"/>
  <c r="K38" i="1" s="1"/>
  <c r="I61" i="1"/>
  <c r="K61" i="1" s="1"/>
  <c r="I69" i="1"/>
  <c r="K69" i="1" s="1"/>
  <c r="I101" i="1"/>
  <c r="K101" i="1" s="1"/>
  <c r="I133" i="1"/>
  <c r="K133" i="1" s="1"/>
  <c r="I154" i="1"/>
  <c r="K154" i="1" s="1"/>
  <c r="I165" i="1"/>
  <c r="K165" i="1" s="1"/>
  <c r="I7" i="1"/>
  <c r="K7" i="1" s="1"/>
  <c r="I341" i="1"/>
  <c r="K341" i="1" s="1"/>
  <c r="I150" i="1"/>
  <c r="K150" i="1" s="1"/>
  <c r="I206" i="1"/>
  <c r="K206" i="1" s="1"/>
  <c r="I238" i="1"/>
  <c r="K238" i="1" s="1"/>
  <c r="I281" i="1"/>
  <c r="K281" i="1" s="1"/>
  <c r="I350" i="1"/>
  <c r="K350" i="1" s="1"/>
  <c r="I417" i="1"/>
  <c r="K417" i="1" s="1"/>
  <c r="I425" i="1"/>
  <c r="K425" i="1" s="1"/>
  <c r="I441" i="1"/>
  <c r="K441" i="1" s="1"/>
  <c r="I489" i="1"/>
  <c r="K489" i="1" s="1"/>
  <c r="I125" i="1"/>
  <c r="K125" i="1" s="1"/>
  <c r="I52" i="1"/>
  <c r="K52" i="1" s="1"/>
  <c r="I84" i="1"/>
  <c r="K84" i="1" s="1"/>
  <c r="I116" i="1"/>
  <c r="K116" i="1" s="1"/>
  <c r="I13" i="1"/>
  <c r="K13" i="1" s="1"/>
  <c r="I197" i="1"/>
  <c r="K197" i="1" s="1"/>
  <c r="I124" i="1"/>
  <c r="K124" i="1" s="1"/>
  <c r="I277" i="1"/>
  <c r="K277" i="1" s="1"/>
  <c r="I485" i="1"/>
  <c r="K485" i="1" s="1"/>
  <c r="I50" i="1"/>
  <c r="K50" i="1" s="1"/>
  <c r="I146" i="1"/>
  <c r="K146" i="1" s="1"/>
  <c r="I46" i="1"/>
  <c r="K46" i="1" s="1"/>
  <c r="H139" i="1"/>
  <c r="I48" i="1"/>
  <c r="K48" i="1" s="1"/>
  <c r="H79" i="1"/>
  <c r="H90" i="1"/>
  <c r="H127" i="1"/>
  <c r="H148" i="1"/>
  <c r="H244" i="1"/>
  <c r="I262" i="1"/>
  <c r="K262" i="1" s="1"/>
  <c r="I278" i="1"/>
  <c r="K278" i="1" s="1"/>
  <c r="I284" i="1"/>
  <c r="K284" i="1" s="1"/>
  <c r="I289" i="1"/>
  <c r="K289" i="1" s="1"/>
  <c r="I297" i="1"/>
  <c r="K297" i="1" s="1"/>
  <c r="I313" i="1"/>
  <c r="K313" i="1" s="1"/>
  <c r="I324" i="1"/>
  <c r="K324" i="1" s="1"/>
  <c r="I332" i="1"/>
  <c r="K332" i="1" s="1"/>
  <c r="I342" i="1"/>
  <c r="K342" i="1" s="1"/>
  <c r="I361" i="1"/>
  <c r="K361" i="1" s="1"/>
  <c r="I369" i="1"/>
  <c r="K369" i="1" s="1"/>
  <c r="I380" i="1"/>
  <c r="K380" i="1" s="1"/>
  <c r="I388" i="1"/>
  <c r="K388" i="1" s="1"/>
  <c r="I404" i="1"/>
  <c r="K404" i="1" s="1"/>
  <c r="I420" i="1"/>
  <c r="K420" i="1" s="1"/>
  <c r="I436" i="1"/>
  <c r="K436" i="1" s="1"/>
  <c r="I473" i="1"/>
  <c r="K473" i="1" s="1"/>
  <c r="I216" i="1"/>
  <c r="K216" i="1" s="1"/>
  <c r="H224" i="1"/>
  <c r="I360" i="1"/>
  <c r="K360" i="1" s="1"/>
  <c r="H472" i="1"/>
  <c r="I51" i="1"/>
  <c r="K51" i="1" s="1"/>
  <c r="H67" i="1"/>
  <c r="H99" i="1"/>
  <c r="I106" i="1"/>
  <c r="K106" i="1" s="1"/>
  <c r="I115" i="1"/>
  <c r="K115" i="1" s="1"/>
  <c r="I117" i="1"/>
  <c r="K117" i="1" s="1"/>
  <c r="H131" i="1"/>
  <c r="AA37" i="2"/>
  <c r="AC37" i="2" s="1"/>
  <c r="I105" i="1"/>
  <c r="K105" i="1" s="1"/>
  <c r="I128" i="1"/>
  <c r="K128" i="1" s="1"/>
  <c r="I229" i="1"/>
  <c r="K229" i="1" s="1"/>
  <c r="H415" i="1"/>
  <c r="H368" i="1"/>
  <c r="E160" i="2"/>
  <c r="I160" i="2"/>
  <c r="E251" i="2"/>
  <c r="I251" i="2"/>
  <c r="H144" i="1"/>
  <c r="H52" i="1"/>
  <c r="I136" i="1"/>
  <c r="K136" i="1" s="1"/>
  <c r="H380" i="1"/>
  <c r="H412" i="1"/>
  <c r="H444" i="1"/>
  <c r="AE20" i="2"/>
  <c r="AD20" i="2" s="1"/>
  <c r="AB20" i="2" s="1"/>
  <c r="E64" i="2"/>
  <c r="I64" i="2"/>
  <c r="I139" i="2"/>
  <c r="E139" i="2"/>
  <c r="I203" i="2"/>
  <c r="E203" i="2"/>
  <c r="H344" i="1"/>
  <c r="H115" i="1"/>
  <c r="I252" i="2"/>
  <c r="E252" i="2"/>
  <c r="G374" i="2"/>
  <c r="H374" i="2" s="1"/>
  <c r="I186" i="1"/>
  <c r="K186" i="1" s="1"/>
  <c r="I218" i="1"/>
  <c r="K218" i="1" s="1"/>
  <c r="I250" i="1"/>
  <c r="K250" i="1" s="1"/>
  <c r="I282" i="1"/>
  <c r="K282" i="1" s="1"/>
  <c r="I314" i="1"/>
  <c r="K314" i="1" s="1"/>
  <c r="I346" i="1"/>
  <c r="K346" i="1" s="1"/>
  <c r="I378" i="1"/>
  <c r="K378" i="1" s="1"/>
  <c r="I410" i="1"/>
  <c r="K410" i="1" s="1"/>
  <c r="I442" i="1"/>
  <c r="K442" i="1" s="1"/>
  <c r="I474" i="1"/>
  <c r="K474" i="1" s="1"/>
  <c r="I50" i="2"/>
  <c r="E50" i="2"/>
  <c r="G113" i="2"/>
  <c r="H113" i="2" s="1"/>
  <c r="E162" i="2"/>
  <c r="I162" i="2"/>
  <c r="E178" i="2"/>
  <c r="I178" i="2"/>
  <c r="G288" i="2"/>
  <c r="H288" i="2" s="1"/>
  <c r="G352" i="2"/>
  <c r="H352" i="2" s="1"/>
  <c r="I345" i="2"/>
  <c r="E345" i="2"/>
  <c r="E504" i="2"/>
  <c r="I504" i="2"/>
  <c r="I563" i="2"/>
  <c r="E563" i="2"/>
  <c r="G619" i="2"/>
  <c r="H619" i="2" s="1"/>
  <c r="H124" i="1"/>
  <c r="I607" i="2"/>
  <c r="E607" i="2"/>
  <c r="I524" i="2"/>
  <c r="E524" i="2"/>
  <c r="H471" i="1"/>
  <c r="I397" i="1"/>
  <c r="K397" i="1" s="1"/>
  <c r="H456" i="1"/>
  <c r="H107" i="1"/>
  <c r="H31" i="1"/>
  <c r="H196" i="1"/>
  <c r="G235" i="2"/>
  <c r="H235" i="2" s="1"/>
  <c r="H336" i="1"/>
  <c r="G343" i="2"/>
  <c r="H343" i="2" s="1"/>
  <c r="H126" i="1"/>
  <c r="I156" i="2"/>
  <c r="E156" i="2"/>
  <c r="G287" i="2"/>
  <c r="H287" i="2" s="1"/>
  <c r="E61" i="2"/>
  <c r="I61" i="2"/>
  <c r="I54" i="2"/>
  <c r="E54" i="2"/>
  <c r="I76" i="2"/>
  <c r="E76" i="2"/>
  <c r="I104" i="2"/>
  <c r="E104" i="2"/>
  <c r="I132" i="2"/>
  <c r="E132" i="2"/>
  <c r="E153" i="2"/>
  <c r="I153" i="2"/>
  <c r="G177" i="2"/>
  <c r="H177" i="2" s="1"/>
  <c r="G205" i="2"/>
  <c r="H205" i="2" s="1"/>
  <c r="E233" i="2"/>
  <c r="I233" i="2"/>
  <c r="I370" i="2"/>
  <c r="E370" i="2"/>
  <c r="E604" i="2"/>
  <c r="I604" i="2"/>
  <c r="H159" i="1"/>
  <c r="I18" i="2"/>
  <c r="E18" i="2"/>
  <c r="E24" i="2"/>
  <c r="I24" i="2"/>
  <c r="I552" i="2"/>
  <c r="E552" i="2"/>
  <c r="G13" i="2"/>
  <c r="H13" i="2" s="1"/>
  <c r="U35" i="2"/>
  <c r="V35" i="2"/>
  <c r="T39" i="2" s="1"/>
  <c r="E5" i="2"/>
  <c r="I5" i="2"/>
  <c r="E4" i="2"/>
  <c r="I4" i="2"/>
  <c r="I19" i="2"/>
  <c r="E19" i="2"/>
  <c r="I439" i="2"/>
  <c r="E439" i="2"/>
  <c r="I402" i="2"/>
  <c r="E402" i="2"/>
  <c r="I431" i="2"/>
  <c r="E431" i="2"/>
  <c r="G379" i="2"/>
  <c r="H379" i="2" s="1"/>
  <c r="G456" i="2"/>
  <c r="H456" i="2" s="1"/>
  <c r="I384" i="2"/>
  <c r="E384" i="2"/>
  <c r="I400" i="2"/>
  <c r="E400" i="2"/>
  <c r="I412" i="2"/>
  <c r="E412" i="2"/>
  <c r="I451" i="2"/>
  <c r="E451" i="2"/>
  <c r="I544" i="2"/>
  <c r="E544" i="2"/>
  <c r="G577" i="2"/>
  <c r="H577" i="2" s="1"/>
  <c r="I421" i="2"/>
  <c r="E421" i="2"/>
  <c r="I437" i="2"/>
  <c r="E437" i="2"/>
  <c r="I453" i="2"/>
  <c r="E453" i="2"/>
  <c r="E560" i="2"/>
  <c r="I560" i="2"/>
  <c r="I581" i="2"/>
  <c r="E581" i="2"/>
  <c r="G468" i="2"/>
  <c r="H468" i="2" s="1"/>
  <c r="G472" i="2"/>
  <c r="H472" i="2" s="1"/>
  <c r="G476" i="2"/>
  <c r="H476" i="2" s="1"/>
  <c r="I639" i="2"/>
  <c r="E639" i="2"/>
  <c r="I617" i="2"/>
  <c r="E617" i="2"/>
  <c r="I5" i="1"/>
  <c r="K5" i="1" s="1"/>
  <c r="I152" i="1"/>
  <c r="K152" i="1" s="1"/>
  <c r="I178" i="1"/>
  <c r="K178" i="1" s="1"/>
  <c r="I306" i="1"/>
  <c r="K306" i="1" s="1"/>
  <c r="I434" i="1"/>
  <c r="K434" i="1" s="1"/>
  <c r="I168" i="1"/>
  <c r="K168" i="1" s="1"/>
  <c r="I192" i="1"/>
  <c r="K192" i="1" s="1"/>
  <c r="I377" i="1"/>
  <c r="K377" i="1" s="1"/>
  <c r="I433" i="1"/>
  <c r="K433" i="1" s="1"/>
  <c r="I55" i="1"/>
  <c r="K55" i="1" s="1"/>
  <c r="I400" i="1"/>
  <c r="K400" i="1" s="1"/>
  <c r="I475" i="1"/>
  <c r="K475" i="1" s="1"/>
  <c r="I95" i="1"/>
  <c r="K95" i="1" s="1"/>
  <c r="I244" i="1"/>
  <c r="K244" i="1" s="1"/>
  <c r="I468" i="1"/>
  <c r="K468" i="1" s="1"/>
  <c r="I336" i="1"/>
  <c r="K336" i="1" s="1"/>
  <c r="I195" i="1"/>
  <c r="K195" i="1" s="1"/>
  <c r="I323" i="1"/>
  <c r="K323" i="1" s="1"/>
  <c r="I451" i="1"/>
  <c r="K451" i="1" s="1"/>
  <c r="I102" i="1"/>
  <c r="K102" i="1" s="1"/>
  <c r="I318" i="1"/>
  <c r="K318" i="1" s="1"/>
  <c r="I446" i="1"/>
  <c r="K446" i="1" s="1"/>
  <c r="I30" i="1"/>
  <c r="K30" i="1" s="1"/>
  <c r="I387" i="1"/>
  <c r="K387" i="1" s="1"/>
  <c r="I320" i="1"/>
  <c r="K320" i="1" s="1"/>
  <c r="I243" i="1"/>
  <c r="K243" i="1" s="1"/>
  <c r="I70" i="1"/>
  <c r="K70" i="1" s="1"/>
  <c r="I239" i="1"/>
  <c r="K239" i="1" s="1"/>
  <c r="I383" i="1"/>
  <c r="K383" i="1" s="1"/>
  <c r="I158" i="1"/>
  <c r="K158" i="1" s="1"/>
  <c r="I358" i="1"/>
  <c r="K358" i="1" s="1"/>
  <c r="I249" i="1"/>
  <c r="K249" i="1" s="1"/>
  <c r="I155" i="1"/>
  <c r="K155" i="1" s="1"/>
  <c r="I90" i="1"/>
  <c r="K90" i="1" s="1"/>
  <c r="I316" i="1"/>
  <c r="K316" i="1" s="1"/>
  <c r="I488" i="1"/>
  <c r="K488" i="1" s="1"/>
  <c r="I11" i="1"/>
  <c r="K11" i="1" s="1"/>
  <c r="I167" i="1"/>
  <c r="K167" i="1" s="1"/>
  <c r="I430" i="1"/>
  <c r="K430" i="1" s="1"/>
  <c r="F484" i="2"/>
  <c r="Q484" i="2" s="1"/>
  <c r="I60" i="1"/>
  <c r="K60" i="1" s="1"/>
  <c r="I76" i="1"/>
  <c r="K76" i="1" s="1"/>
  <c r="I424" i="1"/>
  <c r="K424" i="1" s="1"/>
  <c r="I203" i="1"/>
  <c r="K203" i="1" s="1"/>
  <c r="I467" i="1"/>
  <c r="K467" i="1" s="1"/>
  <c r="I188" i="1"/>
  <c r="K188" i="1" s="1"/>
  <c r="I300" i="1"/>
  <c r="K300" i="1" s="1"/>
  <c r="I416" i="1"/>
  <c r="K416" i="1" s="1"/>
  <c r="I500" i="1"/>
  <c r="K500" i="1" s="1"/>
  <c r="I275" i="1"/>
  <c r="K275" i="1" s="1"/>
  <c r="I3" i="1"/>
  <c r="K3" i="1" s="1"/>
  <c r="I96" i="1"/>
  <c r="K96" i="1" s="1"/>
  <c r="I159" i="1"/>
  <c r="K159" i="1" s="1"/>
  <c r="I255" i="1"/>
  <c r="K255" i="1" s="1"/>
  <c r="H335" i="1"/>
  <c r="I391" i="1"/>
  <c r="K391" i="1" s="1"/>
  <c r="H431" i="1"/>
  <c r="H463" i="1"/>
  <c r="I214" i="1"/>
  <c r="K214" i="1" s="1"/>
  <c r="I470" i="1"/>
  <c r="K470" i="1" s="1"/>
  <c r="I35" i="1"/>
  <c r="K35" i="1" s="1"/>
  <c r="I151" i="1"/>
  <c r="K151" i="1" s="1"/>
  <c r="I58" i="1"/>
  <c r="K58" i="1" s="1"/>
  <c r="I480" i="1"/>
  <c r="K480" i="1" s="1"/>
  <c r="I427" i="1"/>
  <c r="K427" i="1" s="1"/>
  <c r="I271" i="1"/>
  <c r="K271" i="1" s="1"/>
  <c r="I375" i="1"/>
  <c r="K375" i="1" s="1"/>
  <c r="I2" i="1"/>
  <c r="K2" i="1" s="1"/>
  <c r="I392" i="1"/>
  <c r="K392" i="1" s="1"/>
  <c r="I63" i="1"/>
  <c r="K63" i="1" s="1"/>
  <c r="I252" i="1"/>
  <c r="K252" i="1" s="1"/>
  <c r="I476" i="1"/>
  <c r="K476" i="1" s="1"/>
  <c r="I331" i="1"/>
  <c r="K331" i="1" s="1"/>
  <c r="I99" i="1"/>
  <c r="K99" i="1" s="1"/>
  <c r="I263" i="1"/>
  <c r="K263" i="1" s="1"/>
  <c r="I182" i="1"/>
  <c r="K182" i="1" s="1"/>
  <c r="I438" i="1"/>
  <c r="K438" i="1" s="1"/>
  <c r="F505" i="2"/>
  <c r="Q505" i="2" s="1"/>
  <c r="I152" i="2"/>
  <c r="E152" i="2"/>
  <c r="I179" i="2"/>
  <c r="E179" i="2"/>
  <c r="I207" i="2"/>
  <c r="E207" i="2"/>
  <c r="I106" i="2"/>
  <c r="E106" i="2"/>
  <c r="I136" i="2"/>
  <c r="E136" i="2"/>
  <c r="I75" i="2"/>
  <c r="E75" i="2"/>
  <c r="I91" i="2"/>
  <c r="E91" i="2"/>
  <c r="I107" i="2"/>
  <c r="E107" i="2"/>
  <c r="I123" i="2"/>
  <c r="E123" i="2"/>
  <c r="I583" i="2"/>
  <c r="E583" i="2"/>
  <c r="I603" i="2"/>
  <c r="E603" i="2"/>
  <c r="I510" i="2"/>
  <c r="E510" i="2"/>
  <c r="I488" i="2"/>
  <c r="E488" i="2"/>
  <c r="AE17" i="2"/>
  <c r="AD17" i="2" s="1"/>
  <c r="G72" i="2"/>
  <c r="H72" i="2" s="1"/>
  <c r="I326" i="2"/>
  <c r="E326" i="2"/>
  <c r="I184" i="2"/>
  <c r="E184" i="2"/>
  <c r="I191" i="2"/>
  <c r="E191" i="2"/>
  <c r="I124" i="2"/>
  <c r="E124" i="2"/>
  <c r="E189" i="2"/>
  <c r="I189" i="2"/>
  <c r="I274" i="2"/>
  <c r="E274" i="2"/>
  <c r="I640" i="2"/>
  <c r="E640" i="2"/>
  <c r="AE4" i="2"/>
  <c r="AD4" i="2" s="1"/>
  <c r="E68" i="2"/>
  <c r="I68" i="2"/>
  <c r="E67" i="2"/>
  <c r="I67" i="2"/>
  <c r="I37" i="2"/>
  <c r="E37" i="2"/>
  <c r="E231" i="2"/>
  <c r="I231" i="2"/>
  <c r="I105" i="2"/>
  <c r="E105" i="2"/>
  <c r="E138" i="2"/>
  <c r="I138" i="2"/>
  <c r="E170" i="2"/>
  <c r="I170" i="2"/>
  <c r="E202" i="2"/>
  <c r="I202" i="2"/>
  <c r="E218" i="2"/>
  <c r="I218" i="2"/>
  <c r="G250" i="2"/>
  <c r="H250" i="2" s="1"/>
  <c r="I135" i="2"/>
  <c r="E135" i="2"/>
  <c r="E336" i="2"/>
  <c r="I336" i="2"/>
  <c r="I273" i="2"/>
  <c r="E273" i="2"/>
  <c r="I305" i="2"/>
  <c r="E305" i="2"/>
  <c r="I337" i="2"/>
  <c r="E337" i="2"/>
  <c r="G353" i="2"/>
  <c r="H353" i="2" s="1"/>
  <c r="I482" i="2"/>
  <c r="E482" i="2"/>
  <c r="E602" i="2"/>
  <c r="I602" i="2"/>
  <c r="E511" i="2"/>
  <c r="I511" i="2"/>
  <c r="E594" i="2"/>
  <c r="I594" i="2"/>
  <c r="G187" i="2"/>
  <c r="H187" i="2" s="1"/>
  <c r="I223" i="2"/>
  <c r="E223" i="2"/>
  <c r="I112" i="2"/>
  <c r="E112" i="2"/>
  <c r="E169" i="2"/>
  <c r="I169" i="2"/>
  <c r="E241" i="2"/>
  <c r="I241" i="2"/>
  <c r="E493" i="2"/>
  <c r="I493" i="2"/>
  <c r="I618" i="2"/>
  <c r="E618" i="2"/>
  <c r="I624" i="2"/>
  <c r="E624" i="2"/>
  <c r="I398" i="2"/>
  <c r="E398" i="2"/>
  <c r="E11" i="2"/>
  <c r="I11" i="2"/>
  <c r="I258" i="2"/>
  <c r="E258" i="2"/>
  <c r="I405" i="2"/>
  <c r="E405" i="2"/>
  <c r="I406" i="2"/>
  <c r="E406" i="2"/>
  <c r="G377" i="2"/>
  <c r="H377" i="2" s="1"/>
  <c r="I386" i="2"/>
  <c r="E386" i="2"/>
  <c r="I403" i="2"/>
  <c r="E403" i="2"/>
  <c r="I408" i="2"/>
  <c r="E408" i="2"/>
  <c r="I435" i="2"/>
  <c r="E435" i="2"/>
  <c r="E568" i="2"/>
  <c r="I568" i="2"/>
  <c r="I438" i="2"/>
  <c r="E438" i="2"/>
  <c r="I429" i="2"/>
  <c r="E429" i="2"/>
  <c r="I461" i="2"/>
  <c r="E461" i="2"/>
  <c r="I466" i="2"/>
  <c r="E466" i="2"/>
  <c r="I474" i="2"/>
  <c r="E474" i="2"/>
  <c r="I631" i="2"/>
  <c r="E631" i="2"/>
  <c r="I627" i="2"/>
  <c r="E627" i="2"/>
  <c r="F278" i="2"/>
  <c r="Q278" i="2" s="1"/>
  <c r="F276" i="2"/>
  <c r="Q276" i="2" s="1"/>
  <c r="F542" i="2"/>
  <c r="Q542" i="2" s="1"/>
  <c r="I534" i="2"/>
  <c r="E534" i="2"/>
  <c r="G192" i="2"/>
  <c r="H192" i="2" s="1"/>
  <c r="E311" i="2"/>
  <c r="I311" i="2"/>
  <c r="E208" i="2"/>
  <c r="I208" i="2"/>
  <c r="G164" i="2"/>
  <c r="H164" i="2" s="1"/>
  <c r="I78" i="2"/>
  <c r="E78" i="2"/>
  <c r="I110" i="2"/>
  <c r="E110" i="2"/>
  <c r="I512" i="2"/>
  <c r="E512" i="2"/>
  <c r="I536" i="2"/>
  <c r="E536" i="2"/>
  <c r="I480" i="2"/>
  <c r="E480" i="2"/>
  <c r="I598" i="2"/>
  <c r="E598" i="2"/>
  <c r="E582" i="2"/>
  <c r="I582" i="2"/>
  <c r="G270" i="2"/>
  <c r="H270" i="2" s="1"/>
  <c r="AE7" i="2"/>
  <c r="AD7" i="2" s="1"/>
  <c r="AB7" i="2" s="1"/>
  <c r="E204" i="2"/>
  <c r="I204" i="2"/>
  <c r="I96" i="2"/>
  <c r="E96" i="2"/>
  <c r="E161" i="2"/>
  <c r="I161" i="2"/>
  <c r="I330" i="2"/>
  <c r="E330" i="2"/>
  <c r="E611" i="2"/>
  <c r="I611" i="2"/>
  <c r="I364" i="2"/>
  <c r="E364" i="2"/>
  <c r="I219" i="2"/>
  <c r="E219" i="2"/>
  <c r="E56" i="2"/>
  <c r="I56" i="2"/>
  <c r="I200" i="2"/>
  <c r="E200" i="2"/>
  <c r="E180" i="2"/>
  <c r="I180" i="2"/>
  <c r="I244" i="2"/>
  <c r="E244" i="2"/>
  <c r="G93" i="2"/>
  <c r="H93" i="2" s="1"/>
  <c r="E158" i="2"/>
  <c r="I158" i="2"/>
  <c r="E190" i="2"/>
  <c r="I190" i="2"/>
  <c r="E222" i="2"/>
  <c r="I222" i="2"/>
  <c r="E254" i="2"/>
  <c r="I254" i="2"/>
  <c r="I307" i="2"/>
  <c r="E307" i="2"/>
  <c r="I339" i="2"/>
  <c r="E339" i="2"/>
  <c r="I344" i="2"/>
  <c r="E344" i="2"/>
  <c r="E293" i="2"/>
  <c r="I293" i="2"/>
  <c r="E357" i="2"/>
  <c r="I357" i="2"/>
  <c r="I522" i="2"/>
  <c r="E522" i="2"/>
  <c r="E531" i="2"/>
  <c r="I531" i="2"/>
  <c r="I601" i="2"/>
  <c r="E601" i="2"/>
  <c r="E3" i="2"/>
  <c r="I3" i="2"/>
  <c r="I256" i="2"/>
  <c r="E256" i="2"/>
  <c r="I57" i="2"/>
  <c r="E57" i="2"/>
  <c r="I100" i="2"/>
  <c r="E100" i="2"/>
  <c r="E201" i="2"/>
  <c r="I201" i="2"/>
  <c r="E600" i="2"/>
  <c r="I600" i="2"/>
  <c r="I17" i="2"/>
  <c r="E17" i="2"/>
  <c r="I455" i="2"/>
  <c r="E455" i="2"/>
  <c r="I423" i="2"/>
  <c r="E423" i="2"/>
  <c r="I260" i="2"/>
  <c r="E260" i="2"/>
  <c r="I444" i="2"/>
  <c r="E444" i="2"/>
  <c r="I394" i="2"/>
  <c r="E394" i="2"/>
  <c r="I407" i="2"/>
  <c r="E407" i="2"/>
  <c r="G448" i="2"/>
  <c r="H448" i="2" s="1"/>
  <c r="I396" i="2"/>
  <c r="E396" i="2"/>
  <c r="I418" i="2"/>
  <c r="E418" i="2"/>
  <c r="I569" i="2"/>
  <c r="E569" i="2"/>
  <c r="G442" i="2"/>
  <c r="H442" i="2" s="1"/>
  <c r="I433" i="2"/>
  <c r="E433" i="2"/>
  <c r="I548" i="2"/>
  <c r="E548" i="2"/>
  <c r="I573" i="2"/>
  <c r="E573" i="2"/>
  <c r="I467" i="2"/>
  <c r="E467" i="2"/>
  <c r="I475" i="2"/>
  <c r="E475" i="2"/>
  <c r="I635" i="2"/>
  <c r="E635" i="2"/>
  <c r="F520" i="2"/>
  <c r="Q520" i="2" s="1"/>
  <c r="AB9" i="2"/>
  <c r="AC9" i="2" s="1"/>
  <c r="F489" i="2"/>
  <c r="Q489" i="2" s="1"/>
  <c r="E502" i="2"/>
  <c r="I502" i="2"/>
  <c r="E38" i="2"/>
  <c r="I38" i="2"/>
  <c r="I279" i="2"/>
  <c r="E279" i="2"/>
  <c r="AE15" i="2"/>
  <c r="AD15" i="2" s="1"/>
  <c r="AB15" i="2" s="1"/>
  <c r="I263" i="2"/>
  <c r="E263" i="2"/>
  <c r="I294" i="2"/>
  <c r="E294" i="2"/>
  <c r="E319" i="2"/>
  <c r="I319" i="2"/>
  <c r="I358" i="2"/>
  <c r="E358" i="2"/>
  <c r="G168" i="2"/>
  <c r="H168" i="2" s="1"/>
  <c r="I62" i="2"/>
  <c r="E62" i="2"/>
  <c r="G196" i="2"/>
  <c r="H196" i="2" s="1"/>
  <c r="I86" i="2"/>
  <c r="E86" i="2"/>
  <c r="I102" i="2"/>
  <c r="E102" i="2"/>
  <c r="I118" i="2"/>
  <c r="E118" i="2"/>
  <c r="I134" i="2"/>
  <c r="E134" i="2"/>
  <c r="I571" i="2"/>
  <c r="E571" i="2"/>
  <c r="E572" i="2"/>
  <c r="I572" i="2"/>
  <c r="I579" i="2"/>
  <c r="E579" i="2"/>
  <c r="E558" i="2"/>
  <c r="I558" i="2"/>
  <c r="G606" i="2"/>
  <c r="H606" i="2" s="1"/>
  <c r="G584" i="2"/>
  <c r="H584" i="2" s="1"/>
  <c r="G350" i="2"/>
  <c r="H350" i="2" s="1"/>
  <c r="G43" i="2"/>
  <c r="H43" i="2" s="1"/>
  <c r="E52" i="2"/>
  <c r="I52" i="2"/>
  <c r="G318" i="2"/>
  <c r="H318" i="2" s="1"/>
  <c r="I248" i="2"/>
  <c r="E248" i="2"/>
  <c r="I70" i="2"/>
  <c r="E70" i="2"/>
  <c r="I88" i="2"/>
  <c r="E88" i="2"/>
  <c r="I120" i="2"/>
  <c r="E120" i="2"/>
  <c r="E221" i="2"/>
  <c r="I221" i="2"/>
  <c r="G266" i="2"/>
  <c r="H266" i="2" s="1"/>
  <c r="G314" i="2"/>
  <c r="H314" i="2" s="1"/>
  <c r="G362" i="2"/>
  <c r="H362" i="2" s="1"/>
  <c r="G623" i="2"/>
  <c r="H623" i="2" s="1"/>
  <c r="I500" i="2"/>
  <c r="E500" i="2"/>
  <c r="E528" i="2"/>
  <c r="I528" i="2"/>
  <c r="I332" i="2"/>
  <c r="E332" i="2"/>
  <c r="I268" i="2"/>
  <c r="E268" i="2"/>
  <c r="H492" i="1"/>
  <c r="I171" i="2"/>
  <c r="E171" i="2"/>
  <c r="H360" i="1"/>
  <c r="E44" i="2"/>
  <c r="I44" i="2"/>
  <c r="E51" i="2"/>
  <c r="I51" i="2"/>
  <c r="E172" i="2"/>
  <c r="I172" i="2"/>
  <c r="H83" i="1"/>
  <c r="I126" i="1"/>
  <c r="K126" i="1" s="1"/>
  <c r="I257" i="2"/>
  <c r="E257" i="2"/>
  <c r="G335" i="2"/>
  <c r="H335" i="2" s="1"/>
  <c r="I66" i="2"/>
  <c r="E66" i="2"/>
  <c r="G117" i="2"/>
  <c r="H117" i="2" s="1"/>
  <c r="E150" i="2"/>
  <c r="I150" i="2"/>
  <c r="I214" i="2"/>
  <c r="E214" i="2"/>
  <c r="G296" i="2"/>
  <c r="H296" i="2" s="1"/>
  <c r="G360" i="2"/>
  <c r="H360" i="2" s="1"/>
  <c r="E285" i="2"/>
  <c r="I285" i="2"/>
  <c r="E317" i="2"/>
  <c r="I317" i="2"/>
  <c r="G333" i="2"/>
  <c r="H333" i="2" s="1"/>
  <c r="E349" i="2"/>
  <c r="I349" i="2"/>
  <c r="I626" i="2"/>
  <c r="E626" i="2"/>
  <c r="G501" i="2"/>
  <c r="H501" i="2" s="1"/>
  <c r="E574" i="2"/>
  <c r="I574" i="2"/>
  <c r="I547" i="2"/>
  <c r="E547" i="2"/>
  <c r="E506" i="2"/>
  <c r="I506" i="2"/>
  <c r="I538" i="2"/>
  <c r="E538" i="2"/>
  <c r="I507" i="2"/>
  <c r="E507" i="2"/>
  <c r="I589" i="2"/>
  <c r="E589" i="2"/>
  <c r="I588" i="2"/>
  <c r="E588" i="2"/>
  <c r="G615" i="2"/>
  <c r="H615" i="2" s="1"/>
  <c r="H391" i="1"/>
  <c r="I253" i="1"/>
  <c r="K253" i="1" s="1"/>
  <c r="H15" i="1"/>
  <c r="I461" i="1"/>
  <c r="K461" i="1" s="1"/>
  <c r="G286" i="2"/>
  <c r="H286" i="2" s="1"/>
  <c r="H154" i="1"/>
  <c r="H364" i="1"/>
  <c r="E549" i="2"/>
  <c r="I549" i="2"/>
  <c r="H152" i="1"/>
  <c r="I80" i="2"/>
  <c r="E80" i="2"/>
  <c r="I108" i="2"/>
  <c r="E108" i="2"/>
  <c r="E157" i="2"/>
  <c r="I157" i="2"/>
  <c r="E181" i="2"/>
  <c r="I181" i="2"/>
  <c r="E209" i="2"/>
  <c r="I209" i="2"/>
  <c r="I306" i="2"/>
  <c r="E306" i="2"/>
  <c r="I554" i="2"/>
  <c r="E554" i="2"/>
  <c r="H239" i="1"/>
  <c r="H175" i="1"/>
  <c r="H207" i="1"/>
  <c r="G409" i="2"/>
  <c r="H409" i="2" s="1"/>
  <c r="G23" i="2"/>
  <c r="H23" i="2" s="1"/>
  <c r="I2" i="2"/>
  <c r="E2" i="2"/>
  <c r="E36" i="2"/>
  <c r="I36" i="2"/>
  <c r="E16" i="2"/>
  <c r="I16" i="2"/>
  <c r="I382" i="2"/>
  <c r="E382" i="2"/>
  <c r="E35" i="2"/>
  <c r="I35" i="2"/>
  <c r="G389" i="2"/>
  <c r="H389" i="2" s="1"/>
  <c r="I390" i="2"/>
  <c r="E390" i="2"/>
  <c r="I378" i="2"/>
  <c r="E378" i="2"/>
  <c r="I447" i="2"/>
  <c r="E447" i="2"/>
  <c r="I388" i="2"/>
  <c r="E388" i="2"/>
  <c r="I404" i="2"/>
  <c r="E404" i="2"/>
  <c r="I414" i="2"/>
  <c r="E414" i="2"/>
  <c r="I427" i="2"/>
  <c r="E427" i="2"/>
  <c r="I459" i="2"/>
  <c r="E459" i="2"/>
  <c r="I545" i="2"/>
  <c r="E545" i="2"/>
  <c r="I578" i="2"/>
  <c r="E578" i="2"/>
  <c r="I425" i="2"/>
  <c r="E425" i="2"/>
  <c r="I441" i="2"/>
  <c r="E441" i="2"/>
  <c r="I457" i="2"/>
  <c r="E457" i="2"/>
  <c r="I561" i="2"/>
  <c r="E561" i="2"/>
  <c r="I465" i="2"/>
  <c r="E465" i="2"/>
  <c r="I469" i="2"/>
  <c r="E469" i="2"/>
  <c r="I473" i="2"/>
  <c r="E473" i="2"/>
  <c r="I477" i="2"/>
  <c r="E477" i="2"/>
  <c r="G621" i="2"/>
  <c r="H621" i="2" s="1"/>
  <c r="E629" i="2"/>
  <c r="I629" i="2"/>
  <c r="H36" i="1"/>
  <c r="AE12" i="2"/>
  <c r="AD12" i="2" s="1"/>
  <c r="AE5" i="2"/>
  <c r="AD5" i="2" s="1"/>
  <c r="AB5" i="2" s="1"/>
  <c r="I210" i="1"/>
  <c r="K210" i="1" s="1"/>
  <c r="I338" i="1"/>
  <c r="K338" i="1" s="1"/>
  <c r="I466" i="1"/>
  <c r="K466" i="1" s="1"/>
  <c r="I10" i="1"/>
  <c r="K10" i="1" s="1"/>
  <c r="I176" i="1"/>
  <c r="K176" i="1" s="1"/>
  <c r="I337" i="1"/>
  <c r="K337" i="1" s="1"/>
  <c r="I241" i="1"/>
  <c r="K241" i="1" s="1"/>
  <c r="I66" i="1"/>
  <c r="K66" i="1" s="1"/>
  <c r="I139" i="1"/>
  <c r="K139" i="1" s="1"/>
  <c r="F375" i="2"/>
  <c r="Q375" i="2" s="1"/>
  <c r="I122" i="1"/>
  <c r="K122" i="1" s="1"/>
  <c r="I348" i="1"/>
  <c r="K348" i="1" s="1"/>
  <c r="I208" i="1"/>
  <c r="K208" i="1" s="1"/>
  <c r="I464" i="1"/>
  <c r="K464" i="1" s="1"/>
  <c r="I227" i="1"/>
  <c r="K227" i="1" s="1"/>
  <c r="I371" i="1"/>
  <c r="K371" i="1" s="1"/>
  <c r="I499" i="1"/>
  <c r="K499" i="1" s="1"/>
  <c r="I123" i="1"/>
  <c r="K123" i="1" s="1"/>
  <c r="I326" i="1"/>
  <c r="K326" i="1" s="1"/>
  <c r="I6" i="1"/>
  <c r="K6" i="1" s="1"/>
  <c r="I98" i="1"/>
  <c r="K98" i="1" s="1"/>
  <c r="I143" i="1"/>
  <c r="K143" i="1" s="1"/>
  <c r="I448" i="1"/>
  <c r="K448" i="1" s="1"/>
  <c r="I339" i="1"/>
  <c r="K339" i="1" s="1"/>
  <c r="I91" i="1"/>
  <c r="K91" i="1" s="1"/>
  <c r="I279" i="1"/>
  <c r="K279" i="1" s="1"/>
  <c r="I415" i="1"/>
  <c r="K415" i="1" s="1"/>
  <c r="I166" i="1"/>
  <c r="K166" i="1" s="1"/>
  <c r="I414" i="1"/>
  <c r="K414" i="1" s="1"/>
  <c r="I87" i="1"/>
  <c r="K87" i="1" s="1"/>
  <c r="I235" i="1"/>
  <c r="K235" i="1" s="1"/>
  <c r="I268" i="1"/>
  <c r="K268" i="1" s="1"/>
  <c r="I352" i="1"/>
  <c r="K352" i="1" s="1"/>
  <c r="I267" i="1"/>
  <c r="K267" i="1" s="1"/>
  <c r="I64" i="1"/>
  <c r="K64" i="1" s="1"/>
  <c r="I231" i="1"/>
  <c r="K231" i="1" s="1"/>
  <c r="I174" i="1"/>
  <c r="K174" i="1" s="1"/>
  <c r="I494" i="1"/>
  <c r="K494" i="1" s="1"/>
  <c r="I108" i="1"/>
  <c r="K108" i="1" s="1"/>
  <c r="I103" i="1"/>
  <c r="K103" i="1" s="1"/>
  <c r="H118" i="1"/>
  <c r="I291" i="1"/>
  <c r="K291" i="1" s="1"/>
  <c r="I111" i="1"/>
  <c r="K111" i="1" s="1"/>
  <c r="I200" i="1"/>
  <c r="K200" i="1" s="1"/>
  <c r="I340" i="1"/>
  <c r="K340" i="1" s="1"/>
  <c r="I440" i="1"/>
  <c r="K440" i="1" s="1"/>
  <c r="I264" i="1"/>
  <c r="K264" i="1" s="1"/>
  <c r="I187" i="1"/>
  <c r="K187" i="1" s="1"/>
  <c r="I363" i="1"/>
  <c r="K363" i="1" s="1"/>
  <c r="I19" i="1"/>
  <c r="K19" i="1" s="1"/>
  <c r="I107" i="1"/>
  <c r="K107" i="1" s="1"/>
  <c r="I183" i="1"/>
  <c r="K183" i="1" s="1"/>
  <c r="I287" i="1"/>
  <c r="K287" i="1" s="1"/>
  <c r="I359" i="1"/>
  <c r="K359" i="1" s="1"/>
  <c r="I399" i="1"/>
  <c r="K399" i="1" s="1"/>
  <c r="I431" i="1"/>
  <c r="K431" i="1" s="1"/>
  <c r="I487" i="1"/>
  <c r="K487" i="1" s="1"/>
  <c r="I334" i="1"/>
  <c r="K334" i="1" s="1"/>
  <c r="I15" i="1"/>
  <c r="K15" i="1" s="1"/>
  <c r="I179" i="1"/>
  <c r="K179" i="1" s="1"/>
  <c r="I204" i="1"/>
  <c r="K204" i="1" s="1"/>
  <c r="H480" i="1"/>
  <c r="I80" i="1"/>
  <c r="K80" i="1" s="1"/>
  <c r="I311" i="1"/>
  <c r="K311" i="1" s="1"/>
  <c r="I407" i="1"/>
  <c r="K407" i="1" s="1"/>
  <c r="I294" i="1"/>
  <c r="K294" i="1" s="1"/>
  <c r="I156" i="1"/>
  <c r="K156" i="1" s="1"/>
  <c r="I134" i="1"/>
  <c r="K134" i="1" s="1"/>
  <c r="I164" i="1"/>
  <c r="K164" i="1" s="1"/>
  <c r="I280" i="1"/>
  <c r="K280" i="1" s="1"/>
  <c r="I256" i="1"/>
  <c r="K256" i="1" s="1"/>
  <c r="I483" i="1"/>
  <c r="K483" i="1" s="1"/>
  <c r="H128" i="1"/>
  <c r="I246" i="1"/>
  <c r="K246" i="1" s="1"/>
  <c r="F481" i="2"/>
  <c r="Q481" i="2" s="1"/>
  <c r="F521" i="2"/>
  <c r="Q521" i="2" s="1"/>
  <c r="F537" i="2"/>
  <c r="Q537" i="2" s="1"/>
  <c r="AG29" i="2"/>
  <c r="AC30" i="2"/>
  <c r="AF29" i="2"/>
  <c r="N10" i="1"/>
  <c r="L697" i="2" l="1"/>
  <c r="M697" i="2" s="1"/>
  <c r="L649" i="2"/>
  <c r="M649" i="2" s="1"/>
  <c r="L668" i="2"/>
  <c r="M668" i="2" s="1"/>
  <c r="L663" i="2"/>
  <c r="M663" i="2" s="1"/>
  <c r="L654" i="2"/>
  <c r="M654" i="2" s="1"/>
  <c r="L658" i="2"/>
  <c r="M658" i="2" s="1"/>
  <c r="L653" i="2"/>
  <c r="M653" i="2" s="1"/>
  <c r="L684" i="2"/>
  <c r="M684" i="2" s="1"/>
  <c r="L648" i="2"/>
  <c r="M648" i="2" s="1"/>
  <c r="L691" i="2"/>
  <c r="M691" i="2" s="1"/>
  <c r="L683" i="2"/>
  <c r="M683" i="2" s="1"/>
  <c r="L659" i="2"/>
  <c r="M659" i="2" s="1"/>
  <c r="L666" i="2"/>
  <c r="M666" i="2" s="1"/>
  <c r="L662" i="2"/>
  <c r="M662" i="2" s="1"/>
  <c r="L680" i="2"/>
  <c r="M680" i="2" s="1"/>
  <c r="F679" i="2"/>
  <c r="Q679" i="2" s="1"/>
  <c r="L700" i="2"/>
  <c r="M700" i="2" s="1"/>
  <c r="L699" i="2"/>
  <c r="M699" i="2" s="1"/>
  <c r="L675" i="2"/>
  <c r="M675" i="2" s="1"/>
  <c r="L689" i="2"/>
  <c r="M689" i="2" s="1"/>
  <c r="F694" i="2"/>
  <c r="Q694" i="2" s="1"/>
  <c r="L655" i="2"/>
  <c r="M655" i="2" s="1"/>
  <c r="L620" i="2"/>
  <c r="M620" i="2" s="1"/>
  <c r="L693" i="2"/>
  <c r="M693" i="2" s="1"/>
  <c r="L673" i="2"/>
  <c r="M673" i="2" s="1"/>
  <c r="L671" i="2"/>
  <c r="M671" i="2" s="1"/>
  <c r="N583" i="2"/>
  <c r="O583" i="2" s="1"/>
  <c r="N694" i="2"/>
  <c r="O694" i="2" s="1"/>
  <c r="N678" i="2"/>
  <c r="O678" i="2" s="1"/>
  <c r="N665" i="2"/>
  <c r="O665" i="2" s="1"/>
  <c r="N661" i="2"/>
  <c r="O661" i="2" s="1"/>
  <c r="N657" i="2"/>
  <c r="O657" i="2" s="1"/>
  <c r="N653" i="2"/>
  <c r="O653" i="2" s="1"/>
  <c r="N696" i="2"/>
  <c r="O696" i="2" s="1"/>
  <c r="N670" i="2"/>
  <c r="O670" i="2" s="1"/>
  <c r="N668" i="2"/>
  <c r="O668" i="2" s="1"/>
  <c r="N676" i="2"/>
  <c r="O676" i="2" s="1"/>
  <c r="N681" i="2"/>
  <c r="O681" i="2" s="1"/>
  <c r="N693" i="2"/>
  <c r="O693" i="2" s="1"/>
  <c r="N669" i="2"/>
  <c r="O669" i="2" s="1"/>
  <c r="N675" i="2"/>
  <c r="O675" i="2" s="1"/>
  <c r="N687" i="2"/>
  <c r="O687" i="2" s="1"/>
  <c r="N677" i="2"/>
  <c r="O677" i="2" s="1"/>
  <c r="N659" i="2"/>
  <c r="O659" i="2" s="1"/>
  <c r="N648" i="2"/>
  <c r="O648" i="2" s="1"/>
  <c r="N682" i="2"/>
  <c r="O682" i="2" s="1"/>
  <c r="N674" i="2"/>
  <c r="O674" i="2" s="1"/>
  <c r="N688" i="2"/>
  <c r="O688" i="2" s="1"/>
  <c r="N658" i="2"/>
  <c r="O658" i="2" s="1"/>
  <c r="N666" i="2"/>
  <c r="O666" i="2" s="1"/>
  <c r="N684" i="2"/>
  <c r="O684" i="2" s="1"/>
  <c r="N652" i="2"/>
  <c r="O652" i="2" s="1"/>
  <c r="N662" i="2"/>
  <c r="O662" i="2" s="1"/>
  <c r="N692" i="2"/>
  <c r="O692" i="2" s="1"/>
  <c r="N686" i="2"/>
  <c r="O686" i="2" s="1"/>
  <c r="N673" i="2"/>
  <c r="O673" i="2" s="1"/>
  <c r="N649" i="2"/>
  <c r="O649" i="2" s="1"/>
  <c r="N672" i="2"/>
  <c r="O672" i="2" s="1"/>
  <c r="N698" i="2"/>
  <c r="O698" i="2" s="1"/>
  <c r="N656" i="2"/>
  <c r="O656" i="2" s="1"/>
  <c r="N683" i="2"/>
  <c r="O683" i="2" s="1"/>
  <c r="N695" i="2"/>
  <c r="O695" i="2" s="1"/>
  <c r="N697" i="2"/>
  <c r="O697" i="2" s="1"/>
  <c r="N651" i="2"/>
  <c r="O651" i="2" s="1"/>
  <c r="N663" i="2"/>
  <c r="O663" i="2" s="1"/>
  <c r="N679" i="2"/>
  <c r="O679" i="2" s="1"/>
  <c r="N689" i="2"/>
  <c r="O689" i="2" s="1"/>
  <c r="N680" i="2"/>
  <c r="O680" i="2" s="1"/>
  <c r="N650" i="2"/>
  <c r="O650" i="2" s="1"/>
  <c r="N660" i="2"/>
  <c r="O660" i="2" s="1"/>
  <c r="N691" i="2"/>
  <c r="O691" i="2" s="1"/>
  <c r="N671" i="2"/>
  <c r="O671" i="2" s="1"/>
  <c r="N700" i="2"/>
  <c r="O700" i="2" s="1"/>
  <c r="N699" i="2"/>
  <c r="O699" i="2" s="1"/>
  <c r="N667" i="2"/>
  <c r="O667" i="2" s="1"/>
  <c r="N690" i="2"/>
  <c r="O690" i="2" s="1"/>
  <c r="N685" i="2"/>
  <c r="O685" i="2" s="1"/>
  <c r="N655" i="2"/>
  <c r="O655" i="2" s="1"/>
  <c r="N654" i="2"/>
  <c r="O654" i="2" s="1"/>
  <c r="N664" i="2"/>
  <c r="O664" i="2" s="1"/>
  <c r="L681" i="2"/>
  <c r="M681" i="2" s="1"/>
  <c r="L698" i="2"/>
  <c r="M698" i="2" s="1"/>
  <c r="L687" i="2"/>
  <c r="M687" i="2" s="1"/>
  <c r="L674" i="2"/>
  <c r="M674" i="2" s="1"/>
  <c r="M3" i="1"/>
  <c r="N231" i="2"/>
  <c r="O231" i="2" s="1"/>
  <c r="AD37" i="2"/>
  <c r="Z26" i="2" s="1"/>
  <c r="AA26" i="2" s="1"/>
  <c r="AD36" i="2"/>
  <c r="Z27" i="2" s="1"/>
  <c r="AA27" i="2" s="1"/>
  <c r="AD39" i="2"/>
  <c r="Z24" i="2" s="1"/>
  <c r="AA24" i="2" s="1"/>
  <c r="AD38" i="2"/>
  <c r="Z25" i="2" s="1"/>
  <c r="AA25" i="2" s="1"/>
  <c r="AD34" i="2"/>
  <c r="N486" i="2"/>
  <c r="O486" i="2" s="1"/>
  <c r="N246" i="2"/>
  <c r="O246" i="2" s="1"/>
  <c r="AD35" i="2"/>
  <c r="Z28" i="2" s="1"/>
  <c r="AA28" i="2" s="1"/>
  <c r="N607" i="2"/>
  <c r="O607" i="2" s="1"/>
  <c r="N81" i="2"/>
  <c r="O81" i="2" s="1"/>
  <c r="N195" i="2"/>
  <c r="O195" i="2" s="1"/>
  <c r="L591" i="2"/>
  <c r="M591" i="2" s="1"/>
  <c r="N175" i="2"/>
  <c r="O175" i="2" s="1"/>
  <c r="N166" i="2"/>
  <c r="O166" i="2" s="1"/>
  <c r="N362" i="2"/>
  <c r="N316" i="2"/>
  <c r="O316" i="2" s="1"/>
  <c r="N567" i="2"/>
  <c r="O567" i="2" s="1"/>
  <c r="N60" i="2"/>
  <c r="O60" i="2" s="1"/>
  <c r="N40" i="2"/>
  <c r="O40" i="2" s="1"/>
  <c r="N606" i="2"/>
  <c r="N395" i="2"/>
  <c r="O395" i="2" s="1"/>
  <c r="N393" i="2"/>
  <c r="O393" i="2" s="1"/>
  <c r="N592" i="2"/>
  <c r="O592" i="2" s="1"/>
  <c r="N623" i="2"/>
  <c r="N73" i="2"/>
  <c r="N345" i="2"/>
  <c r="O345" i="2" s="1"/>
  <c r="N23" i="2"/>
  <c r="N487" i="2"/>
  <c r="O487" i="2" s="1"/>
  <c r="N71" i="2"/>
  <c r="O71" i="2" s="1"/>
  <c r="N535" i="2"/>
  <c r="O535" i="2" s="1"/>
  <c r="N555" i="2"/>
  <c r="O555" i="2" s="1"/>
  <c r="N261" i="2"/>
  <c r="O261" i="2" s="1"/>
  <c r="N164" i="2"/>
  <c r="N53" i="2"/>
  <c r="O53" i="2" s="1"/>
  <c r="N494" i="2"/>
  <c r="O494" i="2" s="1"/>
  <c r="N159" i="2"/>
  <c r="O159" i="2" s="1"/>
  <c r="N21" i="2"/>
  <c r="O21" i="2" s="1"/>
  <c r="N87" i="2"/>
  <c r="O87" i="2" s="1"/>
  <c r="N330" i="2"/>
  <c r="O330" i="2" s="1"/>
  <c r="N310" i="2"/>
  <c r="O310" i="2" s="1"/>
  <c r="N491" i="2"/>
  <c r="O491" i="2" s="1"/>
  <c r="N196" i="2"/>
  <c r="N168" i="2"/>
  <c r="N42" i="2"/>
  <c r="O42" i="2" s="1"/>
  <c r="N115" i="2"/>
  <c r="O115" i="2" s="1"/>
  <c r="N354" i="2"/>
  <c r="O354" i="2" s="1"/>
  <c r="N565" i="2"/>
  <c r="O565" i="2" s="1"/>
  <c r="N300" i="2"/>
  <c r="O300" i="2" s="1"/>
  <c r="N365" i="2"/>
  <c r="O365" i="2" s="1"/>
  <c r="N442" i="2"/>
  <c r="N575" i="2"/>
  <c r="O575" i="2" s="1"/>
  <c r="N322" i="2"/>
  <c r="O322" i="2" s="1"/>
  <c r="N117" i="2"/>
  <c r="N55" i="2"/>
  <c r="O55" i="2" s="1"/>
  <c r="N215" i="2"/>
  <c r="O215" i="2" s="1"/>
  <c r="N621" i="2"/>
  <c r="N350" i="2"/>
  <c r="N198" i="2"/>
  <c r="O198" i="2" s="1"/>
  <c r="N240" i="2"/>
  <c r="O240" i="2" s="1"/>
  <c r="N243" i="2"/>
  <c r="O243" i="2" s="1"/>
  <c r="N527" i="2"/>
  <c r="O527" i="2" s="1"/>
  <c r="N56" i="2"/>
  <c r="O56" i="2" s="1"/>
  <c r="N224" i="2"/>
  <c r="O224" i="2" s="1"/>
  <c r="N458" i="2"/>
  <c r="N266" i="2"/>
  <c r="N205" i="2"/>
  <c r="N271" i="2"/>
  <c r="O271" i="2" s="1"/>
  <c r="N576" i="2"/>
  <c r="O576" i="2" s="1"/>
  <c r="N186" i="2"/>
  <c r="O186" i="2" s="1"/>
  <c r="N142" i="2"/>
  <c r="N374" i="2"/>
  <c r="L556" i="2"/>
  <c r="M556" i="2" s="1"/>
  <c r="N634" i="2"/>
  <c r="O634" i="2" s="1"/>
  <c r="N357" i="2"/>
  <c r="O357" i="2" s="1"/>
  <c r="N526" i="2"/>
  <c r="O526" i="2" s="1"/>
  <c r="N284" i="2"/>
  <c r="O284" i="2" s="1"/>
  <c r="N220" i="2"/>
  <c r="O220" i="2" s="1"/>
  <c r="N298" i="2"/>
  <c r="O298" i="2" s="1"/>
  <c r="N523" i="2"/>
  <c r="O523" i="2" s="1"/>
  <c r="N59" i="2"/>
  <c r="O59" i="2" s="1"/>
  <c r="N364" i="2"/>
  <c r="O364" i="2" s="1"/>
  <c r="N141" i="2"/>
  <c r="O141" i="2" s="1"/>
  <c r="N318" i="2"/>
  <c r="N539" i="2"/>
  <c r="O539" i="2" s="1"/>
  <c r="N281" i="2"/>
  <c r="O281" i="2" s="1"/>
  <c r="N377" i="2"/>
  <c r="N283" i="2"/>
  <c r="O283" i="2" s="1"/>
  <c r="N230" i="2"/>
  <c r="O230" i="2" s="1"/>
  <c r="N245" i="2"/>
  <c r="O245" i="2" s="1"/>
  <c r="N277" i="2"/>
  <c r="O277" i="2" s="1"/>
  <c r="N640" i="2"/>
  <c r="O640" i="2" s="1"/>
  <c r="N348" i="2"/>
  <c r="O348" i="2" s="1"/>
  <c r="N75" i="2"/>
  <c r="O75" i="2" s="1"/>
  <c r="N450" i="2"/>
  <c r="O450" i="2" s="1"/>
  <c r="N401" i="2"/>
  <c r="O401" i="2" s="1"/>
  <c r="N105" i="2"/>
  <c r="O105" i="2" s="1"/>
  <c r="N510" i="2"/>
  <c r="O510" i="2" s="1"/>
  <c r="N376" i="2"/>
  <c r="O376" i="2" s="1"/>
  <c r="N426" i="2"/>
  <c r="O426" i="2" s="1"/>
  <c r="N93" i="2"/>
  <c r="L276" i="2"/>
  <c r="M276" i="2" s="1"/>
  <c r="N237" i="2"/>
  <c r="O237" i="2" s="1"/>
  <c r="N417" i="2"/>
  <c r="O417" i="2" s="1"/>
  <c r="N270" i="2"/>
  <c r="N282" i="2"/>
  <c r="O282" i="2" s="1"/>
  <c r="N518" i="2"/>
  <c r="O518" i="2" s="1"/>
  <c r="N182" i="2"/>
  <c r="O182" i="2" s="1"/>
  <c r="N31" i="2"/>
  <c r="O31" i="2" s="1"/>
  <c r="N485" i="2"/>
  <c r="O485" i="2" s="1"/>
  <c r="N229" i="2"/>
  <c r="O229" i="2" s="1"/>
  <c r="N232" i="2"/>
  <c r="N495" i="2"/>
  <c r="O495" i="2" s="1"/>
  <c r="N39" i="2"/>
  <c r="O39" i="2" s="1"/>
  <c r="N154" i="2"/>
  <c r="O154" i="2" s="1"/>
  <c r="N309" i="2"/>
  <c r="N468" i="2"/>
  <c r="N434" i="2"/>
  <c r="O434" i="2" s="1"/>
  <c r="N343" i="2"/>
  <c r="N488" i="2"/>
  <c r="O488" i="2" s="1"/>
  <c r="N571" i="2"/>
  <c r="O571" i="2" s="1"/>
  <c r="N127" i="2"/>
  <c r="N111" i="2"/>
  <c r="N95" i="2"/>
  <c r="N79" i="2"/>
  <c r="N163" i="2"/>
  <c r="O163" i="2" s="1"/>
  <c r="N287" i="2"/>
  <c r="N133" i="2"/>
  <c r="O133" i="2" s="1"/>
  <c r="L580" i="2"/>
  <c r="M580" i="2" s="1"/>
  <c r="N107" i="2"/>
  <c r="O107" i="2" s="1"/>
  <c r="N347" i="2"/>
  <c r="O347" i="2" s="1"/>
  <c r="N351" i="2"/>
  <c r="N43" i="2"/>
  <c r="N290" i="2"/>
  <c r="N440" i="2"/>
  <c r="N216" i="2"/>
  <c r="N250" i="2"/>
  <c r="N584" i="2"/>
  <c r="N344" i="2"/>
  <c r="O344" i="2" s="1"/>
  <c r="N173" i="2"/>
  <c r="N438" i="2"/>
  <c r="O438" i="2" s="1"/>
  <c r="N622" i="2"/>
  <c r="N307" i="2"/>
  <c r="O307" i="2" s="1"/>
  <c r="N596" i="2"/>
  <c r="O596" i="2" s="1"/>
  <c r="L308" i="2"/>
  <c r="M308" i="2" s="1"/>
  <c r="L58" i="2"/>
  <c r="M58" i="2" s="1"/>
  <c r="N129" i="2"/>
  <c r="O129" i="2" s="1"/>
  <c r="N99" i="2"/>
  <c r="O99" i="2" s="1"/>
  <c r="N341" i="2"/>
  <c r="O341" i="2" s="1"/>
  <c r="N83" i="2"/>
  <c r="O83" i="2" s="1"/>
  <c r="N498" i="2"/>
  <c r="O498" i="2" s="1"/>
  <c r="N409" i="2"/>
  <c r="N315" i="2"/>
  <c r="O315" i="2" s="1"/>
  <c r="N302" i="2"/>
  <c r="N503" i="2"/>
  <c r="O503" i="2" s="1"/>
  <c r="N143" i="2"/>
  <c r="N333" i="2"/>
  <c r="N335" i="2"/>
  <c r="N187" i="2"/>
  <c r="N304" i="2"/>
  <c r="N611" i="2"/>
  <c r="O611" i="2" s="1"/>
  <c r="N235" i="2"/>
  <c r="N296" i="2"/>
  <c r="N577" i="2"/>
  <c r="N599" i="2"/>
  <c r="O599" i="2" s="1"/>
  <c r="L537" i="2"/>
  <c r="M537" i="2" s="1"/>
  <c r="L292" i="2"/>
  <c r="M292" i="2" s="1"/>
  <c r="L550" i="2"/>
  <c r="M550" i="2" s="1"/>
  <c r="L324" i="2"/>
  <c r="M324" i="2" s="1"/>
  <c r="L497" i="2"/>
  <c r="M497" i="2" s="1"/>
  <c r="L529" i="2"/>
  <c r="M529" i="2" s="1"/>
  <c r="L356" i="2"/>
  <c r="M356" i="2" s="1"/>
  <c r="L375" i="2"/>
  <c r="M375" i="2" s="1"/>
  <c r="L372" i="2"/>
  <c r="M372" i="2" s="1"/>
  <c r="L367" i="2"/>
  <c r="M367" i="2" s="1"/>
  <c r="L278" i="2"/>
  <c r="M278" i="2" s="1"/>
  <c r="L481" i="2"/>
  <c r="M481" i="2" s="1"/>
  <c r="L542" i="2"/>
  <c r="M542" i="2" s="1"/>
  <c r="L484" i="2"/>
  <c r="M484" i="2" s="1"/>
  <c r="L10" i="2"/>
  <c r="M10" i="2" s="1"/>
  <c r="L690" i="2"/>
  <c r="M690" i="2" s="1"/>
  <c r="L682" i="2"/>
  <c r="M682" i="2" s="1"/>
  <c r="L597" i="2"/>
  <c r="M597" i="2" s="1"/>
  <c r="L167" i="2"/>
  <c r="M167" i="2" s="1"/>
  <c r="AF2" i="2"/>
  <c r="AG2" i="2" s="1"/>
  <c r="L521" i="2"/>
  <c r="M521" i="2" s="1"/>
  <c r="L516" i="2"/>
  <c r="M516" i="2" s="1"/>
  <c r="L587" i="2"/>
  <c r="M587" i="2" s="1"/>
  <c r="L505" i="2"/>
  <c r="M505" i="2" s="1"/>
  <c r="L340" i="2"/>
  <c r="M340" i="2" s="1"/>
  <c r="L74" i="2"/>
  <c r="M74" i="2" s="1"/>
  <c r="AC20" i="2"/>
  <c r="AF20" i="2" s="1"/>
  <c r="AG20" i="2" s="1"/>
  <c r="L513" i="2"/>
  <c r="M513" i="2" s="1"/>
  <c r="L303" i="2"/>
  <c r="M303" i="2" s="1"/>
  <c r="L525" i="2"/>
  <c r="M525" i="2" s="1"/>
  <c r="AC21" i="2"/>
  <c r="AF21" i="2" s="1"/>
  <c r="AG21" i="2" s="1"/>
  <c r="AC11" i="2"/>
  <c r="AF11" i="2" s="1"/>
  <c r="AG11" i="2" s="1"/>
  <c r="AB16" i="2"/>
  <c r="AC16" i="2" s="1"/>
  <c r="AB4" i="2"/>
  <c r="AC4" i="2" s="1"/>
  <c r="AB12" i="2"/>
  <c r="AC15" i="2"/>
  <c r="AF15" i="2" s="1"/>
  <c r="AG15" i="2" s="1"/>
  <c r="F561" i="2"/>
  <c r="Q561" i="2" s="1"/>
  <c r="F441" i="2"/>
  <c r="Q441" i="2" s="1"/>
  <c r="F545" i="2"/>
  <c r="Q545" i="2" s="1"/>
  <c r="F404" i="2"/>
  <c r="Q404" i="2" s="1"/>
  <c r="F382" i="2"/>
  <c r="Q382" i="2" s="1"/>
  <c r="F588" i="2"/>
  <c r="Q588" i="2" s="1"/>
  <c r="F626" i="2"/>
  <c r="Q626" i="2" s="1"/>
  <c r="I117" i="2"/>
  <c r="E117" i="2"/>
  <c r="F332" i="2"/>
  <c r="Q332" i="2" s="1"/>
  <c r="F500" i="2"/>
  <c r="Q500" i="2" s="1"/>
  <c r="F221" i="2"/>
  <c r="Q221" i="2" s="1"/>
  <c r="F52" i="2"/>
  <c r="Q52" i="2" s="1"/>
  <c r="F134" i="2"/>
  <c r="Q134" i="2" s="1"/>
  <c r="I196" i="2"/>
  <c r="E196" i="2"/>
  <c r="F635" i="2"/>
  <c r="Q635" i="2" s="1"/>
  <c r="F418" i="2"/>
  <c r="Q418" i="2" s="1"/>
  <c r="F394" i="2"/>
  <c r="Q394" i="2" s="1"/>
  <c r="F423" i="2"/>
  <c r="Q423" i="2" s="1"/>
  <c r="F600" i="2"/>
  <c r="Q600" i="2" s="1"/>
  <c r="F344" i="2"/>
  <c r="Q344" i="2" s="1"/>
  <c r="F56" i="2"/>
  <c r="Q56" i="2" s="1"/>
  <c r="F480" i="2"/>
  <c r="Q480" i="2" s="1"/>
  <c r="I192" i="2"/>
  <c r="E192" i="2"/>
  <c r="F474" i="2"/>
  <c r="Q474" i="2" s="1"/>
  <c r="F461" i="2"/>
  <c r="Q461" i="2" s="1"/>
  <c r="F435" i="2"/>
  <c r="Q435" i="2" s="1"/>
  <c r="F403" i="2"/>
  <c r="Q403" i="2" s="1"/>
  <c r="F624" i="2"/>
  <c r="Q624" i="2" s="1"/>
  <c r="F218" i="2"/>
  <c r="Q218" i="2" s="1"/>
  <c r="F421" i="2"/>
  <c r="Q421" i="2" s="1"/>
  <c r="F604" i="2"/>
  <c r="Q604" i="2" s="1"/>
  <c r="I352" i="2"/>
  <c r="E352" i="2"/>
  <c r="E612" i="2"/>
  <c r="I612" i="2"/>
  <c r="F217" i="2"/>
  <c r="Q217" i="2" s="1"/>
  <c r="F463" i="2"/>
  <c r="Q463" i="2" s="1"/>
  <c r="F373" i="2"/>
  <c r="Q373" i="2" s="1"/>
  <c r="F371" i="2"/>
  <c r="Q371" i="2" s="1"/>
  <c r="E142" i="2"/>
  <c r="I142" i="2"/>
  <c r="F462" i="2"/>
  <c r="Q462" i="2" s="1"/>
  <c r="F454" i="2"/>
  <c r="Q454" i="2" s="1"/>
  <c r="F415" i="2"/>
  <c r="Q415" i="2" s="1"/>
  <c r="F397" i="2"/>
  <c r="Q397" i="2" s="1"/>
  <c r="F541" i="2"/>
  <c r="Q541" i="2" s="1"/>
  <c r="F137" i="2"/>
  <c r="Q137" i="2" s="1"/>
  <c r="F65" i="2"/>
  <c r="Q65" i="2" s="1"/>
  <c r="F131" i="2"/>
  <c r="Q131" i="2" s="1"/>
  <c r="I143" i="2"/>
  <c r="E143" i="2"/>
  <c r="F183" i="2"/>
  <c r="Q183" i="2" s="1"/>
  <c r="F28" i="2"/>
  <c r="Q28" i="2" s="1"/>
  <c r="F283" i="2"/>
  <c r="Q283" i="2" s="1"/>
  <c r="F34" i="2"/>
  <c r="Q34" i="2" s="1"/>
  <c r="F555" i="2"/>
  <c r="Q555" i="2" s="1"/>
  <c r="F15" i="2"/>
  <c r="Q15" i="2" s="1"/>
  <c r="F473" i="2"/>
  <c r="Q473" i="2" s="1"/>
  <c r="I389" i="2"/>
  <c r="E389" i="2"/>
  <c r="I409" i="2"/>
  <c r="E409" i="2"/>
  <c r="F549" i="2"/>
  <c r="Q549" i="2" s="1"/>
  <c r="F506" i="2"/>
  <c r="Q506" i="2" s="1"/>
  <c r="F285" i="2"/>
  <c r="Q285" i="2" s="1"/>
  <c r="F44" i="2"/>
  <c r="Q44" i="2" s="1"/>
  <c r="F120" i="2"/>
  <c r="Q120" i="2" s="1"/>
  <c r="F70" i="2"/>
  <c r="Q70" i="2" s="1"/>
  <c r="E43" i="2"/>
  <c r="I43" i="2"/>
  <c r="F558" i="2"/>
  <c r="Q558" i="2" s="1"/>
  <c r="F319" i="2"/>
  <c r="Q319" i="2" s="1"/>
  <c r="L520" i="2"/>
  <c r="M520" i="2" s="1"/>
  <c r="I442" i="2"/>
  <c r="E442" i="2"/>
  <c r="F17" i="2"/>
  <c r="Q17" i="2" s="1"/>
  <c r="F158" i="2"/>
  <c r="Q158" i="2" s="1"/>
  <c r="F219" i="2"/>
  <c r="Q219" i="2" s="1"/>
  <c r="I164" i="2"/>
  <c r="E164" i="2"/>
  <c r="L605" i="2"/>
  <c r="M605" i="2" s="1"/>
  <c r="F406" i="2"/>
  <c r="Q406" i="2" s="1"/>
  <c r="F398" i="2"/>
  <c r="Q398" i="2" s="1"/>
  <c r="F169" i="2"/>
  <c r="Q169" i="2" s="1"/>
  <c r="F640" i="2"/>
  <c r="Q640" i="2" s="1"/>
  <c r="F191" i="2"/>
  <c r="Q191" i="2" s="1"/>
  <c r="F583" i="2"/>
  <c r="Q583" i="2" s="1"/>
  <c r="F75" i="2"/>
  <c r="Q75" i="2" s="1"/>
  <c r="F179" i="2"/>
  <c r="Q179" i="2" s="1"/>
  <c r="F617" i="2"/>
  <c r="Q617" i="2" s="1"/>
  <c r="I13" i="2"/>
  <c r="E13" i="2"/>
  <c r="E205" i="2"/>
  <c r="I205" i="2"/>
  <c r="F76" i="2"/>
  <c r="Q76" i="2" s="1"/>
  <c r="F504" i="2"/>
  <c r="Q504" i="2" s="1"/>
  <c r="F103" i="2"/>
  <c r="Q103" i="2" s="1"/>
  <c r="F130" i="2"/>
  <c r="Q130" i="2" s="1"/>
  <c r="Q30" i="2"/>
  <c r="L30" i="2"/>
  <c r="M30" i="2" s="1"/>
  <c r="E515" i="2"/>
  <c r="I515" i="2"/>
  <c r="F32" i="2"/>
  <c r="Q32" i="2" s="1"/>
  <c r="F517" i="2"/>
  <c r="Q517" i="2" s="1"/>
  <c r="F416" i="2"/>
  <c r="Q416" i="2" s="1"/>
  <c r="F176" i="2"/>
  <c r="Q176" i="2" s="1"/>
  <c r="F281" i="2"/>
  <c r="Q281" i="2" s="1"/>
  <c r="F485" i="2"/>
  <c r="Q485" i="2" s="1"/>
  <c r="F85" i="2"/>
  <c r="Q85" i="2" s="1"/>
  <c r="F527" i="2"/>
  <c r="Q527" i="2" s="1"/>
  <c r="F320" i="2"/>
  <c r="Q320" i="2" s="1"/>
  <c r="F147" i="2"/>
  <c r="Q147" i="2" s="1"/>
  <c r="L342" i="2"/>
  <c r="M342" i="2" s="1"/>
  <c r="I621" i="2"/>
  <c r="E621" i="2"/>
  <c r="F457" i="2"/>
  <c r="Q457" i="2" s="1"/>
  <c r="F425" i="2"/>
  <c r="Q425" i="2" s="1"/>
  <c r="F578" i="2"/>
  <c r="Q578" i="2" s="1"/>
  <c r="F459" i="2"/>
  <c r="Q459" i="2" s="1"/>
  <c r="F414" i="2"/>
  <c r="Q414" i="2" s="1"/>
  <c r="F388" i="2"/>
  <c r="Q388" i="2" s="1"/>
  <c r="F378" i="2"/>
  <c r="Q378" i="2" s="1"/>
  <c r="F2" i="2"/>
  <c r="F209" i="2"/>
  <c r="Q209" i="2" s="1"/>
  <c r="F157" i="2"/>
  <c r="Q157" i="2" s="1"/>
  <c r="F589" i="2"/>
  <c r="Q589" i="2" s="1"/>
  <c r="F538" i="2"/>
  <c r="Q538" i="2" s="1"/>
  <c r="F547" i="2"/>
  <c r="Q547" i="2" s="1"/>
  <c r="I360" i="2"/>
  <c r="E360" i="2"/>
  <c r="F66" i="2"/>
  <c r="Q66" i="2" s="1"/>
  <c r="F257" i="2"/>
  <c r="Q257" i="2" s="1"/>
  <c r="F268" i="2"/>
  <c r="Q268" i="2" s="1"/>
  <c r="I623" i="2"/>
  <c r="E623" i="2"/>
  <c r="I266" i="2"/>
  <c r="E266" i="2"/>
  <c r="I318" i="2"/>
  <c r="E318" i="2"/>
  <c r="I350" i="2"/>
  <c r="E350" i="2"/>
  <c r="I606" i="2"/>
  <c r="E606" i="2"/>
  <c r="F579" i="2"/>
  <c r="Q579" i="2" s="1"/>
  <c r="F118" i="2"/>
  <c r="Q118" i="2" s="1"/>
  <c r="F86" i="2"/>
  <c r="Q86" i="2" s="1"/>
  <c r="F62" i="2"/>
  <c r="Q62" i="2" s="1"/>
  <c r="F358" i="2"/>
  <c r="Q358" i="2" s="1"/>
  <c r="F294" i="2"/>
  <c r="Q294" i="2" s="1"/>
  <c r="F263" i="2"/>
  <c r="Q263" i="2" s="1"/>
  <c r="F502" i="2"/>
  <c r="Q502" i="2" s="1"/>
  <c r="F475" i="2"/>
  <c r="Q475" i="2" s="1"/>
  <c r="F573" i="2"/>
  <c r="Q573" i="2" s="1"/>
  <c r="F433" i="2"/>
  <c r="Q433" i="2" s="1"/>
  <c r="F569" i="2"/>
  <c r="Q569" i="2" s="1"/>
  <c r="F396" i="2"/>
  <c r="Q396" i="2" s="1"/>
  <c r="F260" i="2"/>
  <c r="Q260" i="2" s="1"/>
  <c r="F201" i="2"/>
  <c r="Q201" i="2" s="1"/>
  <c r="F57" i="2"/>
  <c r="Q57" i="2" s="1"/>
  <c r="F293" i="2"/>
  <c r="Q293" i="2" s="1"/>
  <c r="F339" i="2"/>
  <c r="Q339" i="2" s="1"/>
  <c r="I93" i="2"/>
  <c r="E93" i="2"/>
  <c r="F180" i="2"/>
  <c r="Q180" i="2" s="1"/>
  <c r="F611" i="2"/>
  <c r="Q611" i="2" s="1"/>
  <c r="F161" i="2"/>
  <c r="Q161" i="2" s="1"/>
  <c r="I270" i="2"/>
  <c r="E270" i="2"/>
  <c r="F598" i="2"/>
  <c r="Q598" i="2" s="1"/>
  <c r="F534" i="2"/>
  <c r="Q534" i="2" s="1"/>
  <c r="F631" i="2"/>
  <c r="Q631" i="2" s="1"/>
  <c r="F466" i="2"/>
  <c r="Q466" i="2" s="1"/>
  <c r="F429" i="2"/>
  <c r="Q429" i="2" s="1"/>
  <c r="F408" i="2"/>
  <c r="Q408" i="2" s="1"/>
  <c r="F386" i="2"/>
  <c r="Q386" i="2" s="1"/>
  <c r="F618" i="2"/>
  <c r="Q618" i="2" s="1"/>
  <c r="F112" i="2"/>
  <c r="Q112" i="2" s="1"/>
  <c r="F511" i="2"/>
  <c r="Q511" i="2" s="1"/>
  <c r="I353" i="2"/>
  <c r="E353" i="2"/>
  <c r="F336" i="2"/>
  <c r="Q336" i="2" s="1"/>
  <c r="E250" i="2"/>
  <c r="I250" i="2"/>
  <c r="F202" i="2"/>
  <c r="Q202" i="2" s="1"/>
  <c r="F138" i="2"/>
  <c r="Q138" i="2" s="1"/>
  <c r="F231" i="2"/>
  <c r="Q231" i="2" s="1"/>
  <c r="F67" i="2"/>
  <c r="Q67" i="2" s="1"/>
  <c r="F189" i="2"/>
  <c r="Q189" i="2" s="1"/>
  <c r="AB17" i="2"/>
  <c r="I472" i="2"/>
  <c r="E472" i="2"/>
  <c r="F437" i="2"/>
  <c r="Q437" i="2" s="1"/>
  <c r="F5" i="2"/>
  <c r="Q5" i="2" s="1"/>
  <c r="F552" i="2"/>
  <c r="Q552" i="2" s="1"/>
  <c r="E177" i="2"/>
  <c r="I177" i="2"/>
  <c r="F61" i="2"/>
  <c r="Q61" i="2" s="1"/>
  <c r="F524" i="2"/>
  <c r="Q524" i="2" s="1"/>
  <c r="I113" i="2"/>
  <c r="E113" i="2"/>
  <c r="I496" i="2"/>
  <c r="E496" i="2"/>
  <c r="F29" i="2"/>
  <c r="Q29" i="2" s="1"/>
  <c r="AC8" i="2"/>
  <c r="AF8" i="2" s="1"/>
  <c r="AG8" i="2" s="1"/>
  <c r="F8" i="2"/>
  <c r="Q8" i="2" s="1"/>
  <c r="E173" i="2"/>
  <c r="I173" i="2"/>
  <c r="F599" i="2"/>
  <c r="Q599" i="2" s="1"/>
  <c r="I290" i="2"/>
  <c r="E290" i="2"/>
  <c r="F255" i="2"/>
  <c r="Q255" i="2" s="1"/>
  <c r="F45" i="2"/>
  <c r="Q45" i="2" s="1"/>
  <c r="F593" i="2"/>
  <c r="Q593" i="2" s="1"/>
  <c r="F321" i="2"/>
  <c r="Q321" i="2" s="1"/>
  <c r="E304" i="2"/>
  <c r="I304" i="2"/>
  <c r="F186" i="2"/>
  <c r="Q186" i="2" s="1"/>
  <c r="F271" i="2"/>
  <c r="Q271" i="2" s="1"/>
  <c r="AC6" i="2"/>
  <c r="AF6" i="2" s="1"/>
  <c r="AG6" i="2" s="1"/>
  <c r="F432" i="2"/>
  <c r="Q432" i="2" s="1"/>
  <c r="F419" i="2"/>
  <c r="Q419" i="2" s="1"/>
  <c r="F395" i="2"/>
  <c r="Q395" i="2" s="1"/>
  <c r="F230" i="2"/>
  <c r="Q230" i="2" s="1"/>
  <c r="F185" i="2"/>
  <c r="Q185" i="2" s="1"/>
  <c r="F341" i="2"/>
  <c r="Q341" i="2" s="1"/>
  <c r="F399" i="2"/>
  <c r="Q399" i="2" s="1"/>
  <c r="F641" i="2"/>
  <c r="Q641" i="2" s="1"/>
  <c r="F633" i="2"/>
  <c r="Q633" i="2" s="1"/>
  <c r="F182" i="2"/>
  <c r="Q182" i="2" s="1"/>
  <c r="F498" i="2"/>
  <c r="Q498" i="2" s="1"/>
  <c r="F14" i="2"/>
  <c r="Q14" i="2" s="1"/>
  <c r="F81" i="2"/>
  <c r="Q81" i="2" s="1"/>
  <c r="F361" i="2"/>
  <c r="Q361" i="2" s="1"/>
  <c r="F237" i="2"/>
  <c r="Q237" i="2" s="1"/>
  <c r="F427" i="2"/>
  <c r="Q427" i="2" s="1"/>
  <c r="F447" i="2"/>
  <c r="Q447" i="2" s="1"/>
  <c r="F390" i="2"/>
  <c r="Q390" i="2" s="1"/>
  <c r="I23" i="2"/>
  <c r="E23" i="2"/>
  <c r="F181" i="2"/>
  <c r="Q181" i="2" s="1"/>
  <c r="F507" i="2"/>
  <c r="Q507" i="2" s="1"/>
  <c r="F349" i="2"/>
  <c r="Q349" i="2" s="1"/>
  <c r="F214" i="2"/>
  <c r="Q214" i="2" s="1"/>
  <c r="I362" i="2"/>
  <c r="E362" i="2"/>
  <c r="F571" i="2"/>
  <c r="Q571" i="2" s="1"/>
  <c r="F102" i="2"/>
  <c r="Q102" i="2" s="1"/>
  <c r="I168" i="2"/>
  <c r="E168" i="2"/>
  <c r="F467" i="2"/>
  <c r="Q467" i="2" s="1"/>
  <c r="F548" i="2"/>
  <c r="Q548" i="2" s="1"/>
  <c r="I448" i="2"/>
  <c r="E448" i="2"/>
  <c r="F444" i="2"/>
  <c r="Q444" i="2" s="1"/>
  <c r="F100" i="2"/>
  <c r="Q100" i="2" s="1"/>
  <c r="F256" i="2"/>
  <c r="Q256" i="2" s="1"/>
  <c r="F531" i="2"/>
  <c r="Q531" i="2" s="1"/>
  <c r="F357" i="2"/>
  <c r="Q357" i="2" s="1"/>
  <c r="F307" i="2"/>
  <c r="Q307" i="2" s="1"/>
  <c r="F204" i="2"/>
  <c r="Q204" i="2" s="1"/>
  <c r="F627" i="2"/>
  <c r="Q627" i="2" s="1"/>
  <c r="F438" i="2"/>
  <c r="Q438" i="2" s="1"/>
  <c r="I377" i="2"/>
  <c r="E377" i="2"/>
  <c r="F11" i="2"/>
  <c r="Q11" i="2" s="1"/>
  <c r="F223" i="2"/>
  <c r="Q223" i="2" s="1"/>
  <c r="F594" i="2"/>
  <c r="Q594" i="2" s="1"/>
  <c r="F602" i="2"/>
  <c r="Q602" i="2" s="1"/>
  <c r="F170" i="2"/>
  <c r="Q170" i="2" s="1"/>
  <c r="F68" i="2"/>
  <c r="Q68" i="2" s="1"/>
  <c r="F581" i="2"/>
  <c r="Q581" i="2" s="1"/>
  <c r="F453" i="2"/>
  <c r="Q453" i="2" s="1"/>
  <c r="I619" i="2"/>
  <c r="E619" i="2"/>
  <c r="F252" i="2"/>
  <c r="Q252" i="2" s="1"/>
  <c r="F636" i="2"/>
  <c r="Q636" i="2" s="1"/>
  <c r="F188" i="2"/>
  <c r="Q188" i="2" s="1"/>
  <c r="F236" i="2"/>
  <c r="Q236" i="2" s="1"/>
  <c r="F479" i="2"/>
  <c r="Q479" i="2" s="1"/>
  <c r="F449" i="2"/>
  <c r="Q449" i="2" s="1"/>
  <c r="F381" i="2"/>
  <c r="Q381" i="2" s="1"/>
  <c r="F275" i="2"/>
  <c r="Q275" i="2" s="1"/>
  <c r="F478" i="2"/>
  <c r="Q478" i="2" s="1"/>
  <c r="F428" i="2"/>
  <c r="Q428" i="2" s="1"/>
  <c r="E213" i="2"/>
  <c r="I213" i="2"/>
  <c r="F145" i="2"/>
  <c r="Q145" i="2" s="1"/>
  <c r="F99" i="2"/>
  <c r="Q99" i="2" s="1"/>
  <c r="F122" i="2"/>
  <c r="Q122" i="2" s="1"/>
  <c r="F551" i="2"/>
  <c r="Q551" i="2" s="1"/>
  <c r="F224" i="2"/>
  <c r="Q224" i="2" s="1"/>
  <c r="F523" i="2"/>
  <c r="Q523" i="2" s="1"/>
  <c r="F347" i="2"/>
  <c r="Q347" i="2" s="1"/>
  <c r="F194" i="2"/>
  <c r="Q194" i="2" s="1"/>
  <c r="F450" i="2"/>
  <c r="Q450" i="2" s="1"/>
  <c r="F163" i="2"/>
  <c r="Q163" i="2" s="1"/>
  <c r="AC5" i="2"/>
  <c r="AF5" i="2" s="1"/>
  <c r="AG5" i="2" s="1"/>
  <c r="F629" i="2"/>
  <c r="Q629" i="2" s="1"/>
  <c r="F465" i="2"/>
  <c r="Q465" i="2" s="1"/>
  <c r="F36" i="2"/>
  <c r="Q36" i="2" s="1"/>
  <c r="F554" i="2"/>
  <c r="Q554" i="2" s="1"/>
  <c r="F80" i="2"/>
  <c r="Q80" i="2" s="1"/>
  <c r="I286" i="2"/>
  <c r="E286" i="2"/>
  <c r="F574" i="2"/>
  <c r="Q574" i="2" s="1"/>
  <c r="E333" i="2"/>
  <c r="I333" i="2"/>
  <c r="I335" i="2"/>
  <c r="E335" i="2"/>
  <c r="F172" i="2"/>
  <c r="Q172" i="2" s="1"/>
  <c r="I314" i="2"/>
  <c r="E314" i="2"/>
  <c r="I584" i="2"/>
  <c r="E584" i="2"/>
  <c r="AF9" i="2"/>
  <c r="AG9" i="2" s="1"/>
  <c r="F407" i="2"/>
  <c r="Q407" i="2" s="1"/>
  <c r="F601" i="2"/>
  <c r="Q601" i="2" s="1"/>
  <c r="F522" i="2"/>
  <c r="Q522" i="2" s="1"/>
  <c r="F222" i="2"/>
  <c r="Q222" i="2" s="1"/>
  <c r="AC7" i="2"/>
  <c r="AF7" i="2" s="1"/>
  <c r="AG7" i="2" s="1"/>
  <c r="F582" i="2"/>
  <c r="Q582" i="2" s="1"/>
  <c r="F512" i="2"/>
  <c r="Q512" i="2" s="1"/>
  <c r="F110" i="2"/>
  <c r="Q110" i="2" s="1"/>
  <c r="F208" i="2"/>
  <c r="Q208" i="2" s="1"/>
  <c r="F258" i="2"/>
  <c r="Q258" i="2" s="1"/>
  <c r="F493" i="2"/>
  <c r="Q493" i="2" s="1"/>
  <c r="F482" i="2"/>
  <c r="Q482" i="2" s="1"/>
  <c r="F305" i="2"/>
  <c r="Q305" i="2" s="1"/>
  <c r="F326" i="2"/>
  <c r="Q326" i="2" s="1"/>
  <c r="F488" i="2"/>
  <c r="Q488" i="2" s="1"/>
  <c r="F510" i="2"/>
  <c r="Q510" i="2" s="1"/>
  <c r="F107" i="2"/>
  <c r="Q107" i="2" s="1"/>
  <c r="F106" i="2"/>
  <c r="Q106" i="2" s="1"/>
  <c r="I476" i="2"/>
  <c r="E476" i="2"/>
  <c r="F370" i="2"/>
  <c r="Q370" i="2" s="1"/>
  <c r="F132" i="2"/>
  <c r="Q132" i="2" s="1"/>
  <c r="E235" i="2"/>
  <c r="I235" i="2"/>
  <c r="F160" i="2"/>
  <c r="Q160" i="2" s="1"/>
  <c r="F348" i="2"/>
  <c r="Q348" i="2" s="1"/>
  <c r="F533" i="2"/>
  <c r="Q533" i="2" s="1"/>
  <c r="F119" i="2"/>
  <c r="Q119" i="2" s="1"/>
  <c r="F87" i="2"/>
  <c r="Q87" i="2" s="1"/>
  <c r="F98" i="2"/>
  <c r="Q98" i="2" s="1"/>
  <c r="F239" i="2"/>
  <c r="Q239" i="2" s="1"/>
  <c r="F243" i="2"/>
  <c r="Q243" i="2" s="1"/>
  <c r="F508" i="2"/>
  <c r="Q508" i="2" s="1"/>
  <c r="F128" i="2"/>
  <c r="Q128" i="2" s="1"/>
  <c r="F647" i="2"/>
  <c r="Q647" i="2" s="1"/>
  <c r="I440" i="2"/>
  <c r="E440" i="2"/>
  <c r="F596" i="2"/>
  <c r="Q596" i="2" s="1"/>
  <c r="F84" i="2"/>
  <c r="Q84" i="2" s="1"/>
  <c r="F610" i="2"/>
  <c r="Q610" i="2" s="1"/>
  <c r="E368" i="2"/>
  <c r="I368" i="2"/>
  <c r="F121" i="2"/>
  <c r="Q121" i="2" s="1"/>
  <c r="F151" i="2"/>
  <c r="Q151" i="2" s="1"/>
  <c r="F316" i="2"/>
  <c r="Q316" i="2" s="1"/>
  <c r="F33" i="2"/>
  <c r="Q33" i="2" s="1"/>
  <c r="F646" i="2"/>
  <c r="Q646" i="2" s="1"/>
  <c r="F420" i="2"/>
  <c r="Q420" i="2" s="1"/>
  <c r="F41" i="2"/>
  <c r="Q41" i="2" s="1"/>
  <c r="F499" i="2"/>
  <c r="Q499" i="2" s="1"/>
  <c r="F365" i="2"/>
  <c r="Q365" i="2" s="1"/>
  <c r="F477" i="2"/>
  <c r="Q477" i="2" s="1"/>
  <c r="F469" i="2"/>
  <c r="Q469" i="2" s="1"/>
  <c r="F35" i="2"/>
  <c r="Q35" i="2" s="1"/>
  <c r="F16" i="2"/>
  <c r="Q16" i="2" s="1"/>
  <c r="F306" i="2"/>
  <c r="Q306" i="2" s="1"/>
  <c r="F108" i="2"/>
  <c r="Q108" i="2" s="1"/>
  <c r="E615" i="2"/>
  <c r="I615" i="2"/>
  <c r="I501" i="2"/>
  <c r="E501" i="2"/>
  <c r="F317" i="2"/>
  <c r="Q317" i="2" s="1"/>
  <c r="I296" i="2"/>
  <c r="E296" i="2"/>
  <c r="F150" i="2"/>
  <c r="Q150" i="2" s="1"/>
  <c r="F51" i="2"/>
  <c r="Q51" i="2" s="1"/>
  <c r="F171" i="2"/>
  <c r="Q171" i="2" s="1"/>
  <c r="F528" i="2"/>
  <c r="Q528" i="2" s="1"/>
  <c r="F88" i="2"/>
  <c r="Q88" i="2" s="1"/>
  <c r="F248" i="2"/>
  <c r="Q248" i="2" s="1"/>
  <c r="F572" i="2"/>
  <c r="Q572" i="2" s="1"/>
  <c r="F279" i="2"/>
  <c r="Q279" i="2" s="1"/>
  <c r="F38" i="2"/>
  <c r="Q38" i="2" s="1"/>
  <c r="L489" i="2"/>
  <c r="M489" i="2" s="1"/>
  <c r="F455" i="2"/>
  <c r="Q455" i="2" s="1"/>
  <c r="F3" i="2"/>
  <c r="Q3" i="2" s="1"/>
  <c r="F254" i="2"/>
  <c r="Q254" i="2" s="1"/>
  <c r="F190" i="2"/>
  <c r="Q190" i="2" s="1"/>
  <c r="F244" i="2"/>
  <c r="Q244" i="2" s="1"/>
  <c r="F200" i="2"/>
  <c r="Q200" i="2" s="1"/>
  <c r="F364" i="2"/>
  <c r="Q364" i="2" s="1"/>
  <c r="F330" i="2"/>
  <c r="Q330" i="2" s="1"/>
  <c r="F96" i="2"/>
  <c r="Q96" i="2" s="1"/>
  <c r="F536" i="2"/>
  <c r="Q536" i="2" s="1"/>
  <c r="F78" i="2"/>
  <c r="Q78" i="2" s="1"/>
  <c r="F311" i="2"/>
  <c r="Q311" i="2" s="1"/>
  <c r="F568" i="2"/>
  <c r="Q568" i="2" s="1"/>
  <c r="F405" i="2"/>
  <c r="Q405" i="2" s="1"/>
  <c r="F241" i="2"/>
  <c r="Q241" i="2" s="1"/>
  <c r="E187" i="2"/>
  <c r="I187" i="2"/>
  <c r="F337" i="2"/>
  <c r="Q337" i="2" s="1"/>
  <c r="F273" i="2"/>
  <c r="Q273" i="2" s="1"/>
  <c r="F135" i="2"/>
  <c r="Q135" i="2" s="1"/>
  <c r="F105" i="2"/>
  <c r="Q105" i="2" s="1"/>
  <c r="F37" i="2"/>
  <c r="Q37" i="2" s="1"/>
  <c r="F274" i="2"/>
  <c r="Q274" i="2" s="1"/>
  <c r="F124" i="2"/>
  <c r="Q124" i="2" s="1"/>
  <c r="F184" i="2"/>
  <c r="Q184" i="2" s="1"/>
  <c r="E72" i="2"/>
  <c r="I72" i="2"/>
  <c r="F603" i="2"/>
  <c r="Q603" i="2" s="1"/>
  <c r="F123" i="2"/>
  <c r="Q123" i="2" s="1"/>
  <c r="F91" i="2"/>
  <c r="Q91" i="2" s="1"/>
  <c r="F136" i="2"/>
  <c r="Q136" i="2" s="1"/>
  <c r="F207" i="2"/>
  <c r="Q207" i="2" s="1"/>
  <c r="F152" i="2"/>
  <c r="Q152" i="2" s="1"/>
  <c r="F639" i="2"/>
  <c r="Q639" i="2" s="1"/>
  <c r="I468" i="2"/>
  <c r="E468" i="2"/>
  <c r="F560" i="2"/>
  <c r="Q560" i="2" s="1"/>
  <c r="F451" i="2"/>
  <c r="Q451" i="2" s="1"/>
  <c r="F400" i="2"/>
  <c r="Q400" i="2" s="1"/>
  <c r="I456" i="2"/>
  <c r="E456" i="2"/>
  <c r="F402" i="2"/>
  <c r="Q402" i="2" s="1"/>
  <c r="F4" i="2"/>
  <c r="Q4" i="2" s="1"/>
  <c r="F178" i="2"/>
  <c r="Q178" i="2" s="1"/>
  <c r="F50" i="2"/>
  <c r="Q50" i="2" s="1"/>
  <c r="F203" i="2"/>
  <c r="Q203" i="2" s="1"/>
  <c r="F570" i="2"/>
  <c r="Q570" i="2" s="1"/>
  <c r="F298" i="2"/>
  <c r="Q298" i="2" s="1"/>
  <c r="F116" i="2"/>
  <c r="Q116" i="2" s="1"/>
  <c r="F49" i="2"/>
  <c r="Q49" i="2" s="1"/>
  <c r="F327" i="2"/>
  <c r="Q327" i="2" s="1"/>
  <c r="F443" i="2"/>
  <c r="Q443" i="2" s="1"/>
  <c r="F380" i="2"/>
  <c r="Q380" i="2" s="1"/>
  <c r="F452" i="2"/>
  <c r="Q452" i="2" s="1"/>
  <c r="F460" i="2"/>
  <c r="Q460" i="2" s="1"/>
  <c r="F277" i="2"/>
  <c r="Q277" i="2" s="1"/>
  <c r="I291" i="2"/>
  <c r="E291" i="2"/>
  <c r="F238" i="2"/>
  <c r="Q238" i="2" s="1"/>
  <c r="F174" i="2"/>
  <c r="Q174" i="2" s="1"/>
  <c r="F212" i="2"/>
  <c r="Q212" i="2" s="1"/>
  <c r="F585" i="2"/>
  <c r="Q585" i="2" s="1"/>
  <c r="F559" i="2"/>
  <c r="Q559" i="2" s="1"/>
  <c r="F94" i="2"/>
  <c r="Q94" i="2" s="1"/>
  <c r="I232" i="2"/>
  <c r="E232" i="2"/>
  <c r="F26" i="2"/>
  <c r="Q26" i="2" s="1"/>
  <c r="F632" i="2"/>
  <c r="Q632" i="2" s="1"/>
  <c r="F322" i="2"/>
  <c r="Q322" i="2" s="1"/>
  <c r="F59" i="2"/>
  <c r="Q59" i="2" s="1"/>
  <c r="AC10" i="2"/>
  <c r="AF10" i="2" s="1"/>
  <c r="AG10" i="2" s="1"/>
  <c r="F464" i="2"/>
  <c r="Q464" i="2" s="1"/>
  <c r="F193" i="2"/>
  <c r="Q193" i="2" s="1"/>
  <c r="F329" i="2"/>
  <c r="Q329" i="2" s="1"/>
  <c r="F246" i="2"/>
  <c r="Q246" i="2" s="1"/>
  <c r="F331" i="2"/>
  <c r="Q331" i="2" s="1"/>
  <c r="F301" i="2"/>
  <c r="Q301" i="2" s="1"/>
  <c r="F565" i="2"/>
  <c r="Q565" i="2" s="1"/>
  <c r="F519" i="2"/>
  <c r="Q519" i="2" s="1"/>
  <c r="F609" i="2"/>
  <c r="Q609" i="2" s="1"/>
  <c r="F401" i="2"/>
  <c r="Q401" i="2" s="1"/>
  <c r="F385" i="2"/>
  <c r="Q385" i="2" s="1"/>
  <c r="F229" i="2"/>
  <c r="Q229" i="2" s="1"/>
  <c r="F328" i="2"/>
  <c r="Q328" i="2" s="1"/>
  <c r="N113" i="2"/>
  <c r="N275" i="2"/>
  <c r="O275" i="2" s="1"/>
  <c r="N169" i="2"/>
  <c r="O169" i="2" s="1"/>
  <c r="F242" i="2"/>
  <c r="Q242" i="2" s="1"/>
  <c r="N496" i="2"/>
  <c r="N642" i="2"/>
  <c r="O642" i="2" s="1"/>
  <c r="N177" i="2"/>
  <c r="F269" i="2"/>
  <c r="Q269" i="2" s="1"/>
  <c r="F299" i="2"/>
  <c r="Q299" i="2" s="1"/>
  <c r="F55" i="2"/>
  <c r="Q55" i="2" s="1"/>
  <c r="F434" i="2"/>
  <c r="Q434" i="2" s="1"/>
  <c r="F262" i="2"/>
  <c r="Q262" i="2" s="1"/>
  <c r="F159" i="2"/>
  <c r="Q159" i="2" s="1"/>
  <c r="N480" i="2"/>
  <c r="O480" i="2" s="1"/>
  <c r="N360" i="2"/>
  <c r="I577" i="2"/>
  <c r="E577" i="2"/>
  <c r="I379" i="2"/>
  <c r="E379" i="2"/>
  <c r="F19" i="2"/>
  <c r="Q19" i="2" s="1"/>
  <c r="U31" i="2"/>
  <c r="N517" i="2"/>
  <c r="O517" i="2" s="1"/>
  <c r="N9" i="2"/>
  <c r="O9" i="2" s="1"/>
  <c r="N52" i="2"/>
  <c r="O52" i="2" s="1"/>
  <c r="N155" i="2"/>
  <c r="O155" i="2" s="1"/>
  <c r="N305" i="2"/>
  <c r="O305" i="2" s="1"/>
  <c r="N160" i="2"/>
  <c r="O160" i="2" s="1"/>
  <c r="N337" i="2"/>
  <c r="O337" i="2" s="1"/>
  <c r="N30" i="2"/>
  <c r="O30" i="2" s="1"/>
  <c r="N247" i="2"/>
  <c r="O247" i="2" s="1"/>
  <c r="N106" i="2"/>
  <c r="O106" i="2" s="1"/>
  <c r="N207" i="2"/>
  <c r="O207" i="2" s="1"/>
  <c r="N481" i="2"/>
  <c r="O481" i="2" s="1"/>
  <c r="N497" i="2"/>
  <c r="O497" i="2" s="1"/>
  <c r="N513" i="2"/>
  <c r="O513" i="2" s="1"/>
  <c r="N529" i="2"/>
  <c r="O529" i="2" s="1"/>
  <c r="N579" i="2"/>
  <c r="O579" i="2" s="1"/>
  <c r="N122" i="2"/>
  <c r="O122" i="2" s="1"/>
  <c r="N418" i="2"/>
  <c r="O418" i="2" s="1"/>
  <c r="N443" i="2"/>
  <c r="O443" i="2" s="1"/>
  <c r="N489" i="2"/>
  <c r="O489" i="2" s="1"/>
  <c r="N537" i="2"/>
  <c r="O537" i="2" s="1"/>
  <c r="N98" i="2"/>
  <c r="O98" i="2" s="1"/>
  <c r="N471" i="2"/>
  <c r="O471" i="2" s="1"/>
  <c r="N82" i="2"/>
  <c r="O82" i="2" s="1"/>
  <c r="N114" i="2"/>
  <c r="O114" i="2" s="1"/>
  <c r="N239" i="2"/>
  <c r="O239" i="2" s="1"/>
  <c r="N573" i="2"/>
  <c r="O573" i="2" s="1"/>
  <c r="N608" i="2"/>
  <c r="O608" i="2" s="1"/>
  <c r="N90" i="2"/>
  <c r="O90" i="2" s="1"/>
  <c r="N306" i="2"/>
  <c r="O306" i="2" s="1"/>
  <c r="N370" i="2"/>
  <c r="O370" i="2" s="1"/>
  <c r="N505" i="2"/>
  <c r="O505" i="2" s="1"/>
  <c r="N521" i="2"/>
  <c r="O521" i="2" s="1"/>
  <c r="N130" i="2"/>
  <c r="O130" i="2" s="1"/>
  <c r="N346" i="2"/>
  <c r="O346" i="2" s="1"/>
  <c r="N578" i="2"/>
  <c r="O578" i="2" s="1"/>
  <c r="N465" i="2"/>
  <c r="O465" i="2" s="1"/>
  <c r="N558" i="2"/>
  <c r="O558" i="2" s="1"/>
  <c r="N647" i="2"/>
  <c r="O647" i="2" s="1"/>
  <c r="N24" i="2"/>
  <c r="O24" i="2" s="1"/>
  <c r="N506" i="2"/>
  <c r="O506" i="2" s="1"/>
  <c r="N564" i="2"/>
  <c r="O564" i="2" s="1"/>
  <c r="N202" i="2"/>
  <c r="O202" i="2" s="1"/>
  <c r="N138" i="2"/>
  <c r="O138" i="2" s="1"/>
  <c r="N197" i="2"/>
  <c r="O197" i="2" s="1"/>
  <c r="N253" i="2"/>
  <c r="O253" i="2" s="1"/>
  <c r="N189" i="2"/>
  <c r="O189" i="2" s="1"/>
  <c r="N201" i="2"/>
  <c r="O201" i="2" s="1"/>
  <c r="N74" i="2"/>
  <c r="O74" i="2" s="1"/>
  <c r="N18" i="2"/>
  <c r="O18" i="2" s="1"/>
  <c r="N70" i="2"/>
  <c r="O70" i="2" s="1"/>
  <c r="N54" i="2"/>
  <c r="O54" i="2" s="1"/>
  <c r="N258" i="2"/>
  <c r="O258" i="2" s="1"/>
  <c r="N176" i="2"/>
  <c r="O176" i="2" s="1"/>
  <c r="N66" i="2"/>
  <c r="O66" i="2" s="1"/>
  <c r="N504" i="2"/>
  <c r="O504" i="2" s="1"/>
  <c r="N410" i="2"/>
  <c r="O410" i="2" s="1"/>
  <c r="N556" i="2"/>
  <c r="O556" i="2" s="1"/>
  <c r="N248" i="2"/>
  <c r="O248" i="2" s="1"/>
  <c r="N88" i="2"/>
  <c r="O88" i="2" s="1"/>
  <c r="N67" i="2"/>
  <c r="O67" i="2" s="1"/>
  <c r="N613" i="2"/>
  <c r="O613" i="2" s="1"/>
  <c r="N439" i="2"/>
  <c r="O439" i="2" s="1"/>
  <c r="N493" i="2"/>
  <c r="O493" i="2" s="1"/>
  <c r="N475" i="2"/>
  <c r="O475" i="2" s="1"/>
  <c r="N542" i="2"/>
  <c r="O542" i="2" s="1"/>
  <c r="N255" i="2"/>
  <c r="O255" i="2" s="1"/>
  <c r="N223" i="2"/>
  <c r="O223" i="2" s="1"/>
  <c r="N191" i="2"/>
  <c r="O191" i="2" s="1"/>
  <c r="N126" i="2"/>
  <c r="O126" i="2" s="1"/>
  <c r="N94" i="2"/>
  <c r="O94" i="2" s="1"/>
  <c r="N398" i="2"/>
  <c r="O398" i="2" s="1"/>
  <c r="N63" i="2"/>
  <c r="O63" i="2" s="1"/>
  <c r="N2" i="2"/>
  <c r="O2" i="2" s="1"/>
  <c r="N359" i="2"/>
  <c r="O359" i="2" s="1"/>
  <c r="N549" i="2"/>
  <c r="O549" i="2" s="1"/>
  <c r="N16" i="2"/>
  <c r="O16" i="2" s="1"/>
  <c r="N334" i="2"/>
  <c r="O334" i="2" s="1"/>
  <c r="N295" i="2"/>
  <c r="O295" i="2" s="1"/>
  <c r="N259" i="2"/>
  <c r="O259" i="2" s="1"/>
  <c r="N597" i="2"/>
  <c r="O597" i="2" s="1"/>
  <c r="N574" i="2"/>
  <c r="O574" i="2" s="1"/>
  <c r="N396" i="2"/>
  <c r="O396" i="2" s="1"/>
  <c r="N407" i="2"/>
  <c r="O407" i="2" s="1"/>
  <c r="N80" i="2"/>
  <c r="O80" i="2" s="1"/>
  <c r="N35" i="2"/>
  <c r="O35" i="2" s="1"/>
  <c r="N156" i="2"/>
  <c r="O156" i="2" s="1"/>
  <c r="N644" i="2"/>
  <c r="O644" i="2" s="1"/>
  <c r="N636" i="2"/>
  <c r="O636" i="2" s="1"/>
  <c r="N628" i="2"/>
  <c r="O628" i="2" s="1"/>
  <c r="N617" i="2"/>
  <c r="O617" i="2" s="1"/>
  <c r="N581" i="2"/>
  <c r="O581" i="2" s="1"/>
  <c r="N546" i="2"/>
  <c r="O546" i="2" s="1"/>
  <c r="N429" i="2"/>
  <c r="O429" i="2" s="1"/>
  <c r="N532" i="2"/>
  <c r="O532" i="2" s="1"/>
  <c r="N500" i="2"/>
  <c r="O500" i="2" s="1"/>
  <c r="N470" i="2"/>
  <c r="O470" i="2" s="1"/>
  <c r="N399" i="2"/>
  <c r="O399" i="2" s="1"/>
  <c r="N416" i="2"/>
  <c r="O416" i="2" s="1"/>
  <c r="N406" i="2"/>
  <c r="O406" i="2" s="1"/>
  <c r="N467" i="2"/>
  <c r="O467" i="2" s="1"/>
  <c r="N132" i="2"/>
  <c r="O132" i="2" s="1"/>
  <c r="N100" i="2"/>
  <c r="O100" i="2" s="1"/>
  <c r="N257" i="2"/>
  <c r="O257" i="2" s="1"/>
  <c r="N8" i="2"/>
  <c r="O8" i="2" s="1"/>
  <c r="N7" i="2"/>
  <c r="O7" i="2" s="1"/>
  <c r="N64" i="2"/>
  <c r="O64" i="2" s="1"/>
  <c r="N37" i="2"/>
  <c r="O37" i="2" s="1"/>
  <c r="N121" i="2"/>
  <c r="O121" i="2" s="1"/>
  <c r="N256" i="2"/>
  <c r="O256" i="2" s="1"/>
  <c r="N431" i="2"/>
  <c r="O431" i="2" s="1"/>
  <c r="N639" i="2"/>
  <c r="O639" i="2" s="1"/>
  <c r="N572" i="2"/>
  <c r="O572" i="2" s="1"/>
  <c r="N603" i="2"/>
  <c r="O603" i="2" s="1"/>
  <c r="N585" i="2"/>
  <c r="O585" i="2" s="1"/>
  <c r="N332" i="2"/>
  <c r="O332" i="2" s="1"/>
  <c r="N242" i="2"/>
  <c r="O242" i="2" s="1"/>
  <c r="N210" i="2"/>
  <c r="O210" i="2" s="1"/>
  <c r="N178" i="2"/>
  <c r="O178" i="2" s="1"/>
  <c r="N146" i="2"/>
  <c r="O146" i="2" s="1"/>
  <c r="N262" i="2"/>
  <c r="O262" i="2" s="1"/>
  <c r="N32" i="2"/>
  <c r="O32" i="2" s="1"/>
  <c r="N46" i="2"/>
  <c r="O46" i="2" s="1"/>
  <c r="N38" i="2"/>
  <c r="O38" i="2" s="1"/>
  <c r="N14" i="2"/>
  <c r="O14" i="2" s="1"/>
  <c r="N320" i="2"/>
  <c r="O320" i="2" s="1"/>
  <c r="N144" i="2"/>
  <c r="O144" i="2" s="1"/>
  <c r="N380" i="2"/>
  <c r="O380" i="2" s="1"/>
  <c r="N402" i="2"/>
  <c r="O402" i="2" s="1"/>
  <c r="N301" i="2"/>
  <c r="O301" i="2" s="1"/>
  <c r="N635" i="2"/>
  <c r="O635" i="2" s="1"/>
  <c r="N408" i="2"/>
  <c r="O408" i="2" s="1"/>
  <c r="N413" i="2"/>
  <c r="O413" i="2" s="1"/>
  <c r="N390" i="2"/>
  <c r="O390" i="2" s="1"/>
  <c r="N78" i="2"/>
  <c r="O78" i="2" s="1"/>
  <c r="N319" i="2"/>
  <c r="O319" i="2" s="1"/>
  <c r="N11" i="2"/>
  <c r="O11" i="2" s="1"/>
  <c r="N89" i="2"/>
  <c r="O89" i="2" s="1"/>
  <c r="N311" i="2"/>
  <c r="O311" i="2" s="1"/>
  <c r="N279" i="2"/>
  <c r="O279" i="2" s="1"/>
  <c r="N590" i="2"/>
  <c r="O590" i="2" s="1"/>
  <c r="N551" i="2"/>
  <c r="O551" i="2" s="1"/>
  <c r="N454" i="2"/>
  <c r="O454" i="2" s="1"/>
  <c r="N436" i="2"/>
  <c r="O436" i="2" s="1"/>
  <c r="N112" i="2"/>
  <c r="O112" i="2" s="1"/>
  <c r="N34" i="2"/>
  <c r="O34" i="2" s="1"/>
  <c r="N604" i="2"/>
  <c r="O604" i="2" s="1"/>
  <c r="N568" i="2"/>
  <c r="O568" i="2" s="1"/>
  <c r="N507" i="2"/>
  <c r="O507" i="2" s="1"/>
  <c r="N563" i="2"/>
  <c r="O563" i="2" s="1"/>
  <c r="N484" i="2"/>
  <c r="O484" i="2" s="1"/>
  <c r="N528" i="2"/>
  <c r="O528" i="2" s="1"/>
  <c r="N116" i="2"/>
  <c r="O116" i="2" s="1"/>
  <c r="N367" i="2"/>
  <c r="O367" i="2" s="1"/>
  <c r="N342" i="2"/>
  <c r="O342" i="2" s="1"/>
  <c r="N151" i="2"/>
  <c r="O151" i="2" s="1"/>
  <c r="N400" i="2"/>
  <c r="O400" i="2" s="1"/>
  <c r="N441" i="2"/>
  <c r="O441" i="2" s="1"/>
  <c r="N595" i="2"/>
  <c r="O595" i="2" s="1"/>
  <c r="N569" i="2"/>
  <c r="O569" i="2" s="1"/>
  <c r="N594" i="2"/>
  <c r="O594" i="2" s="1"/>
  <c r="N538" i="2"/>
  <c r="O538" i="2" s="1"/>
  <c r="N292" i="2"/>
  <c r="O292" i="2" s="1"/>
  <c r="N238" i="2"/>
  <c r="O238" i="2" s="1"/>
  <c r="N206" i="2"/>
  <c r="O206" i="2" s="1"/>
  <c r="N174" i="2"/>
  <c r="O174" i="2" s="1"/>
  <c r="N149" i="2"/>
  <c r="O149" i="2" s="1"/>
  <c r="N217" i="2"/>
  <c r="O217" i="2" s="1"/>
  <c r="N153" i="2"/>
  <c r="O153" i="2" s="1"/>
  <c r="N233" i="2"/>
  <c r="O233" i="2" s="1"/>
  <c r="N336" i="2"/>
  <c r="O336" i="2" s="1"/>
  <c r="N50" i="2"/>
  <c r="O50" i="2" s="1"/>
  <c r="N5" i="2"/>
  <c r="O5" i="2" s="1"/>
  <c r="N61" i="2"/>
  <c r="O61" i="2" s="1"/>
  <c r="N3" i="2"/>
  <c r="O3" i="2" s="1"/>
  <c r="N208" i="2"/>
  <c r="O208" i="2" s="1"/>
  <c r="N49" i="2"/>
  <c r="O49" i="2" s="1"/>
  <c r="N559" i="2"/>
  <c r="O559" i="2" s="1"/>
  <c r="N466" i="2"/>
  <c r="O466" i="2" s="1"/>
  <c r="N415" i="2"/>
  <c r="O415" i="2" s="1"/>
  <c r="N349" i="2"/>
  <c r="O349" i="2" s="1"/>
  <c r="N293" i="2"/>
  <c r="O293" i="2" s="1"/>
  <c r="N627" i="2"/>
  <c r="O627" i="2" s="1"/>
  <c r="N554" i="2"/>
  <c r="O554" i="2" s="1"/>
  <c r="N455" i="2"/>
  <c r="O455" i="2" s="1"/>
  <c r="N427" i="2"/>
  <c r="O427" i="2" s="1"/>
  <c r="N331" i="2"/>
  <c r="O331" i="2" s="1"/>
  <c r="N444" i="2"/>
  <c r="O444" i="2" s="1"/>
  <c r="N134" i="2"/>
  <c r="O134" i="2" s="1"/>
  <c r="N313" i="2"/>
  <c r="O313" i="2" s="1"/>
  <c r="N103" i="2"/>
  <c r="O103" i="2" s="1"/>
  <c r="N48" i="2"/>
  <c r="O48" i="2" s="1"/>
  <c r="N26" i="2"/>
  <c r="O26" i="2" s="1"/>
  <c r="N586" i="2"/>
  <c r="O586" i="2" s="1"/>
  <c r="N587" i="2"/>
  <c r="O587" i="2" s="1"/>
  <c r="N591" i="2"/>
  <c r="O591" i="2" s="1"/>
  <c r="N422" i="2"/>
  <c r="O422" i="2" s="1"/>
  <c r="N386" i="2"/>
  <c r="O386" i="2" s="1"/>
  <c r="N435" i="2"/>
  <c r="O435" i="2" s="1"/>
  <c r="N325" i="2"/>
  <c r="O325" i="2" s="1"/>
  <c r="N405" i="2"/>
  <c r="O405" i="2" s="1"/>
  <c r="N19" i="2"/>
  <c r="O19" i="2" s="1"/>
  <c r="N646" i="2"/>
  <c r="O646" i="2" s="1"/>
  <c r="N638" i="2"/>
  <c r="O638" i="2" s="1"/>
  <c r="N630" i="2"/>
  <c r="O630" i="2" s="1"/>
  <c r="N552" i="2"/>
  <c r="O552" i="2" s="1"/>
  <c r="N531" i="2"/>
  <c r="O531" i="2" s="1"/>
  <c r="N499" i="2"/>
  <c r="O499" i="2" s="1"/>
  <c r="N445" i="2"/>
  <c r="O445" i="2" s="1"/>
  <c r="N508" i="2"/>
  <c r="O508" i="2" s="1"/>
  <c r="N430" i="2"/>
  <c r="O430" i="2" s="1"/>
  <c r="N388" i="2"/>
  <c r="O388" i="2" s="1"/>
  <c r="N411" i="2"/>
  <c r="O411" i="2" s="1"/>
  <c r="N520" i="2"/>
  <c r="O520" i="2" s="1"/>
  <c r="N227" i="2"/>
  <c r="O227" i="2" s="1"/>
  <c r="N108" i="2"/>
  <c r="O108" i="2" s="1"/>
  <c r="N76" i="2"/>
  <c r="O76" i="2" s="1"/>
  <c r="N361" i="2"/>
  <c r="O361" i="2" s="1"/>
  <c r="N297" i="2"/>
  <c r="O297" i="2" s="1"/>
  <c r="N457" i="2"/>
  <c r="O457" i="2" s="1"/>
  <c r="N447" i="2"/>
  <c r="O447" i="2" s="1"/>
  <c r="N412" i="2"/>
  <c r="O412" i="2" s="1"/>
  <c r="N384" i="2"/>
  <c r="O384" i="2" s="1"/>
  <c r="N631" i="2"/>
  <c r="O631" i="2" s="1"/>
  <c r="N589" i="2"/>
  <c r="O589" i="2" s="1"/>
  <c r="N561" i="2"/>
  <c r="O561" i="2" s="1"/>
  <c r="N372" i="2"/>
  <c r="O372" i="2" s="1"/>
  <c r="N340" i="2"/>
  <c r="O340" i="2" s="1"/>
  <c r="N308" i="2"/>
  <c r="O308" i="2" s="1"/>
  <c r="N276" i="2"/>
  <c r="O276" i="2" s="1"/>
  <c r="N214" i="2"/>
  <c r="O214" i="2" s="1"/>
  <c r="N150" i="2"/>
  <c r="O150" i="2" s="1"/>
  <c r="N533" i="2"/>
  <c r="O533" i="2" s="1"/>
  <c r="N522" i="2"/>
  <c r="O522" i="2" s="1"/>
  <c r="N225" i="2"/>
  <c r="O225" i="2" s="1"/>
  <c r="N161" i="2"/>
  <c r="O161" i="2" s="1"/>
  <c r="N181" i="2"/>
  <c r="O181" i="2" s="1"/>
  <c r="N249" i="2"/>
  <c r="O249" i="2" s="1"/>
  <c r="N490" i="2"/>
  <c r="O490" i="2" s="1"/>
  <c r="N172" i="2"/>
  <c r="O172" i="2" s="1"/>
  <c r="N437" i="2"/>
  <c r="O437" i="2" s="1"/>
  <c r="N477" i="2"/>
  <c r="O477" i="2" s="1"/>
  <c r="N463" i="2"/>
  <c r="O463" i="2" s="1"/>
  <c r="N317" i="2"/>
  <c r="O317" i="2" s="1"/>
  <c r="N184" i="2"/>
  <c r="O184" i="2" s="1"/>
  <c r="N570" i="2"/>
  <c r="O570" i="2" s="1"/>
  <c r="N449" i="2"/>
  <c r="O449" i="2" s="1"/>
  <c r="N626" i="2"/>
  <c r="O626" i="2" s="1"/>
  <c r="N541" i="2"/>
  <c r="O541" i="2" s="1"/>
  <c r="N423" i="2"/>
  <c r="O423" i="2" s="1"/>
  <c r="N428" i="2"/>
  <c r="O428" i="2" s="1"/>
  <c r="N244" i="2"/>
  <c r="O244" i="2" s="1"/>
  <c r="N212" i="2"/>
  <c r="O212" i="2" s="1"/>
  <c r="N180" i="2"/>
  <c r="O180" i="2" s="1"/>
  <c r="N148" i="2"/>
  <c r="O148" i="2" s="1"/>
  <c r="N200" i="2"/>
  <c r="O200" i="2" s="1"/>
  <c r="N118" i="2"/>
  <c r="O118" i="2" s="1"/>
  <c r="N86" i="2"/>
  <c r="O86" i="2" s="1"/>
  <c r="N294" i="2"/>
  <c r="O294" i="2" s="1"/>
  <c r="N47" i="2"/>
  <c r="O47" i="2" s="1"/>
  <c r="N27" i="2"/>
  <c r="O27" i="2" s="1"/>
  <c r="N285" i="2"/>
  <c r="O285" i="2" s="1"/>
  <c r="N382" i="2"/>
  <c r="O382" i="2" s="1"/>
  <c r="N128" i="2"/>
  <c r="O128" i="2" s="1"/>
  <c r="N289" i="2"/>
  <c r="O289" i="2" s="1"/>
  <c r="N44" i="2"/>
  <c r="O44" i="2" s="1"/>
  <c r="N167" i="2"/>
  <c r="O167" i="2" s="1"/>
  <c r="N252" i="2"/>
  <c r="O252" i="2" s="1"/>
  <c r="N645" i="2"/>
  <c r="O645" i="2" s="1"/>
  <c r="N620" i="2"/>
  <c r="O620" i="2" s="1"/>
  <c r="N593" i="2"/>
  <c r="O593" i="2" s="1"/>
  <c r="N598" i="2"/>
  <c r="O598" i="2" s="1"/>
  <c r="N618" i="2"/>
  <c r="O618" i="2" s="1"/>
  <c r="N610" i="2"/>
  <c r="O610" i="2" s="1"/>
  <c r="N547" i="2"/>
  <c r="O547" i="2" s="1"/>
  <c r="N544" i="2"/>
  <c r="O544" i="2" s="1"/>
  <c r="N545" i="2"/>
  <c r="O545" i="2" s="1"/>
  <c r="N483" i="2"/>
  <c r="O483" i="2" s="1"/>
  <c r="N524" i="2"/>
  <c r="O524" i="2" s="1"/>
  <c r="N492" i="2"/>
  <c r="O492" i="2" s="1"/>
  <c r="N462" i="2"/>
  <c r="O462" i="2" s="1"/>
  <c r="N383" i="2"/>
  <c r="O383" i="2" s="1"/>
  <c r="N394" i="2"/>
  <c r="O394" i="2" s="1"/>
  <c r="N519" i="2"/>
  <c r="O519" i="2" s="1"/>
  <c r="N381" i="2"/>
  <c r="O381" i="2" s="1"/>
  <c r="N124" i="2"/>
  <c r="O124" i="2" s="1"/>
  <c r="N92" i="2"/>
  <c r="O92" i="2" s="1"/>
  <c r="N278" i="2"/>
  <c r="O278" i="2" s="1"/>
  <c r="N51" i="2"/>
  <c r="O51" i="2" s="1"/>
  <c r="N29" i="2"/>
  <c r="O29" i="2" s="1"/>
  <c r="N199" i="2"/>
  <c r="O199" i="2" s="1"/>
  <c r="N219" i="2"/>
  <c r="O219" i="2" s="1"/>
  <c r="N97" i="2"/>
  <c r="O97" i="2" s="1"/>
  <c r="N425" i="2"/>
  <c r="O425" i="2" s="1"/>
  <c r="N588" i="2"/>
  <c r="O588" i="2" s="1"/>
  <c r="N557" i="2"/>
  <c r="O557" i="2" s="1"/>
  <c r="N530" i="2"/>
  <c r="O530" i="2" s="1"/>
  <c r="N268" i="2"/>
  <c r="O268" i="2" s="1"/>
  <c r="N226" i="2"/>
  <c r="O226" i="2" s="1"/>
  <c r="N194" i="2"/>
  <c r="O194" i="2" s="1"/>
  <c r="N162" i="2"/>
  <c r="O162" i="2" s="1"/>
  <c r="N514" i="2"/>
  <c r="O514" i="2" s="1"/>
  <c r="N209" i="2"/>
  <c r="O209" i="2" s="1"/>
  <c r="N145" i="2"/>
  <c r="O145" i="2" s="1"/>
  <c r="N165" i="2"/>
  <c r="O165" i="2" s="1"/>
  <c r="N221" i="2"/>
  <c r="O221" i="2" s="1"/>
  <c r="N157" i="2"/>
  <c r="O157" i="2" s="1"/>
  <c r="N58" i="2"/>
  <c r="O58" i="2" s="1"/>
  <c r="N328" i="2"/>
  <c r="O328" i="2" s="1"/>
  <c r="N62" i="2"/>
  <c r="O62" i="2" s="1"/>
  <c r="N236" i="2"/>
  <c r="O236" i="2" s="1"/>
  <c r="N57" i="2"/>
  <c r="O57" i="2" s="1"/>
  <c r="N641" i="2"/>
  <c r="O641" i="2" s="1"/>
  <c r="N614" i="2"/>
  <c r="O614" i="2" s="1"/>
  <c r="N605" i="2"/>
  <c r="O605" i="2" s="1"/>
  <c r="N421" i="2"/>
  <c r="O421" i="2" s="1"/>
  <c r="N451" i="2"/>
  <c r="O451" i="2" s="1"/>
  <c r="N120" i="2"/>
  <c r="O120" i="2" s="1"/>
  <c r="N265" i="2"/>
  <c r="O265" i="2" s="1"/>
  <c r="N171" i="2"/>
  <c r="O171" i="2" s="1"/>
  <c r="N251" i="2"/>
  <c r="O251" i="2" s="1"/>
  <c r="N562" i="2"/>
  <c r="O562" i="2" s="1"/>
  <c r="N433" i="2"/>
  <c r="O433" i="2" s="1"/>
  <c r="N536" i="2"/>
  <c r="O536" i="2" s="1"/>
  <c r="N473" i="2"/>
  <c r="O473" i="2" s="1"/>
  <c r="N459" i="2"/>
  <c r="O459" i="2" s="1"/>
  <c r="N147" i="2"/>
  <c r="O147" i="2" s="1"/>
  <c r="N110" i="2"/>
  <c r="O110" i="2" s="1"/>
  <c r="N358" i="2"/>
  <c r="O358" i="2" s="1"/>
  <c r="N119" i="2"/>
  <c r="O119" i="2" s="1"/>
  <c r="N4" i="2"/>
  <c r="O4" i="2" s="1"/>
  <c r="N25" i="2"/>
  <c r="O25" i="2" s="1"/>
  <c r="N525" i="2"/>
  <c r="O525" i="2" s="1"/>
  <c r="N269" i="2"/>
  <c r="O269" i="2" s="1"/>
  <c r="N36" i="2"/>
  <c r="O36" i="2" s="1"/>
  <c r="N632" i="2"/>
  <c r="O632" i="2" s="1"/>
  <c r="N637" i="2"/>
  <c r="O637" i="2" s="1"/>
  <c r="N461" i="2"/>
  <c r="O461" i="2" s="1"/>
  <c r="N516" i="2"/>
  <c r="O516" i="2" s="1"/>
  <c r="N446" i="2"/>
  <c r="O446" i="2" s="1"/>
  <c r="N404" i="2"/>
  <c r="O404" i="2" s="1"/>
  <c r="N419" i="2"/>
  <c r="O419" i="2" s="1"/>
  <c r="N479" i="2"/>
  <c r="O479" i="2" s="1"/>
  <c r="N378" i="2"/>
  <c r="O378" i="2" s="1"/>
  <c r="N152" i="2"/>
  <c r="O152" i="2" s="1"/>
  <c r="N84" i="2"/>
  <c r="O84" i="2" s="1"/>
  <c r="N303" i="2"/>
  <c r="O303" i="2" s="1"/>
  <c r="N369" i="2"/>
  <c r="O369" i="2" s="1"/>
  <c r="N139" i="2"/>
  <c r="O139" i="2" s="1"/>
  <c r="N41" i="2"/>
  <c r="O41" i="2" s="1"/>
  <c r="N6" i="2"/>
  <c r="O6" i="2" s="1"/>
  <c r="N414" i="2"/>
  <c r="O414" i="2" s="1"/>
  <c r="N534" i="2"/>
  <c r="O534" i="2" s="1"/>
  <c r="N502" i="2"/>
  <c r="O502" i="2" s="1"/>
  <c r="N356" i="2"/>
  <c r="O356" i="2" s="1"/>
  <c r="N324" i="2"/>
  <c r="O324" i="2" s="1"/>
  <c r="N254" i="2"/>
  <c r="O254" i="2" s="1"/>
  <c r="N222" i="2"/>
  <c r="O222" i="2" s="1"/>
  <c r="N190" i="2"/>
  <c r="O190" i="2" s="1"/>
  <c r="N158" i="2"/>
  <c r="O158" i="2" s="1"/>
  <c r="N509" i="2"/>
  <c r="O509" i="2" s="1"/>
  <c r="N193" i="2"/>
  <c r="O193" i="2" s="1"/>
  <c r="N137" i="2"/>
  <c r="O137" i="2" s="1"/>
  <c r="N204" i="2"/>
  <c r="O204" i="2" s="1"/>
  <c r="N312" i="2"/>
  <c r="O312" i="2" s="1"/>
  <c r="N260" i="2"/>
  <c r="O260" i="2" s="1"/>
  <c r="N45" i="2"/>
  <c r="O45" i="2" s="1"/>
  <c r="N33" i="2"/>
  <c r="O33" i="2" s="1"/>
  <c r="N140" i="2"/>
  <c r="O140" i="2" s="1"/>
  <c r="N10" i="2"/>
  <c r="O10" i="2" s="1"/>
  <c r="N633" i="2"/>
  <c r="O633" i="2" s="1"/>
  <c r="N104" i="2"/>
  <c r="O104" i="2" s="1"/>
  <c r="N263" i="2"/>
  <c r="O263" i="2" s="1"/>
  <c r="N101" i="2"/>
  <c r="O101" i="2" s="1"/>
  <c r="N464" i="2"/>
  <c r="O464" i="2" s="1"/>
  <c r="N392" i="2"/>
  <c r="O392" i="2" s="1"/>
  <c r="N550" i="2"/>
  <c r="O550" i="2" s="1"/>
  <c r="N511" i="2"/>
  <c r="O511" i="2" s="1"/>
  <c r="N403" i="2"/>
  <c r="O403" i="2" s="1"/>
  <c r="N512" i="2"/>
  <c r="O512" i="2" s="1"/>
  <c r="N363" i="2"/>
  <c r="O363" i="2" s="1"/>
  <c r="N299" i="2"/>
  <c r="O299" i="2" s="1"/>
  <c r="N267" i="2"/>
  <c r="O267" i="2" s="1"/>
  <c r="N102" i="2"/>
  <c r="O102" i="2" s="1"/>
  <c r="N273" i="2"/>
  <c r="O273" i="2" s="1"/>
  <c r="N109" i="2"/>
  <c r="O109" i="2" s="1"/>
  <c r="N453" i="2"/>
  <c r="O453" i="2" s="1"/>
  <c r="N424" i="2"/>
  <c r="O424" i="2" s="1"/>
  <c r="N96" i="2"/>
  <c r="O96" i="2" s="1"/>
  <c r="N77" i="2"/>
  <c r="O77" i="2" s="1"/>
  <c r="N629" i="2"/>
  <c r="O629" i="2" s="1"/>
  <c r="N609" i="2"/>
  <c r="O609" i="2" s="1"/>
  <c r="N582" i="2"/>
  <c r="O582" i="2" s="1"/>
  <c r="N580" i="2"/>
  <c r="O580" i="2" s="1"/>
  <c r="N560" i="2"/>
  <c r="O560" i="2" s="1"/>
  <c r="N602" i="2"/>
  <c r="O602" i="2" s="1"/>
  <c r="N540" i="2"/>
  <c r="O540" i="2" s="1"/>
  <c r="N478" i="2"/>
  <c r="O478" i="2" s="1"/>
  <c r="N469" i="2"/>
  <c r="O469" i="2" s="1"/>
  <c r="N452" i="2"/>
  <c r="O452" i="2" s="1"/>
  <c r="N460" i="2"/>
  <c r="O460" i="2" s="1"/>
  <c r="N12" i="2"/>
  <c r="O12" i="2" s="1"/>
  <c r="N203" i="2"/>
  <c r="O203" i="2" s="1"/>
  <c r="N131" i="2"/>
  <c r="O131" i="2" s="1"/>
  <c r="N375" i="2"/>
  <c r="O375" i="2" s="1"/>
  <c r="N22" i="2"/>
  <c r="O22" i="2" s="1"/>
  <c r="N188" i="2"/>
  <c r="O188" i="2" s="1"/>
  <c r="F24" i="2"/>
  <c r="Q24" i="2" s="1"/>
  <c r="N20" i="2"/>
  <c r="O20" i="2" s="1"/>
  <c r="N543" i="2"/>
  <c r="O543" i="2" s="1"/>
  <c r="F104" i="2"/>
  <c r="Q104" i="2" s="1"/>
  <c r="F54" i="2"/>
  <c r="Q54" i="2" s="1"/>
  <c r="E287" i="2"/>
  <c r="I287" i="2"/>
  <c r="E343" i="2"/>
  <c r="I343" i="2"/>
  <c r="N643" i="2"/>
  <c r="O643" i="2" s="1"/>
  <c r="N619" i="2"/>
  <c r="N397" i="2"/>
  <c r="O397" i="2" s="1"/>
  <c r="N385" i="2"/>
  <c r="O385" i="2" s="1"/>
  <c r="E288" i="2"/>
  <c r="I288" i="2"/>
  <c r="E374" i="2"/>
  <c r="I374" i="2"/>
  <c r="N183" i="2"/>
  <c r="O183" i="2" s="1"/>
  <c r="N15" i="2"/>
  <c r="O15" i="2" s="1"/>
  <c r="F64" i="2"/>
  <c r="Q64" i="2" s="1"/>
  <c r="N327" i="2"/>
  <c r="O327" i="2" s="1"/>
  <c r="F251" i="2"/>
  <c r="Q251" i="2" s="1"/>
  <c r="N274" i="2"/>
  <c r="O274" i="2" s="1"/>
  <c r="F614" i="2"/>
  <c r="Q614" i="2" s="1"/>
  <c r="F346" i="2"/>
  <c r="Q346" i="2" s="1"/>
  <c r="I211" i="2"/>
  <c r="E211" i="2"/>
  <c r="E351" i="2"/>
  <c r="I351" i="2"/>
  <c r="N179" i="2"/>
  <c r="O179" i="2" s="1"/>
  <c r="I616" i="2"/>
  <c r="E616" i="2"/>
  <c r="F576" i="2"/>
  <c r="Q576" i="2" s="1"/>
  <c r="N432" i="2"/>
  <c r="O432" i="2" s="1"/>
  <c r="F410" i="2"/>
  <c r="Q410" i="2" s="1"/>
  <c r="F391" i="2"/>
  <c r="Q391" i="2" s="1"/>
  <c r="F413" i="2"/>
  <c r="Q413" i="2" s="1"/>
  <c r="N625" i="2"/>
  <c r="O625" i="2" s="1"/>
  <c r="F494" i="2"/>
  <c r="Q494" i="2" s="1"/>
  <c r="F590" i="2"/>
  <c r="Q590" i="2" s="1"/>
  <c r="F483" i="2"/>
  <c r="Q483" i="2" s="1"/>
  <c r="N553" i="2"/>
  <c r="O553" i="2" s="1"/>
  <c r="E309" i="2"/>
  <c r="I309" i="2"/>
  <c r="F376" i="2"/>
  <c r="Q376" i="2" s="1"/>
  <c r="F206" i="2"/>
  <c r="Q206" i="2" s="1"/>
  <c r="I125" i="2"/>
  <c r="E125" i="2"/>
  <c r="F148" i="2"/>
  <c r="Q148" i="2" s="1"/>
  <c r="F366" i="2"/>
  <c r="Q366" i="2" s="1"/>
  <c r="N338" i="2"/>
  <c r="O338" i="2" s="1"/>
  <c r="F608" i="2"/>
  <c r="Q608" i="2" s="1"/>
  <c r="N329" i="2"/>
  <c r="O329" i="2" s="1"/>
  <c r="F566" i="2"/>
  <c r="Q566" i="2" s="1"/>
  <c r="F126" i="2"/>
  <c r="Q126" i="2" s="1"/>
  <c r="N228" i="2"/>
  <c r="F220" i="2"/>
  <c r="Q220" i="2" s="1"/>
  <c r="F48" i="2"/>
  <c r="Q48" i="2" s="1"/>
  <c r="N314" i="2"/>
  <c r="F470" i="2"/>
  <c r="Q470" i="2" s="1"/>
  <c r="F445" i="2"/>
  <c r="Q445" i="2" s="1"/>
  <c r="F422" i="2"/>
  <c r="Q422" i="2" s="1"/>
  <c r="F387" i="2"/>
  <c r="Q387" i="2" s="1"/>
  <c r="F436" i="2"/>
  <c r="Q436" i="2" s="1"/>
  <c r="F39" i="2"/>
  <c r="Q39" i="2" s="1"/>
  <c r="F22" i="2"/>
  <c r="Q22" i="2" s="1"/>
  <c r="F562" i="2"/>
  <c r="Q562" i="2" s="1"/>
  <c r="F338" i="2"/>
  <c r="Q338" i="2" s="1"/>
  <c r="F197" i="2"/>
  <c r="Q197" i="2" s="1"/>
  <c r="I302" i="2"/>
  <c r="E302" i="2"/>
  <c r="F495" i="2"/>
  <c r="Q495" i="2" s="1"/>
  <c r="F369" i="2"/>
  <c r="Q369" i="2" s="1"/>
  <c r="F89" i="2"/>
  <c r="Q89" i="2" s="1"/>
  <c r="F9" i="2"/>
  <c r="Q9" i="2" s="1"/>
  <c r="N13" i="2"/>
  <c r="F92" i="2"/>
  <c r="Q92" i="2" s="1"/>
  <c r="F71" i="2"/>
  <c r="Q71" i="2" s="1"/>
  <c r="F261" i="2"/>
  <c r="Q261" i="2" s="1"/>
  <c r="F47" i="2"/>
  <c r="Q47" i="2" s="1"/>
  <c r="F359" i="2"/>
  <c r="Q359" i="2" s="1"/>
  <c r="F155" i="2"/>
  <c r="Q155" i="2" s="1"/>
  <c r="F215" i="2"/>
  <c r="Q215" i="2" s="1"/>
  <c r="F539" i="2"/>
  <c r="Q539" i="2" s="1"/>
  <c r="N456" i="2"/>
  <c r="F141" i="2"/>
  <c r="Q141" i="2" s="1"/>
  <c r="F175" i="2"/>
  <c r="Q175" i="2" s="1"/>
  <c r="F240" i="2"/>
  <c r="Q240" i="2" s="1"/>
  <c r="N234" i="2"/>
  <c r="O234" i="2" s="1"/>
  <c r="N482" i="2"/>
  <c r="O482" i="2" s="1"/>
  <c r="F282" i="2"/>
  <c r="Q282" i="2" s="1"/>
  <c r="N515" i="2"/>
  <c r="N601" i="2"/>
  <c r="O601" i="2" s="1"/>
  <c r="F7" i="2"/>
  <c r="Q7" i="2" s="1"/>
  <c r="N213" i="2"/>
  <c r="N368" i="2"/>
  <c r="F634" i="2"/>
  <c r="Q634" i="2" s="1"/>
  <c r="F643" i="2"/>
  <c r="Q643" i="2" s="1"/>
  <c r="N241" i="2"/>
  <c r="O241" i="2" s="1"/>
  <c r="AF14" i="2"/>
  <c r="AG14" i="2" s="1"/>
  <c r="N612" i="2"/>
  <c r="F310" i="2"/>
  <c r="Q310" i="2" s="1"/>
  <c r="N272" i="2"/>
  <c r="O272" i="2" s="1"/>
  <c r="F638" i="2"/>
  <c r="Q638" i="2" s="1"/>
  <c r="F426" i="2"/>
  <c r="Q426" i="2" s="1"/>
  <c r="N170" i="2"/>
  <c r="O170" i="2" s="1"/>
  <c r="F325" i="2"/>
  <c r="Q325" i="2" s="1"/>
  <c r="N125" i="2"/>
  <c r="N211" i="2"/>
  <c r="N288" i="2"/>
  <c r="N135" i="2"/>
  <c r="O135" i="2" s="1"/>
  <c r="F613" i="2"/>
  <c r="Q613" i="2" s="1"/>
  <c r="F430" i="2"/>
  <c r="Q430" i="2" s="1"/>
  <c r="F417" i="2"/>
  <c r="Q417" i="2" s="1"/>
  <c r="F393" i="2"/>
  <c r="Q393" i="2" s="1"/>
  <c r="N353" i="2"/>
  <c r="F491" i="2"/>
  <c r="Q491" i="2" s="1"/>
  <c r="F313" i="2"/>
  <c r="Q313" i="2" s="1"/>
  <c r="F487" i="2"/>
  <c r="Q487" i="2" s="1"/>
  <c r="N501" i="2"/>
  <c r="F97" i="2"/>
  <c r="Q97" i="2" s="1"/>
  <c r="N371" i="2"/>
  <c r="O371" i="2" s="1"/>
  <c r="F31" i="2"/>
  <c r="Q31" i="2" s="1"/>
  <c r="F199" i="2"/>
  <c r="Q199" i="2" s="1"/>
  <c r="N373" i="2"/>
  <c r="O373" i="2" s="1"/>
  <c r="N391" i="2"/>
  <c r="O391" i="2" s="1"/>
  <c r="N624" i="2"/>
  <c r="O624" i="2" s="1"/>
  <c r="F265" i="2"/>
  <c r="Q265" i="2" s="1"/>
  <c r="F166" i="2"/>
  <c r="Q166" i="2" s="1"/>
  <c r="F530" i="2"/>
  <c r="Q530" i="2" s="1"/>
  <c r="F630" i="2"/>
  <c r="Q630" i="2" s="1"/>
  <c r="F543" i="2"/>
  <c r="Q543" i="2" s="1"/>
  <c r="F101" i="2"/>
  <c r="Q101" i="2" s="1"/>
  <c r="N323" i="2"/>
  <c r="F297" i="2"/>
  <c r="Q297" i="2" s="1"/>
  <c r="F544" i="2"/>
  <c r="Q544" i="2" s="1"/>
  <c r="F412" i="2"/>
  <c r="Q412" i="2" s="1"/>
  <c r="F384" i="2"/>
  <c r="Q384" i="2" s="1"/>
  <c r="F431" i="2"/>
  <c r="Q431" i="2" s="1"/>
  <c r="F439" i="2"/>
  <c r="Q439" i="2" s="1"/>
  <c r="N185" i="2"/>
  <c r="O185" i="2" s="1"/>
  <c r="N280" i="2"/>
  <c r="O280" i="2" s="1"/>
  <c r="F18" i="2"/>
  <c r="Q18" i="2" s="1"/>
  <c r="N420" i="2"/>
  <c r="O420" i="2" s="1"/>
  <c r="F233" i="2"/>
  <c r="Q233" i="2" s="1"/>
  <c r="F153" i="2"/>
  <c r="Q153" i="2" s="1"/>
  <c r="F156" i="2"/>
  <c r="Q156" i="2" s="1"/>
  <c r="F607" i="2"/>
  <c r="Q607" i="2" s="1"/>
  <c r="N476" i="2"/>
  <c r="F563" i="2"/>
  <c r="Q563" i="2" s="1"/>
  <c r="N389" i="2"/>
  <c r="F345" i="2"/>
  <c r="Q345" i="2" s="1"/>
  <c r="N355" i="2"/>
  <c r="O355" i="2" s="1"/>
  <c r="F162" i="2"/>
  <c r="Q162" i="2" s="1"/>
  <c r="N17" i="2"/>
  <c r="O17" i="2" s="1"/>
  <c r="N326" i="2"/>
  <c r="O326" i="2" s="1"/>
  <c r="F139" i="2"/>
  <c r="Q139" i="2" s="1"/>
  <c r="N286" i="2"/>
  <c r="F284" i="2"/>
  <c r="Q284" i="2" s="1"/>
  <c r="F532" i="2"/>
  <c r="Q532" i="2" s="1"/>
  <c r="F644" i="2"/>
  <c r="Q644" i="2" s="1"/>
  <c r="F628" i="2"/>
  <c r="Q628" i="2" s="1"/>
  <c r="F509" i="2"/>
  <c r="Q509" i="2" s="1"/>
  <c r="F253" i="2"/>
  <c r="Q253" i="2" s="1"/>
  <c r="F165" i="2"/>
  <c r="Q165" i="2" s="1"/>
  <c r="I73" i="2"/>
  <c r="E73" i="2"/>
  <c r="N123" i="2"/>
  <c r="O123" i="2" s="1"/>
  <c r="F492" i="2"/>
  <c r="Q492" i="2" s="1"/>
  <c r="F567" i="2"/>
  <c r="Q567" i="2" s="1"/>
  <c r="I127" i="2"/>
  <c r="E127" i="2"/>
  <c r="I111" i="2"/>
  <c r="E111" i="2"/>
  <c r="I95" i="2"/>
  <c r="E95" i="2"/>
  <c r="I79" i="2"/>
  <c r="E79" i="2"/>
  <c r="F114" i="2"/>
  <c r="Q114" i="2" s="1"/>
  <c r="F82" i="2"/>
  <c r="Q82" i="2" s="1"/>
  <c r="F46" i="2"/>
  <c r="Q46" i="2" s="1"/>
  <c r="I216" i="2"/>
  <c r="E216" i="2"/>
  <c r="F247" i="2"/>
  <c r="Q247" i="2" s="1"/>
  <c r="F63" i="2"/>
  <c r="Q63" i="2" s="1"/>
  <c r="N85" i="2"/>
  <c r="O85" i="2" s="1"/>
  <c r="F144" i="2"/>
  <c r="Q144" i="2" s="1"/>
  <c r="F334" i="2"/>
  <c r="Q334" i="2" s="1"/>
  <c r="F518" i="2"/>
  <c r="Q518" i="2" s="1"/>
  <c r="F20" i="2"/>
  <c r="Q20" i="2" s="1"/>
  <c r="F645" i="2"/>
  <c r="Q645" i="2" s="1"/>
  <c r="F471" i="2"/>
  <c r="Q471" i="2" s="1"/>
  <c r="F557" i="2"/>
  <c r="Q557" i="2" s="1"/>
  <c r="I458" i="2"/>
  <c r="E458" i="2"/>
  <c r="F27" i="2"/>
  <c r="Q27" i="2" s="1"/>
  <c r="N264" i="2"/>
  <c r="O264" i="2" s="1"/>
  <c r="F354" i="2"/>
  <c r="Q354" i="2" s="1"/>
  <c r="F149" i="2"/>
  <c r="Q149" i="2" s="1"/>
  <c r="F490" i="2"/>
  <c r="Q490" i="2" s="1"/>
  <c r="N379" i="2"/>
  <c r="F312" i="2"/>
  <c r="Q312" i="2" s="1"/>
  <c r="I323" i="2"/>
  <c r="E323" i="2"/>
  <c r="F227" i="2"/>
  <c r="Q227" i="2" s="1"/>
  <c r="F42" i="2"/>
  <c r="Q42" i="2" s="1"/>
  <c r="F300" i="2"/>
  <c r="Q300" i="2" s="1"/>
  <c r="F642" i="2"/>
  <c r="Q642" i="2" s="1"/>
  <c r="F546" i="2"/>
  <c r="Q546" i="2" s="1"/>
  <c r="F249" i="2"/>
  <c r="Q249" i="2" s="1"/>
  <c r="E69" i="2"/>
  <c r="I69" i="2"/>
  <c r="N91" i="2"/>
  <c r="O91" i="2" s="1"/>
  <c r="I228" i="2"/>
  <c r="E228" i="2"/>
  <c r="N68" i="2"/>
  <c r="O68" i="2" s="1"/>
  <c r="F540" i="2"/>
  <c r="Q540" i="2" s="1"/>
  <c r="F637" i="2"/>
  <c r="Q637" i="2" s="1"/>
  <c r="I622" i="2"/>
  <c r="E622" i="2"/>
  <c r="F392" i="2"/>
  <c r="Q392" i="2" s="1"/>
  <c r="N28" i="2"/>
  <c r="O28" i="2" s="1"/>
  <c r="F526" i="2"/>
  <c r="Q526" i="2" s="1"/>
  <c r="F514" i="2"/>
  <c r="Q514" i="2" s="1"/>
  <c r="F289" i="2"/>
  <c r="Q289" i="2" s="1"/>
  <c r="F272" i="2"/>
  <c r="Q272" i="2" s="1"/>
  <c r="F234" i="2"/>
  <c r="Q234" i="2" s="1"/>
  <c r="F154" i="2"/>
  <c r="Q154" i="2" s="1"/>
  <c r="F195" i="2"/>
  <c r="Q195" i="2" s="1"/>
  <c r="F595" i="2"/>
  <c r="Q595" i="2" s="1"/>
  <c r="F225" i="2"/>
  <c r="Q225" i="2" s="1"/>
  <c r="F259" i="2"/>
  <c r="Q259" i="2" s="1"/>
  <c r="F564" i="2"/>
  <c r="Q564" i="2" s="1"/>
  <c r="F115" i="2"/>
  <c r="L115" i="2" s="1"/>
  <c r="F83" i="2"/>
  <c r="Q83" i="2" s="1"/>
  <c r="F90" i="2"/>
  <c r="Q90" i="2" s="1"/>
  <c r="F25" i="2"/>
  <c r="Q25" i="2" s="1"/>
  <c r="F140" i="2"/>
  <c r="Q140" i="2" s="1"/>
  <c r="F60" i="2"/>
  <c r="Q60" i="2" s="1"/>
  <c r="N72" i="2"/>
  <c r="F295" i="2"/>
  <c r="Q295" i="2" s="1"/>
  <c r="F486" i="2"/>
  <c r="Q486" i="2" s="1"/>
  <c r="F280" i="2"/>
  <c r="Q280" i="2" s="1"/>
  <c r="N472" i="2"/>
  <c r="N448" i="2"/>
  <c r="F424" i="2"/>
  <c r="Q424" i="2" s="1"/>
  <c r="F411" i="2"/>
  <c r="Q411" i="2" s="1"/>
  <c r="N387" i="2"/>
  <c r="O387" i="2" s="1"/>
  <c r="N321" i="2"/>
  <c r="O321" i="2" s="1"/>
  <c r="F586" i="2"/>
  <c r="Q586" i="2" s="1"/>
  <c r="F625" i="2"/>
  <c r="Q625" i="2" s="1"/>
  <c r="F575" i="2"/>
  <c r="Q575" i="2" s="1"/>
  <c r="F315" i="2"/>
  <c r="Q315" i="2" s="1"/>
  <c r="F53" i="2"/>
  <c r="Q53" i="2" s="1"/>
  <c r="F503" i="2"/>
  <c r="Q503" i="2" s="1"/>
  <c r="F383" i="2"/>
  <c r="Q383" i="2" s="1"/>
  <c r="N192" i="2"/>
  <c r="F267" i="2"/>
  <c r="Q267" i="2" s="1"/>
  <c r="F40" i="2"/>
  <c r="Q40" i="2" s="1"/>
  <c r="AF19" i="2"/>
  <c r="AG19" i="2" s="1"/>
  <c r="N548" i="2"/>
  <c r="O548" i="2" s="1"/>
  <c r="F109" i="2"/>
  <c r="Q109" i="2" s="1"/>
  <c r="F355" i="2"/>
  <c r="Q355" i="2" s="1"/>
  <c r="N69" i="2"/>
  <c r="N352" i="2"/>
  <c r="F446" i="2"/>
  <c r="Q446" i="2" s="1"/>
  <c r="F245" i="2"/>
  <c r="Q245" i="2" s="1"/>
  <c r="N65" i="2"/>
  <c r="O65" i="2" s="1"/>
  <c r="F592" i="2"/>
  <c r="Q592" i="2" s="1"/>
  <c r="F146" i="2"/>
  <c r="Q146" i="2" s="1"/>
  <c r="N600" i="2"/>
  <c r="O600" i="2" s="1"/>
  <c r="F129" i="2"/>
  <c r="Q129" i="2" s="1"/>
  <c r="N339" i="2"/>
  <c r="O339" i="2" s="1"/>
  <c r="F6" i="2"/>
  <c r="Q6" i="2" s="1"/>
  <c r="F198" i="2"/>
  <c r="Q198" i="2" s="1"/>
  <c r="F535" i="2"/>
  <c r="Q535" i="2" s="1"/>
  <c r="F226" i="2"/>
  <c r="Q226" i="2" s="1"/>
  <c r="N136" i="2"/>
  <c r="O136" i="2" s="1"/>
  <c r="F363" i="2"/>
  <c r="Q363" i="2" s="1"/>
  <c r="F21" i="2"/>
  <c r="Q21" i="2" s="1"/>
  <c r="N366" i="2"/>
  <c r="O366" i="2" s="1"/>
  <c r="N566" i="2"/>
  <c r="O566" i="2" s="1"/>
  <c r="F210" i="2"/>
  <c r="Q210" i="2" s="1"/>
  <c r="N291" i="2"/>
  <c r="N474" i="2"/>
  <c r="O474" i="2" s="1"/>
  <c r="F553" i="2"/>
  <c r="Q553" i="2" s="1"/>
  <c r="F12" i="2"/>
  <c r="Q12" i="2" s="1"/>
  <c r="N218" i="2"/>
  <c r="O218" i="2" s="1"/>
  <c r="N616" i="2"/>
  <c r="F133" i="2"/>
  <c r="Q133" i="2" s="1"/>
  <c r="F77" i="2"/>
  <c r="Q77" i="2" s="1"/>
  <c r="F264" i="2"/>
  <c r="Q264" i="2" s="1"/>
  <c r="N615" i="2"/>
  <c r="AG28" i="2"/>
  <c r="AC25" i="2"/>
  <c r="AG25" i="2"/>
  <c r="AF28" i="2"/>
  <c r="AF25" i="2"/>
  <c r="AC26" i="2"/>
  <c r="AF24" i="2"/>
  <c r="AF26" i="2"/>
  <c r="AC24" i="2"/>
  <c r="AC29" i="2"/>
  <c r="AD30" i="2"/>
  <c r="AC28" i="2"/>
  <c r="AG24" i="2"/>
  <c r="AG26" i="2"/>
  <c r="AC27" i="2"/>
  <c r="L694" i="2" l="1"/>
  <c r="M694" i="2" s="1"/>
  <c r="L679" i="2"/>
  <c r="M679" i="2" s="1"/>
  <c r="O350" i="2"/>
  <c r="O266" i="2"/>
  <c r="O374" i="2"/>
  <c r="L547" i="2"/>
  <c r="M547" i="2" s="1"/>
  <c r="L158" i="2"/>
  <c r="M158" i="2" s="1"/>
  <c r="L328" i="2"/>
  <c r="M328" i="2" s="1"/>
  <c r="L170" i="2"/>
  <c r="M170" i="2" s="1"/>
  <c r="L223" i="2"/>
  <c r="M223" i="2" s="1"/>
  <c r="O622" i="2"/>
  <c r="O127" i="2"/>
  <c r="O235" i="2"/>
  <c r="O335" i="2"/>
  <c r="O440" i="2"/>
  <c r="O302" i="2"/>
  <c r="O113" i="2"/>
  <c r="O270" i="2"/>
  <c r="L201" i="2"/>
  <c r="M201" i="2" s="1"/>
  <c r="O72" i="2"/>
  <c r="O309" i="2"/>
  <c r="O362" i="2"/>
  <c r="O287" i="2"/>
  <c r="O442" i="2"/>
  <c r="O168" i="2"/>
  <c r="O304" i="2"/>
  <c r="O232" i="2"/>
  <c r="L551" i="2"/>
  <c r="M551" i="2" s="1"/>
  <c r="L145" i="2"/>
  <c r="M145" i="2" s="1"/>
  <c r="O318" i="2"/>
  <c r="L583" i="2"/>
  <c r="M583" i="2" s="1"/>
  <c r="O23" i="2"/>
  <c r="O79" i="2"/>
  <c r="O333" i="2"/>
  <c r="O93" i="2"/>
  <c r="O606" i="2"/>
  <c r="O623" i="2"/>
  <c r="O43" i="2"/>
  <c r="L139" i="2"/>
  <c r="M139" i="2" s="1"/>
  <c r="O577" i="2"/>
  <c r="O468" i="2"/>
  <c r="O458" i="2"/>
  <c r="L20" i="2"/>
  <c r="M20" i="2" s="1"/>
  <c r="O95" i="2"/>
  <c r="L345" i="2"/>
  <c r="M345" i="2" s="1"/>
  <c r="L483" i="2"/>
  <c r="M483" i="2" s="1"/>
  <c r="O177" i="2"/>
  <c r="O250" i="2"/>
  <c r="O621" i="2"/>
  <c r="O164" i="2"/>
  <c r="L57" i="2"/>
  <c r="M57" i="2" s="1"/>
  <c r="O291" i="2"/>
  <c r="O584" i="2"/>
  <c r="O290" i="2"/>
  <c r="L67" i="2"/>
  <c r="M67" i="2" s="1"/>
  <c r="L429" i="2"/>
  <c r="M429" i="2" s="1"/>
  <c r="L406" i="2"/>
  <c r="M406" i="2" s="1"/>
  <c r="O196" i="2"/>
  <c r="O409" i="2"/>
  <c r="L236" i="2"/>
  <c r="M236" i="2" s="1"/>
  <c r="O205" i="2"/>
  <c r="O73" i="2"/>
  <c r="O377" i="2"/>
  <c r="O142" i="2"/>
  <c r="O117" i="2"/>
  <c r="L146" i="2"/>
  <c r="M146" i="2" s="1"/>
  <c r="L355" i="2"/>
  <c r="M355" i="2" s="1"/>
  <c r="O472" i="2"/>
  <c r="O111" i="2"/>
  <c r="O351" i="2"/>
  <c r="O343" i="2"/>
  <c r="L135" i="2"/>
  <c r="M135" i="2" s="1"/>
  <c r="O187" i="2"/>
  <c r="L243" i="2"/>
  <c r="M243" i="2" s="1"/>
  <c r="O173" i="2"/>
  <c r="L257" i="2"/>
  <c r="M257" i="2" s="1"/>
  <c r="O143" i="2"/>
  <c r="O216" i="2"/>
  <c r="L49" i="2"/>
  <c r="M49" i="2" s="1"/>
  <c r="L121" i="2"/>
  <c r="M121" i="2" s="1"/>
  <c r="L610" i="2"/>
  <c r="M610" i="2" s="1"/>
  <c r="L508" i="2"/>
  <c r="M508" i="2" s="1"/>
  <c r="L153" i="2"/>
  <c r="M153" i="2" s="1"/>
  <c r="O314" i="2"/>
  <c r="O496" i="2"/>
  <c r="O296" i="2"/>
  <c r="L208" i="2"/>
  <c r="M208" i="2" s="1"/>
  <c r="L198" i="2"/>
  <c r="M198" i="2" s="1"/>
  <c r="L267" i="2"/>
  <c r="M267" i="2" s="1"/>
  <c r="L25" i="2"/>
  <c r="M25" i="2" s="1"/>
  <c r="L234" i="2"/>
  <c r="M234" i="2" s="1"/>
  <c r="L159" i="2"/>
  <c r="M159" i="2" s="1"/>
  <c r="L55" i="2"/>
  <c r="M55" i="2" s="1"/>
  <c r="L212" i="2"/>
  <c r="M212" i="2" s="1"/>
  <c r="L160" i="2"/>
  <c r="M160" i="2" s="1"/>
  <c r="L132" i="2"/>
  <c r="M132" i="2" s="1"/>
  <c r="L523" i="2"/>
  <c r="M523" i="2" s="1"/>
  <c r="L255" i="2"/>
  <c r="M255" i="2" s="1"/>
  <c r="L396" i="2"/>
  <c r="M396" i="2" s="1"/>
  <c r="L433" i="2"/>
  <c r="M433" i="2" s="1"/>
  <c r="L90" i="2"/>
  <c r="M90" i="2" s="1"/>
  <c r="L114" i="2"/>
  <c r="M114" i="2" s="1"/>
  <c r="L9" i="2"/>
  <c r="M9" i="2" s="1"/>
  <c r="L341" i="2"/>
  <c r="M341" i="2" s="1"/>
  <c r="L486" i="2"/>
  <c r="M486" i="2" s="1"/>
  <c r="L60" i="2"/>
  <c r="M60" i="2" s="1"/>
  <c r="O501" i="2"/>
  <c r="L197" i="2"/>
  <c r="M197" i="2" s="1"/>
  <c r="L26" i="2"/>
  <c r="M26" i="2" s="1"/>
  <c r="L190" i="2"/>
  <c r="M190" i="2" s="1"/>
  <c r="L38" i="2"/>
  <c r="M38" i="2" s="1"/>
  <c r="L348" i="2"/>
  <c r="M348" i="2" s="1"/>
  <c r="L370" i="2"/>
  <c r="M370" i="2" s="1"/>
  <c r="L507" i="2"/>
  <c r="M507" i="2" s="1"/>
  <c r="L237" i="2"/>
  <c r="M237" i="2" s="1"/>
  <c r="L569" i="2"/>
  <c r="M569" i="2" s="1"/>
  <c r="L320" i="2"/>
  <c r="M320" i="2" s="1"/>
  <c r="L412" i="2"/>
  <c r="M412" i="2" s="1"/>
  <c r="L426" i="2"/>
  <c r="M426" i="2" s="1"/>
  <c r="L470" i="2"/>
  <c r="M470" i="2" s="1"/>
  <c r="L410" i="2"/>
  <c r="M410" i="2" s="1"/>
  <c r="L19" i="2"/>
  <c r="M19" i="2" s="1"/>
  <c r="L4" i="2"/>
  <c r="M4" i="2" s="1"/>
  <c r="L639" i="2"/>
  <c r="M639" i="2" s="1"/>
  <c r="L469" i="2"/>
  <c r="M469" i="2" s="1"/>
  <c r="L465" i="2"/>
  <c r="M465" i="2" s="1"/>
  <c r="L395" i="2"/>
  <c r="M395" i="2" s="1"/>
  <c r="L112" i="2"/>
  <c r="M112" i="2" s="1"/>
  <c r="L386" i="2"/>
  <c r="M386" i="2" s="1"/>
  <c r="L441" i="2"/>
  <c r="M441" i="2" s="1"/>
  <c r="O192" i="2"/>
  <c r="O379" i="2"/>
  <c r="L253" i="2"/>
  <c r="M253" i="2" s="1"/>
  <c r="L607" i="2"/>
  <c r="M607" i="2" s="1"/>
  <c r="L431" i="2"/>
  <c r="M431" i="2" s="1"/>
  <c r="L543" i="2"/>
  <c r="M543" i="2" s="1"/>
  <c r="L166" i="2"/>
  <c r="M166" i="2" s="1"/>
  <c r="L422" i="2"/>
  <c r="M422" i="2" s="1"/>
  <c r="L152" i="2"/>
  <c r="M152" i="2" s="1"/>
  <c r="L200" i="2"/>
  <c r="M200" i="2" s="1"/>
  <c r="L528" i="2"/>
  <c r="M528" i="2" s="1"/>
  <c r="L150" i="2"/>
  <c r="M150" i="2" s="1"/>
  <c r="L107" i="2"/>
  <c r="M107" i="2" s="1"/>
  <c r="L222" i="2"/>
  <c r="M222" i="2" s="1"/>
  <c r="L554" i="2"/>
  <c r="M554" i="2" s="1"/>
  <c r="L194" i="2"/>
  <c r="M194" i="2" s="1"/>
  <c r="L444" i="2"/>
  <c r="M444" i="2" s="1"/>
  <c r="L548" i="2"/>
  <c r="M548" i="2" s="1"/>
  <c r="L214" i="2"/>
  <c r="M214" i="2" s="1"/>
  <c r="L230" i="2"/>
  <c r="M230" i="2" s="1"/>
  <c r="L618" i="2"/>
  <c r="M618" i="2" s="1"/>
  <c r="L475" i="2"/>
  <c r="M475" i="2" s="1"/>
  <c r="L263" i="2"/>
  <c r="M263" i="2" s="1"/>
  <c r="L209" i="2"/>
  <c r="M209" i="2" s="1"/>
  <c r="L281" i="2"/>
  <c r="M281" i="2" s="1"/>
  <c r="L517" i="2"/>
  <c r="M517" i="2" s="1"/>
  <c r="L474" i="2"/>
  <c r="M474" i="2" s="1"/>
  <c r="L480" i="2"/>
  <c r="M480" i="2" s="1"/>
  <c r="L52" i="2"/>
  <c r="M52" i="2" s="1"/>
  <c r="L332" i="2"/>
  <c r="M332" i="2" s="1"/>
  <c r="L404" i="2"/>
  <c r="M404" i="2" s="1"/>
  <c r="L561" i="2"/>
  <c r="M561" i="2" s="1"/>
  <c r="L226" i="2"/>
  <c r="M226" i="2" s="1"/>
  <c r="O69" i="2"/>
  <c r="L109" i="2"/>
  <c r="M109" i="2" s="1"/>
  <c r="L40" i="2"/>
  <c r="M40" i="2" s="1"/>
  <c r="L575" i="2"/>
  <c r="M575" i="2" s="1"/>
  <c r="O448" i="2"/>
  <c r="L249" i="2"/>
  <c r="M249" i="2" s="1"/>
  <c r="L300" i="2"/>
  <c r="M300" i="2" s="1"/>
  <c r="L63" i="2"/>
  <c r="M63" i="2" s="1"/>
  <c r="L532" i="2"/>
  <c r="M532" i="2" s="1"/>
  <c r="L491" i="2"/>
  <c r="M491" i="2" s="1"/>
  <c r="O288" i="2"/>
  <c r="L175" i="2"/>
  <c r="M175" i="2" s="1"/>
  <c r="L539" i="2"/>
  <c r="M539" i="2" s="1"/>
  <c r="L359" i="2"/>
  <c r="M359" i="2" s="1"/>
  <c r="L494" i="2"/>
  <c r="M494" i="2" s="1"/>
  <c r="O360" i="2"/>
  <c r="L246" i="2"/>
  <c r="M246" i="2" s="1"/>
  <c r="L238" i="2"/>
  <c r="M238" i="2" s="1"/>
  <c r="L337" i="2"/>
  <c r="M337" i="2" s="1"/>
  <c r="L241" i="2"/>
  <c r="M241" i="2" s="1"/>
  <c r="L311" i="2"/>
  <c r="M311" i="2" s="1"/>
  <c r="L536" i="2"/>
  <c r="M536" i="2" s="1"/>
  <c r="L330" i="2"/>
  <c r="M330" i="2" s="1"/>
  <c r="L510" i="2"/>
  <c r="M510" i="2" s="1"/>
  <c r="L498" i="2"/>
  <c r="M498" i="2" s="1"/>
  <c r="L138" i="2"/>
  <c r="M138" i="2" s="1"/>
  <c r="L260" i="2"/>
  <c r="M260" i="2" s="1"/>
  <c r="L502" i="2"/>
  <c r="M502" i="2" s="1"/>
  <c r="L589" i="2"/>
  <c r="M589" i="2" s="1"/>
  <c r="L558" i="2"/>
  <c r="M558" i="2" s="1"/>
  <c r="L137" i="2"/>
  <c r="M137" i="2" s="1"/>
  <c r="L217" i="2"/>
  <c r="M217" i="2" s="1"/>
  <c r="L218" i="2"/>
  <c r="M218" i="2" s="1"/>
  <c r="L221" i="2"/>
  <c r="M221" i="2" s="1"/>
  <c r="L634" i="2"/>
  <c r="M634" i="2" s="1"/>
  <c r="L7" i="2"/>
  <c r="M7" i="2" s="1"/>
  <c r="L413" i="2"/>
  <c r="M413" i="2" s="1"/>
  <c r="L86" i="2"/>
  <c r="M86" i="2" s="1"/>
  <c r="L133" i="2"/>
  <c r="M133" i="2" s="1"/>
  <c r="L12" i="2"/>
  <c r="M12" i="2" s="1"/>
  <c r="L210" i="2"/>
  <c r="M210" i="2" s="1"/>
  <c r="L6" i="2"/>
  <c r="M6" i="2" s="1"/>
  <c r="L129" i="2"/>
  <c r="M129" i="2" s="1"/>
  <c r="O352" i="2"/>
  <c r="L315" i="2"/>
  <c r="M315" i="2" s="1"/>
  <c r="L280" i="2"/>
  <c r="M280" i="2" s="1"/>
  <c r="L295" i="2"/>
  <c r="M295" i="2" s="1"/>
  <c r="L259" i="2"/>
  <c r="M259" i="2" s="1"/>
  <c r="L526" i="2"/>
  <c r="M526" i="2" s="1"/>
  <c r="L42" i="2"/>
  <c r="M42" i="2" s="1"/>
  <c r="L165" i="2"/>
  <c r="M165" i="2" s="1"/>
  <c r="O389" i="2"/>
  <c r="L18" i="2"/>
  <c r="M18" i="2" s="1"/>
  <c r="O323" i="2"/>
  <c r="L31" i="2"/>
  <c r="M31" i="2" s="1"/>
  <c r="O353" i="2"/>
  <c r="L613" i="2"/>
  <c r="M613" i="2" s="1"/>
  <c r="O211" i="2"/>
  <c r="L643" i="2"/>
  <c r="M643" i="2" s="1"/>
  <c r="O368" i="2"/>
  <c r="L71" i="2"/>
  <c r="M71" i="2" s="1"/>
  <c r="L22" i="2"/>
  <c r="M22" i="2" s="1"/>
  <c r="L220" i="2"/>
  <c r="L126" i="2"/>
  <c r="M126" i="2" s="1"/>
  <c r="L608" i="2"/>
  <c r="M608" i="2" s="1"/>
  <c r="L366" i="2"/>
  <c r="M366" i="2" s="1"/>
  <c r="L251" i="2"/>
  <c r="M251" i="2" s="1"/>
  <c r="L64" i="2"/>
  <c r="M64" i="2" s="1"/>
  <c r="L54" i="2"/>
  <c r="M54" i="2" s="1"/>
  <c r="L299" i="2"/>
  <c r="M299" i="2" s="1"/>
  <c r="L229" i="2"/>
  <c r="M229" i="2" s="1"/>
  <c r="L565" i="2"/>
  <c r="M565" i="2" s="1"/>
  <c r="L193" i="2"/>
  <c r="M193" i="2" s="1"/>
  <c r="L464" i="2"/>
  <c r="M464" i="2" s="1"/>
  <c r="L585" i="2"/>
  <c r="M585" i="2" s="1"/>
  <c r="L174" i="2"/>
  <c r="M174" i="2" s="1"/>
  <c r="L50" i="2"/>
  <c r="M50" i="2" s="1"/>
  <c r="L91" i="2"/>
  <c r="M91" i="2" s="1"/>
  <c r="L273" i="2"/>
  <c r="M273" i="2" s="1"/>
  <c r="L364" i="2"/>
  <c r="M364" i="2" s="1"/>
  <c r="L244" i="2"/>
  <c r="M244" i="2" s="1"/>
  <c r="L254" i="2"/>
  <c r="M254" i="2" s="1"/>
  <c r="L88" i="2"/>
  <c r="M88" i="2" s="1"/>
  <c r="L306" i="2"/>
  <c r="M306" i="2" s="1"/>
  <c r="L596" i="2"/>
  <c r="M596" i="2" s="1"/>
  <c r="L87" i="2"/>
  <c r="M87" i="2" s="1"/>
  <c r="L482" i="2"/>
  <c r="M482" i="2" s="1"/>
  <c r="L407" i="2"/>
  <c r="M407" i="2" s="1"/>
  <c r="L574" i="2"/>
  <c r="M574" i="2" s="1"/>
  <c r="L347" i="2"/>
  <c r="M347" i="2" s="1"/>
  <c r="L224" i="2"/>
  <c r="M224" i="2" s="1"/>
  <c r="L204" i="2"/>
  <c r="M204" i="2" s="1"/>
  <c r="L357" i="2"/>
  <c r="M357" i="2" s="1"/>
  <c r="L571" i="2"/>
  <c r="M571" i="2" s="1"/>
  <c r="L181" i="2"/>
  <c r="M181" i="2" s="1"/>
  <c r="L14" i="2"/>
  <c r="M14" i="2" s="1"/>
  <c r="L185" i="2"/>
  <c r="M185" i="2" s="1"/>
  <c r="L432" i="2"/>
  <c r="M432" i="2" s="1"/>
  <c r="L599" i="2"/>
  <c r="M599" i="2" s="1"/>
  <c r="L202" i="2"/>
  <c r="M202" i="2" s="1"/>
  <c r="L336" i="2"/>
  <c r="M336" i="2" s="1"/>
  <c r="L631" i="2"/>
  <c r="M631" i="2" s="1"/>
  <c r="L62" i="2"/>
  <c r="M62" i="2" s="1"/>
  <c r="L179" i="2"/>
  <c r="M179" i="2" s="1"/>
  <c r="L285" i="2"/>
  <c r="M285" i="2" s="1"/>
  <c r="L183" i="2"/>
  <c r="M183" i="2" s="1"/>
  <c r="L541" i="2"/>
  <c r="M541" i="2" s="1"/>
  <c r="L371" i="2"/>
  <c r="M371" i="2" s="1"/>
  <c r="L423" i="2"/>
  <c r="M423" i="2" s="1"/>
  <c r="L635" i="2"/>
  <c r="M635" i="2" s="1"/>
  <c r="L436" i="2"/>
  <c r="M436" i="2" s="1"/>
  <c r="L172" i="2"/>
  <c r="M172" i="2" s="1"/>
  <c r="L449" i="2"/>
  <c r="M449" i="2" s="1"/>
  <c r="L399" i="2"/>
  <c r="M399" i="2" s="1"/>
  <c r="L29" i="2"/>
  <c r="M29" i="2" s="1"/>
  <c r="L435" i="2"/>
  <c r="M435" i="2" s="1"/>
  <c r="L418" i="2"/>
  <c r="M418" i="2" s="1"/>
  <c r="O616" i="2"/>
  <c r="L564" i="2"/>
  <c r="M564" i="2" s="1"/>
  <c r="L225" i="2"/>
  <c r="M225" i="2" s="1"/>
  <c r="L289" i="2"/>
  <c r="M289" i="2" s="1"/>
  <c r="L312" i="2"/>
  <c r="M312" i="2" s="1"/>
  <c r="L149" i="2"/>
  <c r="M149" i="2" s="1"/>
  <c r="L518" i="2"/>
  <c r="M518" i="2" s="1"/>
  <c r="L284" i="2"/>
  <c r="M284" i="2" s="1"/>
  <c r="L156" i="2"/>
  <c r="M156" i="2" s="1"/>
  <c r="L233" i="2"/>
  <c r="M233" i="2" s="1"/>
  <c r="L530" i="2"/>
  <c r="M530" i="2" s="1"/>
  <c r="L265" i="2"/>
  <c r="M265" i="2" s="1"/>
  <c r="O515" i="2"/>
  <c r="O456" i="2"/>
  <c r="L155" i="2"/>
  <c r="M155" i="2" s="1"/>
  <c r="L47" i="2"/>
  <c r="M47" i="2" s="1"/>
  <c r="L566" i="2"/>
  <c r="M566" i="2" s="1"/>
  <c r="L148" i="2"/>
  <c r="M148" i="2" s="1"/>
  <c r="L206" i="2"/>
  <c r="M206" i="2" s="1"/>
  <c r="L590" i="2"/>
  <c r="M590" i="2" s="1"/>
  <c r="L614" i="2"/>
  <c r="M614" i="2" s="1"/>
  <c r="O619" i="2"/>
  <c r="L329" i="2"/>
  <c r="M329" i="2" s="1"/>
  <c r="L59" i="2"/>
  <c r="M59" i="2" s="1"/>
  <c r="L248" i="2"/>
  <c r="M248" i="2" s="1"/>
  <c r="L499" i="2"/>
  <c r="M499" i="2" s="1"/>
  <c r="L326" i="2"/>
  <c r="M326" i="2" s="1"/>
  <c r="L627" i="2"/>
  <c r="M627" i="2" s="1"/>
  <c r="L307" i="2"/>
  <c r="M307" i="2" s="1"/>
  <c r="L531" i="2"/>
  <c r="M531" i="2" s="1"/>
  <c r="L361" i="2"/>
  <c r="M361" i="2" s="1"/>
  <c r="L534" i="2"/>
  <c r="M534" i="2" s="1"/>
  <c r="L598" i="2"/>
  <c r="M598" i="2" s="1"/>
  <c r="L161" i="2"/>
  <c r="M161" i="2" s="1"/>
  <c r="L180" i="2"/>
  <c r="M180" i="2" s="1"/>
  <c r="L339" i="2"/>
  <c r="M339" i="2" s="1"/>
  <c r="L268" i="2"/>
  <c r="M268" i="2" s="1"/>
  <c r="L66" i="2"/>
  <c r="M66" i="2" s="1"/>
  <c r="L538" i="2"/>
  <c r="M538" i="2" s="1"/>
  <c r="L157" i="2"/>
  <c r="M157" i="2" s="1"/>
  <c r="L32" i="2"/>
  <c r="M32" i="2" s="1"/>
  <c r="L319" i="2"/>
  <c r="M319" i="2" s="1"/>
  <c r="L506" i="2"/>
  <c r="M506" i="2" s="1"/>
  <c r="L600" i="2"/>
  <c r="M600" i="2" s="1"/>
  <c r="M115" i="2"/>
  <c r="F458" i="2"/>
  <c r="Q458" i="2" s="1"/>
  <c r="F616" i="2"/>
  <c r="Q616" i="2" s="1"/>
  <c r="F374" i="2"/>
  <c r="Q374" i="2" s="1"/>
  <c r="F343" i="2"/>
  <c r="Q343" i="2" s="1"/>
  <c r="F291" i="2"/>
  <c r="Q291" i="2" s="1"/>
  <c r="F333" i="2"/>
  <c r="Q333" i="2" s="1"/>
  <c r="F377" i="2"/>
  <c r="Q377" i="2" s="1"/>
  <c r="F177" i="2"/>
  <c r="Q177" i="2" s="1"/>
  <c r="F472" i="2"/>
  <c r="Q472" i="2" s="1"/>
  <c r="F93" i="2"/>
  <c r="Q93" i="2" s="1"/>
  <c r="F266" i="2"/>
  <c r="Q266" i="2" s="1"/>
  <c r="Q2" i="2"/>
  <c r="F621" i="2"/>
  <c r="Q621" i="2" s="1"/>
  <c r="F13" i="2"/>
  <c r="Q13" i="2" s="1"/>
  <c r="L383" i="2"/>
  <c r="M383" i="2" s="1"/>
  <c r="L586" i="2"/>
  <c r="M586" i="2" s="1"/>
  <c r="L411" i="2"/>
  <c r="L392" i="2"/>
  <c r="M392" i="2" s="1"/>
  <c r="F228" i="2"/>
  <c r="L471" i="2"/>
  <c r="M471" i="2" s="1"/>
  <c r="F111" i="2"/>
  <c r="Q111" i="2" s="1"/>
  <c r="L92" i="2"/>
  <c r="M92" i="2" s="1"/>
  <c r="L519" i="2"/>
  <c r="M519" i="2" s="1"/>
  <c r="F468" i="2"/>
  <c r="Q468" i="2" s="1"/>
  <c r="L105" i="2"/>
  <c r="M105" i="2" s="1"/>
  <c r="F187" i="2"/>
  <c r="Q187" i="2" s="1"/>
  <c r="L171" i="2"/>
  <c r="M171" i="2" s="1"/>
  <c r="L317" i="2"/>
  <c r="M317" i="2" s="1"/>
  <c r="L35" i="2"/>
  <c r="M35" i="2" s="1"/>
  <c r="L365" i="2"/>
  <c r="M365" i="2" s="1"/>
  <c r="L41" i="2"/>
  <c r="M41" i="2" s="1"/>
  <c r="F440" i="2"/>
  <c r="Q440" i="2" s="1"/>
  <c r="F314" i="2"/>
  <c r="Q314" i="2" s="1"/>
  <c r="L163" i="2"/>
  <c r="M163" i="2" s="1"/>
  <c r="F213" i="2"/>
  <c r="Q213" i="2" s="1"/>
  <c r="L478" i="2"/>
  <c r="M478" i="2" s="1"/>
  <c r="L252" i="2"/>
  <c r="M252" i="2" s="1"/>
  <c r="L68" i="2"/>
  <c r="M68" i="2" s="1"/>
  <c r="L602" i="2"/>
  <c r="M602" i="2" s="1"/>
  <c r="L81" i="2"/>
  <c r="M81" i="2" s="1"/>
  <c r="L641" i="2"/>
  <c r="M641" i="2" s="1"/>
  <c r="F496" i="2"/>
  <c r="Q496" i="2" s="1"/>
  <c r="L231" i="2"/>
  <c r="M231" i="2" s="1"/>
  <c r="L388" i="2"/>
  <c r="M388" i="2" s="1"/>
  <c r="L425" i="2"/>
  <c r="M425" i="2" s="1"/>
  <c r="L103" i="2"/>
  <c r="M103" i="2" s="1"/>
  <c r="L640" i="2"/>
  <c r="M640" i="2" s="1"/>
  <c r="L17" i="2"/>
  <c r="M17" i="2" s="1"/>
  <c r="F142" i="2"/>
  <c r="Q142" i="2" s="1"/>
  <c r="L604" i="2"/>
  <c r="M604" i="2" s="1"/>
  <c r="L264" i="2"/>
  <c r="M264" i="2" s="1"/>
  <c r="L363" i="2"/>
  <c r="M363" i="2" s="1"/>
  <c r="L245" i="2"/>
  <c r="M245" i="2" s="1"/>
  <c r="L503" i="2"/>
  <c r="M503" i="2" s="1"/>
  <c r="L625" i="2"/>
  <c r="M625" i="2" s="1"/>
  <c r="L424" i="2"/>
  <c r="M424" i="2" s="1"/>
  <c r="L140" i="2"/>
  <c r="M140" i="2" s="1"/>
  <c r="Q115" i="2"/>
  <c r="L595" i="2"/>
  <c r="M595" i="2" s="1"/>
  <c r="L154" i="2"/>
  <c r="M154" i="2" s="1"/>
  <c r="L272" i="2"/>
  <c r="M272" i="2" s="1"/>
  <c r="L514" i="2"/>
  <c r="M514" i="2" s="1"/>
  <c r="L540" i="2"/>
  <c r="M540" i="2" s="1"/>
  <c r="L642" i="2"/>
  <c r="M642" i="2" s="1"/>
  <c r="L490" i="2"/>
  <c r="M490" i="2" s="1"/>
  <c r="L354" i="2"/>
  <c r="M354" i="2" s="1"/>
  <c r="L27" i="2"/>
  <c r="M27" i="2" s="1"/>
  <c r="L557" i="2"/>
  <c r="M557" i="2" s="1"/>
  <c r="L645" i="2"/>
  <c r="M645" i="2" s="1"/>
  <c r="L144" i="2"/>
  <c r="M144" i="2" s="1"/>
  <c r="L247" i="2"/>
  <c r="M247" i="2" s="1"/>
  <c r="L46" i="2"/>
  <c r="M46" i="2" s="1"/>
  <c r="F95" i="2"/>
  <c r="Q95" i="2" s="1"/>
  <c r="F127" i="2"/>
  <c r="Q127" i="2" s="1"/>
  <c r="L492" i="2"/>
  <c r="M492" i="2" s="1"/>
  <c r="L628" i="2"/>
  <c r="M628" i="2" s="1"/>
  <c r="L162" i="2"/>
  <c r="M162" i="2" s="1"/>
  <c r="O476" i="2"/>
  <c r="L297" i="2"/>
  <c r="M297" i="2" s="1"/>
  <c r="L101" i="2"/>
  <c r="M101" i="2" s="1"/>
  <c r="L630" i="2"/>
  <c r="M630" i="2" s="1"/>
  <c r="L97" i="2"/>
  <c r="M97" i="2" s="1"/>
  <c r="L313" i="2"/>
  <c r="M313" i="2" s="1"/>
  <c r="L417" i="2"/>
  <c r="M417" i="2" s="1"/>
  <c r="O125" i="2"/>
  <c r="L282" i="2"/>
  <c r="M282" i="2" s="1"/>
  <c r="L240" i="2"/>
  <c r="M240" i="2" s="1"/>
  <c r="L141" i="2"/>
  <c r="M141" i="2" s="1"/>
  <c r="L369" i="2"/>
  <c r="M369" i="2" s="1"/>
  <c r="F302" i="2"/>
  <c r="Q302" i="2" s="1"/>
  <c r="L338" i="2"/>
  <c r="M338" i="2" s="1"/>
  <c r="L48" i="2"/>
  <c r="M48" i="2" s="1"/>
  <c r="F125" i="2"/>
  <c r="Q125" i="2" s="1"/>
  <c r="L376" i="2"/>
  <c r="M376" i="2" s="1"/>
  <c r="L576" i="2"/>
  <c r="M576" i="2" s="1"/>
  <c r="L346" i="2"/>
  <c r="M346" i="2" s="1"/>
  <c r="L262" i="2"/>
  <c r="M262" i="2" s="1"/>
  <c r="L269" i="2"/>
  <c r="M269" i="2" s="1"/>
  <c r="L242" i="2"/>
  <c r="M242" i="2" s="1"/>
  <c r="L385" i="2"/>
  <c r="M385" i="2" s="1"/>
  <c r="L609" i="2"/>
  <c r="M609" i="2" s="1"/>
  <c r="L331" i="2"/>
  <c r="M331" i="2" s="1"/>
  <c r="L322" i="2"/>
  <c r="M322" i="2" s="1"/>
  <c r="L559" i="2"/>
  <c r="M559" i="2" s="1"/>
  <c r="L277" i="2"/>
  <c r="L452" i="2"/>
  <c r="M452" i="2" s="1"/>
  <c r="L443" i="2"/>
  <c r="M443" i="2" s="1"/>
  <c r="L298" i="2"/>
  <c r="M298" i="2" s="1"/>
  <c r="L203" i="2"/>
  <c r="M203" i="2" s="1"/>
  <c r="L178" i="2"/>
  <c r="M178" i="2" s="1"/>
  <c r="L402" i="2"/>
  <c r="M402" i="2" s="1"/>
  <c r="L400" i="2"/>
  <c r="M400" i="2" s="1"/>
  <c r="L560" i="2"/>
  <c r="M560" i="2" s="1"/>
  <c r="L207" i="2"/>
  <c r="M207" i="2" s="1"/>
  <c r="L603" i="2"/>
  <c r="M603" i="2" s="1"/>
  <c r="L184" i="2"/>
  <c r="M184" i="2" s="1"/>
  <c r="L274" i="2"/>
  <c r="M274" i="2" s="1"/>
  <c r="L37" i="2"/>
  <c r="M37" i="2" s="1"/>
  <c r="L568" i="2"/>
  <c r="M568" i="2" s="1"/>
  <c r="L78" i="2"/>
  <c r="M78" i="2" s="1"/>
  <c r="L3" i="2"/>
  <c r="M3" i="2" s="1"/>
  <c r="L279" i="2"/>
  <c r="M279" i="2" s="1"/>
  <c r="L51" i="2"/>
  <c r="M51" i="2" s="1"/>
  <c r="L108" i="2"/>
  <c r="M108" i="2" s="1"/>
  <c r="L16" i="2"/>
  <c r="M16" i="2" s="1"/>
  <c r="L420" i="2"/>
  <c r="M420" i="2" s="1"/>
  <c r="L33" i="2"/>
  <c r="M33" i="2" s="1"/>
  <c r="L316" i="2"/>
  <c r="M316" i="2" s="1"/>
  <c r="L647" i="2"/>
  <c r="M647" i="2" s="1"/>
  <c r="L239" i="2"/>
  <c r="M239" i="2" s="1"/>
  <c r="L533" i="2"/>
  <c r="M533" i="2" s="1"/>
  <c r="F476" i="2"/>
  <c r="Q476" i="2" s="1"/>
  <c r="L488" i="2"/>
  <c r="M488" i="2" s="1"/>
  <c r="L305" i="2"/>
  <c r="M305" i="2" s="1"/>
  <c r="L493" i="2"/>
  <c r="M493" i="2" s="1"/>
  <c r="L512" i="2"/>
  <c r="M512" i="2" s="1"/>
  <c r="L522" i="2"/>
  <c r="M522" i="2" s="1"/>
  <c r="F584" i="2"/>
  <c r="Q584" i="2" s="1"/>
  <c r="F286" i="2"/>
  <c r="Q286" i="2" s="1"/>
  <c r="L450" i="2"/>
  <c r="M450" i="2" s="1"/>
  <c r="L122" i="2"/>
  <c r="M122" i="2" s="1"/>
  <c r="L428" i="2"/>
  <c r="M428" i="2" s="1"/>
  <c r="L275" i="2"/>
  <c r="M275" i="2" s="1"/>
  <c r="L581" i="2"/>
  <c r="M581" i="2" s="1"/>
  <c r="L594" i="2"/>
  <c r="M594" i="2" s="1"/>
  <c r="L11" i="2"/>
  <c r="M11" i="2" s="1"/>
  <c r="L438" i="2"/>
  <c r="M438" i="2" s="1"/>
  <c r="L256" i="2"/>
  <c r="M256" i="2" s="1"/>
  <c r="F168" i="2"/>
  <c r="L349" i="2"/>
  <c r="M349" i="2" s="1"/>
  <c r="L390" i="2"/>
  <c r="M390" i="2" s="1"/>
  <c r="L427" i="2"/>
  <c r="M427" i="2" s="1"/>
  <c r="L182" i="2"/>
  <c r="M182" i="2" s="1"/>
  <c r="L633" i="2"/>
  <c r="M633" i="2" s="1"/>
  <c r="L186" i="2"/>
  <c r="M186" i="2" s="1"/>
  <c r="L321" i="2"/>
  <c r="M321" i="2" s="1"/>
  <c r="L593" i="2"/>
  <c r="M593" i="2" s="1"/>
  <c r="F173" i="2"/>
  <c r="Q173" i="2" s="1"/>
  <c r="L524" i="2"/>
  <c r="M524" i="2" s="1"/>
  <c r="L5" i="2"/>
  <c r="M5" i="2" s="1"/>
  <c r="L437" i="2"/>
  <c r="M437" i="2" s="1"/>
  <c r="L189" i="2"/>
  <c r="M189" i="2" s="1"/>
  <c r="F250" i="2"/>
  <c r="Q250" i="2" s="1"/>
  <c r="F270" i="2"/>
  <c r="Q270" i="2" s="1"/>
  <c r="L611" i="2"/>
  <c r="M611" i="2" s="1"/>
  <c r="L358" i="2"/>
  <c r="M358" i="2" s="1"/>
  <c r="L378" i="2"/>
  <c r="M378" i="2" s="1"/>
  <c r="L414" i="2"/>
  <c r="M414" i="2" s="1"/>
  <c r="L578" i="2"/>
  <c r="M578" i="2" s="1"/>
  <c r="L457" i="2"/>
  <c r="M457" i="2" s="1"/>
  <c r="L485" i="2"/>
  <c r="M485" i="2" s="1"/>
  <c r="F515" i="2"/>
  <c r="Q515" i="2" s="1"/>
  <c r="L130" i="2"/>
  <c r="M130" i="2" s="1"/>
  <c r="L504" i="2"/>
  <c r="M504" i="2" s="1"/>
  <c r="F205" i="2"/>
  <c r="Q205" i="2" s="1"/>
  <c r="L617" i="2"/>
  <c r="M617" i="2" s="1"/>
  <c r="L75" i="2"/>
  <c r="M75" i="2" s="1"/>
  <c r="L191" i="2"/>
  <c r="M191" i="2" s="1"/>
  <c r="L169" i="2"/>
  <c r="M169" i="2" s="1"/>
  <c r="F43" i="2"/>
  <c r="Q43" i="2" s="1"/>
  <c r="L120" i="2"/>
  <c r="M120" i="2" s="1"/>
  <c r="L549" i="2"/>
  <c r="M549" i="2" s="1"/>
  <c r="F389" i="2"/>
  <c r="Q389" i="2" s="1"/>
  <c r="L555" i="2"/>
  <c r="M555" i="2" s="1"/>
  <c r="L283" i="2"/>
  <c r="M283" i="2" s="1"/>
  <c r="L65" i="2"/>
  <c r="M65" i="2" s="1"/>
  <c r="L415" i="2"/>
  <c r="M415" i="2" s="1"/>
  <c r="L462" i="2"/>
  <c r="M462" i="2" s="1"/>
  <c r="L463" i="2"/>
  <c r="M463" i="2" s="1"/>
  <c r="L421" i="2"/>
  <c r="M421" i="2" s="1"/>
  <c r="L624" i="2"/>
  <c r="M624" i="2" s="1"/>
  <c r="L344" i="2"/>
  <c r="M344" i="2" s="1"/>
  <c r="F196" i="2"/>
  <c r="Q196" i="2" s="1"/>
  <c r="L500" i="2"/>
  <c r="M500" i="2" s="1"/>
  <c r="F117" i="2"/>
  <c r="L588" i="2"/>
  <c r="M588" i="2" s="1"/>
  <c r="AC12" i="2"/>
  <c r="AF12" i="2" s="1"/>
  <c r="AG12" i="2" s="1"/>
  <c r="AF16" i="2"/>
  <c r="AG16" i="2" s="1"/>
  <c r="F351" i="2"/>
  <c r="Q351" i="2" s="1"/>
  <c r="F577" i="2"/>
  <c r="Q577" i="2" s="1"/>
  <c r="F456" i="2"/>
  <c r="Q456" i="2" s="1"/>
  <c r="F23" i="2"/>
  <c r="Q23" i="2" s="1"/>
  <c r="F350" i="2"/>
  <c r="Q350" i="2" s="1"/>
  <c r="AF4" i="2"/>
  <c r="AG4" i="2" s="1"/>
  <c r="L535" i="2"/>
  <c r="M535" i="2" s="1"/>
  <c r="L592" i="2"/>
  <c r="M592" i="2" s="1"/>
  <c r="L53" i="2"/>
  <c r="M53" i="2" s="1"/>
  <c r="L637" i="2"/>
  <c r="M637" i="2" s="1"/>
  <c r="F69" i="2"/>
  <c r="Q69" i="2" s="1"/>
  <c r="L546" i="2"/>
  <c r="M546" i="2" s="1"/>
  <c r="L227" i="2"/>
  <c r="M227" i="2" s="1"/>
  <c r="L334" i="2"/>
  <c r="M334" i="2" s="1"/>
  <c r="F216" i="2"/>
  <c r="Q216" i="2" s="1"/>
  <c r="F79" i="2"/>
  <c r="Q79" i="2" s="1"/>
  <c r="L509" i="2"/>
  <c r="M509" i="2" s="1"/>
  <c r="L644" i="2"/>
  <c r="M644" i="2" s="1"/>
  <c r="L393" i="2"/>
  <c r="M393" i="2" s="1"/>
  <c r="L430" i="2"/>
  <c r="M430" i="2" s="1"/>
  <c r="L325" i="2"/>
  <c r="M325" i="2" s="1"/>
  <c r="L310" i="2"/>
  <c r="M310" i="2" s="1"/>
  <c r="L215" i="2"/>
  <c r="M215" i="2" s="1"/>
  <c r="L261" i="2"/>
  <c r="M261" i="2" s="1"/>
  <c r="F211" i="2"/>
  <c r="Q211" i="2" s="1"/>
  <c r="L434" i="2"/>
  <c r="M434" i="2" s="1"/>
  <c r="L401" i="2"/>
  <c r="M401" i="2" s="1"/>
  <c r="L94" i="2"/>
  <c r="M94" i="2" s="1"/>
  <c r="L460" i="2"/>
  <c r="M460" i="2" s="1"/>
  <c r="L380" i="2"/>
  <c r="M380" i="2" s="1"/>
  <c r="L451" i="2"/>
  <c r="M451" i="2" s="1"/>
  <c r="L405" i="2"/>
  <c r="M405" i="2" s="1"/>
  <c r="L96" i="2"/>
  <c r="M96" i="2" s="1"/>
  <c r="F615" i="2"/>
  <c r="Q615" i="2" s="1"/>
  <c r="F335" i="2"/>
  <c r="Q335" i="2" s="1"/>
  <c r="L99" i="2"/>
  <c r="M99" i="2" s="1"/>
  <c r="L453" i="2"/>
  <c r="M453" i="2" s="1"/>
  <c r="F448" i="2"/>
  <c r="Q448" i="2" s="1"/>
  <c r="F362" i="2"/>
  <c r="Q362" i="2" s="1"/>
  <c r="L447" i="2"/>
  <c r="M447" i="2" s="1"/>
  <c r="F290" i="2"/>
  <c r="Q290" i="2" s="1"/>
  <c r="L8" i="2"/>
  <c r="M8" i="2" s="1"/>
  <c r="F113" i="2"/>
  <c r="Q113" i="2" s="1"/>
  <c r="L511" i="2"/>
  <c r="M511" i="2" s="1"/>
  <c r="L293" i="2"/>
  <c r="M293" i="2" s="1"/>
  <c r="L579" i="2"/>
  <c r="M579" i="2" s="1"/>
  <c r="L2" i="2"/>
  <c r="L459" i="2"/>
  <c r="M459" i="2" s="1"/>
  <c r="L147" i="2"/>
  <c r="M147" i="2" s="1"/>
  <c r="L85" i="2"/>
  <c r="M85" i="2" s="1"/>
  <c r="L176" i="2"/>
  <c r="M176" i="2" s="1"/>
  <c r="L416" i="2"/>
  <c r="M416" i="2" s="1"/>
  <c r="L76" i="2"/>
  <c r="M76" i="2" s="1"/>
  <c r="L219" i="2"/>
  <c r="M219" i="2" s="1"/>
  <c r="L70" i="2"/>
  <c r="M70" i="2" s="1"/>
  <c r="F409" i="2"/>
  <c r="Q409" i="2" s="1"/>
  <c r="L131" i="2"/>
  <c r="M131" i="2" s="1"/>
  <c r="L397" i="2"/>
  <c r="M397" i="2" s="1"/>
  <c r="L454" i="2"/>
  <c r="M454" i="2" s="1"/>
  <c r="L373" i="2"/>
  <c r="M373" i="2" s="1"/>
  <c r="F612" i="2"/>
  <c r="Q612" i="2" s="1"/>
  <c r="F192" i="2"/>
  <c r="Q192" i="2" s="1"/>
  <c r="O615" i="2"/>
  <c r="L77" i="2"/>
  <c r="M77" i="2" s="1"/>
  <c r="L553" i="2"/>
  <c r="M553" i="2" s="1"/>
  <c r="L21" i="2"/>
  <c r="M21" i="2" s="1"/>
  <c r="L446" i="2"/>
  <c r="M446" i="2" s="1"/>
  <c r="L83" i="2"/>
  <c r="M83" i="2" s="1"/>
  <c r="L195" i="2"/>
  <c r="M195" i="2" s="1"/>
  <c r="F622" i="2"/>
  <c r="Q622" i="2" s="1"/>
  <c r="F323" i="2"/>
  <c r="Q323" i="2" s="1"/>
  <c r="L82" i="2"/>
  <c r="M82" i="2" s="1"/>
  <c r="L567" i="2"/>
  <c r="M567" i="2" s="1"/>
  <c r="F73" i="2"/>
  <c r="Q73" i="2" s="1"/>
  <c r="O286" i="2"/>
  <c r="L563" i="2"/>
  <c r="M563" i="2" s="1"/>
  <c r="L439" i="2"/>
  <c r="M439" i="2" s="1"/>
  <c r="L384" i="2"/>
  <c r="M384" i="2" s="1"/>
  <c r="L544" i="2"/>
  <c r="M544" i="2" s="1"/>
  <c r="L199" i="2"/>
  <c r="M199" i="2" s="1"/>
  <c r="L487" i="2"/>
  <c r="M487" i="2" s="1"/>
  <c r="L638" i="2"/>
  <c r="M638" i="2" s="1"/>
  <c r="O612" i="2"/>
  <c r="O213" i="2"/>
  <c r="O13" i="2"/>
  <c r="L89" i="2"/>
  <c r="M89" i="2" s="1"/>
  <c r="L495" i="2"/>
  <c r="M495" i="2" s="1"/>
  <c r="L562" i="2"/>
  <c r="M562" i="2" s="1"/>
  <c r="L39" i="2"/>
  <c r="M39" i="2" s="1"/>
  <c r="L387" i="2"/>
  <c r="M387" i="2" s="1"/>
  <c r="L445" i="2"/>
  <c r="M445" i="2" s="1"/>
  <c r="O228" i="2"/>
  <c r="F309" i="2"/>
  <c r="Q309" i="2" s="1"/>
  <c r="L391" i="2"/>
  <c r="M391" i="2" s="1"/>
  <c r="F288" i="2"/>
  <c r="Q288" i="2" s="1"/>
  <c r="F287" i="2"/>
  <c r="Q287" i="2" s="1"/>
  <c r="L104" i="2"/>
  <c r="M104" i="2" s="1"/>
  <c r="L24" i="2"/>
  <c r="M24" i="2" s="1"/>
  <c r="F379" i="2"/>
  <c r="Q379" i="2" s="1"/>
  <c r="L301" i="2"/>
  <c r="M301" i="2" s="1"/>
  <c r="L632" i="2"/>
  <c r="M632" i="2" s="1"/>
  <c r="F232" i="2"/>
  <c r="Q232" i="2" s="1"/>
  <c r="L327" i="2"/>
  <c r="M327" i="2" s="1"/>
  <c r="L116" i="2"/>
  <c r="M116" i="2" s="1"/>
  <c r="L570" i="2"/>
  <c r="M570" i="2" s="1"/>
  <c r="L136" i="2"/>
  <c r="M136" i="2" s="1"/>
  <c r="L123" i="2"/>
  <c r="M123" i="2" s="1"/>
  <c r="F72" i="2"/>
  <c r="Q72" i="2" s="1"/>
  <c r="L124" i="2"/>
  <c r="M124" i="2" s="1"/>
  <c r="L455" i="2"/>
  <c r="M455" i="2" s="1"/>
  <c r="L572" i="2"/>
  <c r="M572" i="2" s="1"/>
  <c r="F296" i="2"/>
  <c r="Q296" i="2" s="1"/>
  <c r="F501" i="2"/>
  <c r="Q501" i="2" s="1"/>
  <c r="L477" i="2"/>
  <c r="M477" i="2" s="1"/>
  <c r="L646" i="2"/>
  <c r="M646" i="2" s="1"/>
  <c r="L151" i="2"/>
  <c r="M151" i="2" s="1"/>
  <c r="F368" i="2"/>
  <c r="Q368" i="2" s="1"/>
  <c r="L84" i="2"/>
  <c r="M84" i="2" s="1"/>
  <c r="L128" i="2"/>
  <c r="M128" i="2" s="1"/>
  <c r="L98" i="2"/>
  <c r="M98" i="2" s="1"/>
  <c r="L119" i="2"/>
  <c r="M119" i="2" s="1"/>
  <c r="F235" i="2"/>
  <c r="Q235" i="2" s="1"/>
  <c r="L106" i="2"/>
  <c r="M106" i="2" s="1"/>
  <c r="L258" i="2"/>
  <c r="M258" i="2" s="1"/>
  <c r="L110" i="2"/>
  <c r="M110" i="2" s="1"/>
  <c r="L582" i="2"/>
  <c r="M582" i="2" s="1"/>
  <c r="L601" i="2"/>
  <c r="M601" i="2" s="1"/>
  <c r="L80" i="2"/>
  <c r="M80" i="2" s="1"/>
  <c r="L36" i="2"/>
  <c r="M36" i="2" s="1"/>
  <c r="L629" i="2"/>
  <c r="M629" i="2" s="1"/>
  <c r="L381" i="2"/>
  <c r="M381" i="2" s="1"/>
  <c r="L479" i="2"/>
  <c r="M479" i="2" s="1"/>
  <c r="L188" i="2"/>
  <c r="M188" i="2" s="1"/>
  <c r="L636" i="2"/>
  <c r="M636" i="2" s="1"/>
  <c r="F619" i="2"/>
  <c r="Q619" i="2" s="1"/>
  <c r="L100" i="2"/>
  <c r="M100" i="2" s="1"/>
  <c r="L467" i="2"/>
  <c r="M467" i="2" s="1"/>
  <c r="L102" i="2"/>
  <c r="M102" i="2" s="1"/>
  <c r="L419" i="2"/>
  <c r="M419" i="2" s="1"/>
  <c r="L271" i="2"/>
  <c r="M271" i="2" s="1"/>
  <c r="F304" i="2"/>
  <c r="Q304" i="2" s="1"/>
  <c r="L45" i="2"/>
  <c r="M45" i="2" s="1"/>
  <c r="L61" i="2"/>
  <c r="M61" i="2" s="1"/>
  <c r="L552" i="2"/>
  <c r="M552" i="2" s="1"/>
  <c r="F353" i="2"/>
  <c r="Q353" i="2" s="1"/>
  <c r="L408" i="2"/>
  <c r="M408" i="2" s="1"/>
  <c r="L466" i="2"/>
  <c r="M466" i="2" s="1"/>
  <c r="L573" i="2"/>
  <c r="M573" i="2" s="1"/>
  <c r="L294" i="2"/>
  <c r="M294" i="2" s="1"/>
  <c r="L118" i="2"/>
  <c r="M118" i="2" s="1"/>
  <c r="F606" i="2"/>
  <c r="Q606" i="2" s="1"/>
  <c r="F318" i="2"/>
  <c r="L318" i="2" s="1"/>
  <c r="F623" i="2"/>
  <c r="Q623" i="2" s="1"/>
  <c r="F360" i="2"/>
  <c r="L527" i="2"/>
  <c r="M527" i="2" s="1"/>
  <c r="L398" i="2"/>
  <c r="M398" i="2" s="1"/>
  <c r="F164" i="2"/>
  <c r="Q164" i="2" s="1"/>
  <c r="F442" i="2"/>
  <c r="Q442" i="2" s="1"/>
  <c r="L44" i="2"/>
  <c r="M44" i="2" s="1"/>
  <c r="L473" i="2"/>
  <c r="M473" i="2" s="1"/>
  <c r="L15" i="2"/>
  <c r="M15" i="2" s="1"/>
  <c r="L34" i="2"/>
  <c r="M34" i="2" s="1"/>
  <c r="L28" i="2"/>
  <c r="M28" i="2" s="1"/>
  <c r="F143" i="2"/>
  <c r="Q143" i="2" s="1"/>
  <c r="F352" i="2"/>
  <c r="L352" i="2" s="1"/>
  <c r="L403" i="2"/>
  <c r="M403" i="2" s="1"/>
  <c r="L461" i="2"/>
  <c r="M461" i="2" s="1"/>
  <c r="L56" i="2"/>
  <c r="M56" i="2" s="1"/>
  <c r="L394" i="2"/>
  <c r="M394" i="2" s="1"/>
  <c r="L134" i="2"/>
  <c r="M134" i="2" s="1"/>
  <c r="L626" i="2"/>
  <c r="M626" i="2" s="1"/>
  <c r="L382" i="2"/>
  <c r="M382" i="2" s="1"/>
  <c r="L545" i="2"/>
  <c r="M545" i="2" s="1"/>
  <c r="AC17" i="2"/>
  <c r="AF17" i="2" s="1"/>
  <c r="AG17" i="2" s="1"/>
  <c r="AF27" i="2"/>
  <c r="AD29" i="2"/>
  <c r="AD27" i="2"/>
  <c r="AD26" i="2"/>
  <c r="AG27" i="2"/>
  <c r="AD28" i="2"/>
  <c r="AB30" i="2"/>
  <c r="AD24" i="2"/>
  <c r="U16" i="2"/>
  <c r="AD25" i="2"/>
  <c r="Q168" i="2" l="1"/>
  <c r="Q228" i="2"/>
  <c r="Q360" i="2"/>
  <c r="L173" i="2"/>
  <c r="M173" i="2" s="1"/>
  <c r="L286" i="2"/>
  <c r="M286" i="2" s="1"/>
  <c r="L287" i="2"/>
  <c r="M287" i="2" s="1"/>
  <c r="L205" i="2"/>
  <c r="M205" i="2" s="1"/>
  <c r="L515" i="2"/>
  <c r="M515" i="2" s="1"/>
  <c r="L351" i="2"/>
  <c r="M351" i="2" s="1"/>
  <c r="L270" i="2"/>
  <c r="M270" i="2" s="1"/>
  <c r="L612" i="2"/>
  <c r="M612" i="2" s="1"/>
  <c r="L290" i="2"/>
  <c r="M290" i="2" s="1"/>
  <c r="L228" i="2"/>
  <c r="L93" i="2"/>
  <c r="M93" i="2" s="1"/>
  <c r="L368" i="2"/>
  <c r="M368" i="2" s="1"/>
  <c r="L314" i="2"/>
  <c r="M314" i="2" s="1"/>
  <c r="L266" i="2"/>
  <c r="M266" i="2" s="1"/>
  <c r="Q117" i="2"/>
  <c r="M352" i="2"/>
  <c r="L456" i="2"/>
  <c r="M456" i="2" s="1"/>
  <c r="L476" i="2"/>
  <c r="M476" i="2" s="1"/>
  <c r="L125" i="2"/>
  <c r="M125" i="2" s="1"/>
  <c r="L333" i="2"/>
  <c r="M333" i="2" s="1"/>
  <c r="Q352" i="2"/>
  <c r="L164" i="2"/>
  <c r="M164" i="2" s="1"/>
  <c r="L360" i="2"/>
  <c r="L353" i="2"/>
  <c r="M353" i="2" s="1"/>
  <c r="L235" i="2"/>
  <c r="M235" i="2" s="1"/>
  <c r="L501" i="2"/>
  <c r="M501" i="2" s="1"/>
  <c r="L232" i="2"/>
  <c r="M232" i="2" s="1"/>
  <c r="L113" i="2"/>
  <c r="M113" i="2" s="1"/>
  <c r="L448" i="2"/>
  <c r="M448" i="2" s="1"/>
  <c r="L335" i="2"/>
  <c r="M335" i="2" s="1"/>
  <c r="L211" i="2"/>
  <c r="M211" i="2" s="1"/>
  <c r="L291" i="2"/>
  <c r="M291" i="2" s="1"/>
  <c r="L606" i="2"/>
  <c r="M606" i="2" s="1"/>
  <c r="L296" i="2"/>
  <c r="M296" i="2" s="1"/>
  <c r="L323" i="2"/>
  <c r="L362" i="2"/>
  <c r="M362" i="2" s="1"/>
  <c r="L615" i="2"/>
  <c r="M615" i="2" s="1"/>
  <c r="M220" i="2"/>
  <c r="M411" i="2"/>
  <c r="Q318" i="2"/>
  <c r="L622" i="2"/>
  <c r="M622" i="2" s="1"/>
  <c r="L117" i="2"/>
  <c r="L584" i="2"/>
  <c r="M584" i="2" s="1"/>
  <c r="L440" i="2"/>
  <c r="M440" i="2" s="1"/>
  <c r="L143" i="2"/>
  <c r="M143" i="2" s="1"/>
  <c r="L442" i="2"/>
  <c r="M442" i="2" s="1"/>
  <c r="L623" i="2"/>
  <c r="M623" i="2" s="1"/>
  <c r="L304" i="2"/>
  <c r="M304" i="2" s="1"/>
  <c r="L619" i="2"/>
  <c r="M619" i="2" s="1"/>
  <c r="L72" i="2"/>
  <c r="M72" i="2" s="1"/>
  <c r="L288" i="2"/>
  <c r="L309" i="2"/>
  <c r="M309" i="2" s="1"/>
  <c r="L73" i="2"/>
  <c r="M73" i="2" s="1"/>
  <c r="M2" i="2"/>
  <c r="L216" i="2"/>
  <c r="M216" i="2" s="1"/>
  <c r="L350" i="2"/>
  <c r="M350" i="2" s="1"/>
  <c r="L196" i="2"/>
  <c r="M196" i="2" s="1"/>
  <c r="L389" i="2"/>
  <c r="M389" i="2" s="1"/>
  <c r="L43" i="2"/>
  <c r="M43" i="2" s="1"/>
  <c r="L250" i="2"/>
  <c r="M250" i="2" s="1"/>
  <c r="L168" i="2"/>
  <c r="M277" i="2"/>
  <c r="L302" i="2"/>
  <c r="M302" i="2" s="1"/>
  <c r="L95" i="2"/>
  <c r="M95" i="2" s="1"/>
  <c r="L142" i="2"/>
  <c r="M142" i="2" s="1"/>
  <c r="L496" i="2"/>
  <c r="M496" i="2" s="1"/>
  <c r="L213" i="2"/>
  <c r="M213" i="2" s="1"/>
  <c r="L187" i="2"/>
  <c r="M187" i="2" s="1"/>
  <c r="L468" i="2"/>
  <c r="M468" i="2" s="1"/>
  <c r="L111" i="2"/>
  <c r="M111" i="2" s="1"/>
  <c r="L621" i="2"/>
  <c r="M621" i="2" s="1"/>
  <c r="L177" i="2"/>
  <c r="M177" i="2" s="1"/>
  <c r="L343" i="2"/>
  <c r="M343" i="2" s="1"/>
  <c r="L616" i="2"/>
  <c r="M616" i="2" s="1"/>
  <c r="M318" i="2"/>
  <c r="L69" i="2"/>
  <c r="M69" i="2" s="1"/>
  <c r="L127" i="2"/>
  <c r="M127" i="2" s="1"/>
  <c r="L13" i="2"/>
  <c r="M13" i="2" s="1"/>
  <c r="L379" i="2"/>
  <c r="M379" i="2" s="1"/>
  <c r="L192" i="2"/>
  <c r="M192" i="2" s="1"/>
  <c r="L409" i="2"/>
  <c r="M409" i="2" s="1"/>
  <c r="L79" i="2"/>
  <c r="M79" i="2" s="1"/>
  <c r="L23" i="2"/>
  <c r="M23" i="2" s="1"/>
  <c r="L577" i="2"/>
  <c r="M577" i="2" s="1"/>
  <c r="L472" i="2"/>
  <c r="M472" i="2" s="1"/>
  <c r="L377" i="2"/>
  <c r="M377" i="2" s="1"/>
  <c r="L374" i="2"/>
  <c r="M374" i="2" s="1"/>
  <c r="L458" i="2"/>
  <c r="M458" i="2" s="1"/>
  <c r="AE30" i="2"/>
  <c r="AB24" i="2"/>
  <c r="AB26" i="2"/>
  <c r="AB27" i="2"/>
  <c r="AB28" i="2"/>
  <c r="AB29" i="2"/>
  <c r="AB25" i="2"/>
  <c r="M168" i="2" l="1"/>
  <c r="M228" i="2"/>
  <c r="M360" i="2"/>
  <c r="M323" i="2"/>
  <c r="M288" i="2"/>
  <c r="M117" i="2"/>
  <c r="AH30" i="2"/>
  <c r="AE27" i="2"/>
  <c r="AE29" i="2"/>
  <c r="AE28" i="2"/>
  <c r="AE25" i="2"/>
  <c r="S16" i="2"/>
  <c r="AE26" i="2"/>
  <c r="AE24" i="2"/>
  <c r="T16" i="2"/>
  <c r="AH25" i="2" l="1"/>
  <c r="AH27" i="2"/>
  <c r="AH29" i="2"/>
  <c r="AH28" i="2"/>
  <c r="AH24" i="2"/>
  <c r="AH26" i="2"/>
</calcChain>
</file>

<file path=xl/sharedStrings.xml><?xml version="1.0" encoding="utf-8"?>
<sst xmlns="http://schemas.openxmlformats.org/spreadsheetml/2006/main" count="578" uniqueCount="138">
  <si>
    <t>W</t>
  </si>
  <si>
    <t>h mesur</t>
  </si>
  <si>
    <t>h cell n°</t>
  </si>
  <si>
    <t>Wma calc</t>
  </si>
  <si>
    <t>wip</t>
  </si>
  <si>
    <t>hip</t>
  </si>
  <si>
    <t>hma=hmi</t>
  </si>
  <si>
    <t>SD h</t>
  </si>
  <si>
    <t>NOM</t>
  </si>
  <si>
    <t>Mettre les valeurs lues sur le graphe</t>
  </si>
  <si>
    <t>hip° (0 or …):</t>
  </si>
  <si>
    <t>hPa</t>
  </si>
  <si>
    <t>End of validity:</t>
  </si>
  <si>
    <t>Coefma</t>
  </si>
  <si>
    <t>Cible  Solver</t>
  </si>
  <si>
    <t xml:space="preserve">Intervalle de modélisation </t>
  </si>
  <si>
    <t>Parametres à déterminer</t>
  </si>
  <si>
    <t>Wsat kg/kg</t>
  </si>
  <si>
    <t>kL</t>
  </si>
  <si>
    <t>WL</t>
  </si>
  <si>
    <t xml:space="preserve">Wipo </t>
  </si>
  <si>
    <t>Emi =</t>
  </si>
  <si>
    <t>Cte hip°</t>
  </si>
  <si>
    <t>Wip° sugg.</t>
  </si>
  <si>
    <t>Résultats</t>
  </si>
  <si>
    <r>
      <t>W</t>
    </r>
    <r>
      <rPr>
        <sz val="8"/>
        <rFont val="Arial"/>
        <family val="2"/>
      </rPr>
      <t>sat</t>
    </r>
    <r>
      <rPr>
        <sz val="10"/>
        <rFont val="Arial"/>
        <family val="2"/>
      </rPr>
      <t xml:space="preserve"> kg/kg</t>
    </r>
  </si>
  <si>
    <r>
      <t>W</t>
    </r>
    <r>
      <rPr>
        <sz val="8"/>
        <rFont val="Arial"/>
        <family val="2"/>
      </rPr>
      <t>miSat</t>
    </r>
    <r>
      <rPr>
        <sz val="10"/>
        <rFont val="Arial"/>
        <family val="2"/>
      </rPr>
      <t xml:space="preserve"> kg/kg</t>
    </r>
  </si>
  <si>
    <t>Wip°</t>
  </si>
  <si>
    <t>Ema J/kg</t>
  </si>
  <si>
    <t>Emi J/kg</t>
  </si>
  <si>
    <t>Calculs</t>
  </si>
  <si>
    <t>hip° cell n°</t>
  </si>
  <si>
    <t>End cell n°</t>
  </si>
  <si>
    <t>Val hmax</t>
  </si>
  <si>
    <t>hmax cell n°</t>
  </si>
  <si>
    <t>E/A</t>
  </si>
  <si>
    <t>Ema/A</t>
  </si>
  <si>
    <t>E/Ema</t>
  </si>
  <si>
    <t>Wsat-F</t>
  </si>
  <si>
    <t>delta</t>
  </si>
  <si>
    <t>WM1</t>
  </si>
  <si>
    <t>WM2</t>
  </si>
  <si>
    <t>WipSat =</t>
  </si>
  <si>
    <t>Wip°sugg</t>
  </si>
  <si>
    <t>W33kPa=</t>
  </si>
  <si>
    <t>W100kPa=</t>
  </si>
  <si>
    <t>Vcalc</t>
  </si>
  <si>
    <t>Droite sat</t>
  </si>
  <si>
    <t>wre</t>
  </si>
  <si>
    <t>wbs</t>
  </si>
  <si>
    <t>Wma</t>
  </si>
  <si>
    <t>Wmi</t>
  </si>
  <si>
    <t>Wst</t>
  </si>
  <si>
    <t>wipsat</t>
  </si>
  <si>
    <t>Vmod</t>
  </si>
  <si>
    <t>SCE V</t>
  </si>
  <si>
    <t>wst Exp</t>
  </si>
  <si>
    <t>SCE wst</t>
  </si>
  <si>
    <t>Crmi</t>
  </si>
  <si>
    <t>Name</t>
  </si>
  <si>
    <t>V</t>
  </si>
  <si>
    <t>Drte sat</t>
  </si>
  <si>
    <t>wst</t>
  </si>
  <si>
    <t>(Vmod-Vcalc)²</t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</si>
  <si>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limit inf  </t>
    </r>
  </si>
  <si>
    <t>coefma</t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</si>
  <si>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up ShCmi</t>
    </r>
  </si>
  <si>
    <t>Observed on the curve</t>
  </si>
  <si>
    <t>Vo</t>
  </si>
  <si>
    <t>ds</t>
  </si>
  <si>
    <t>Provided by the retention curve</t>
  </si>
  <si>
    <t>F (-E/A)</t>
  </si>
  <si>
    <t>100*D</t>
  </si>
  <si>
    <t>Solver Targets</t>
  </si>
  <si>
    <t>SCE kM</t>
  </si>
  <si>
    <t>kM</t>
  </si>
  <si>
    <t>Variable Parameters</t>
  </si>
  <si>
    <t>ShC Wip parameters</t>
  </si>
  <si>
    <t>kN/100</t>
  </si>
  <si>
    <t>kL/100</t>
  </si>
  <si>
    <t>WmiN</t>
  </si>
  <si>
    <t>Kst</t>
  </si>
  <si>
    <t>Kbs'</t>
  </si>
  <si>
    <t>Kip</t>
  </si>
  <si>
    <t>Results</t>
  </si>
  <si>
    <t>n° donnée</t>
  </si>
  <si>
    <t>Wre</t>
  </si>
  <si>
    <t>Wbs</t>
  </si>
  <si>
    <t>Vpma</t>
  </si>
  <si>
    <t>Wip</t>
  </si>
  <si>
    <t xml:space="preserve">V Air </t>
  </si>
  <si>
    <r>
      <t xml:space="preserve">Wsat </t>
    </r>
    <r>
      <rPr>
        <b/>
        <sz val="10"/>
        <rFont val="Arial"/>
        <family val="2"/>
      </rPr>
      <t/>
    </r>
  </si>
  <si>
    <t>F=(-E/A)</t>
  </si>
  <si>
    <t>D (=-Ema/A)</t>
  </si>
  <si>
    <t>pF4.2</t>
  </si>
  <si>
    <t>kgw/kgs</t>
  </si>
  <si>
    <t>pF3.3</t>
  </si>
  <si>
    <t>V0 dm3/kgs</t>
  </si>
  <si>
    <t xml:space="preserve">Kst </t>
  </si>
  <si>
    <t xml:space="preserve">Kip </t>
  </si>
  <si>
    <t>pF3</t>
  </si>
  <si>
    <t>dm3/kgw</t>
  </si>
  <si>
    <t>Vs</t>
  </si>
  <si>
    <t xml:space="preserve">kN </t>
  </si>
  <si>
    <t xml:space="preserve">kM </t>
  </si>
  <si>
    <t>kl</t>
  </si>
  <si>
    <t>kgs/kgw</t>
  </si>
  <si>
    <t xml:space="preserve">WmiN </t>
  </si>
  <si>
    <t>WmiSat</t>
  </si>
  <si>
    <t xml:space="preserve">WL  </t>
  </si>
  <si>
    <t>WSat</t>
  </si>
  <si>
    <t>Ema/Wma=</t>
  </si>
  <si>
    <t>Emi/Wmi=</t>
  </si>
  <si>
    <t>Wma1000=</t>
  </si>
  <si>
    <t>Wmi1000=</t>
  </si>
  <si>
    <t>W=</t>
  </si>
  <si>
    <t>h</t>
  </si>
  <si>
    <t>KN</t>
  </si>
  <si>
    <t>E/A (-F)</t>
  </si>
  <si>
    <t>Ema/A (-D)</t>
  </si>
  <si>
    <t xml:space="preserve">WL </t>
  </si>
  <si>
    <t>Wsat</t>
  </si>
  <si>
    <t>Kre</t>
  </si>
  <si>
    <t>Kbs</t>
  </si>
  <si>
    <t>kF</t>
  </si>
  <si>
    <t>Pt limit inf</t>
  </si>
  <si>
    <t>Pt ShCmi sup</t>
  </si>
  <si>
    <t xml:space="preserve">    ( - kM) </t>
  </si>
  <si>
    <t/>
  </si>
  <si>
    <t>Versailles 4D</t>
  </si>
  <si>
    <t>F (=-E/A)</t>
  </si>
  <si>
    <t>nbr data</t>
  </si>
  <si>
    <t>ShC micro</t>
  </si>
  <si>
    <t>Whole ShC</t>
  </si>
  <si>
    <t>ShC micro parameters</t>
  </si>
  <si>
    <t xml:space="preserve">W'sat </t>
  </si>
  <si>
    <t>h modélisé</t>
  </si>
  <si>
    <t>h mesuré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</si>
</sst>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_-* #,##0.000\ _€_-;\-* #,##0.000\ _€_-;_-* &quot;-&quot;??\ _€_-;_-@_-"/>
    <numFmt numFmtId="170" formatCode="_-* #,##0.000\ _€_-;\-* #,##0.000\ _€_-;_-* &quot;-&quot;???\ _€_-;_-@_-"/>
    <numFmt numFmtId="171" formatCode="0.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222">
    <xf numFmtId="0" fontId="0" fillId="0" borderId="0" xfId="0"/>
    <xf numFmtId="0" fontId="6" fillId="0" borderId="0" xfId="1"/>
    <xf numFmtId="164" fontId="6" fillId="2" borderId="1" xfId="1" applyNumberFormat="1" applyFill="1" applyBorder="1" applyAlignment="1">
      <alignment horizontal="center"/>
    </xf>
    <xf numFmtId="2" fontId="6" fillId="2" borderId="1" xfId="1" applyNumberFormat="1" applyFill="1" applyBorder="1" applyAlignment="1">
      <alignment horizontal="center"/>
    </xf>
    <xf numFmtId="1" fontId="6" fillId="2" borderId="1" xfId="1" applyNumberFormat="1" applyFill="1" applyBorder="1" applyAlignment="1">
      <alignment horizontal="center"/>
    </xf>
    <xf numFmtId="0" fontId="6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3" borderId="1" xfId="1" applyFill="1" applyBorder="1" applyAlignment="1"/>
    <xf numFmtId="0" fontId="6" fillId="3" borderId="1" xfId="1" applyFill="1" applyBorder="1" applyAlignment="1">
      <alignment horizontal="center"/>
    </xf>
    <xf numFmtId="165" fontId="6" fillId="3" borderId="1" xfId="1" applyNumberFormat="1" applyFill="1" applyBorder="1" applyAlignment="1">
      <alignment horizontal="center"/>
    </xf>
    <xf numFmtId="11" fontId="6" fillId="0" borderId="0" xfId="1" applyNumberFormat="1"/>
    <xf numFmtId="2" fontId="0" fillId="0" borderId="0" xfId="0" applyNumberFormat="1"/>
    <xf numFmtId="1" fontId="6" fillId="0" borderId="0" xfId="1" applyNumberFormat="1"/>
    <xf numFmtId="2" fontId="6" fillId="0" borderId="0" xfId="1" applyNumberFormat="1"/>
    <xf numFmtId="2" fontId="6" fillId="4" borderId="0" xfId="1" applyNumberFormat="1" applyFill="1"/>
    <xf numFmtId="165" fontId="6" fillId="0" borderId="0" xfId="1" applyNumberFormat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11" fontId="6" fillId="0" borderId="0" xfId="1" applyNumberFormat="1" applyFill="1"/>
    <xf numFmtId="0" fontId="6" fillId="0" borderId="0" xfId="1" applyFill="1"/>
    <xf numFmtId="1" fontId="6" fillId="0" borderId="0" xfId="1" applyNumberFormat="1" applyAlignment="1">
      <alignment horizontal="center"/>
    </xf>
    <xf numFmtId="164" fontId="6" fillId="0" borderId="0" xfId="1" applyNumberFormat="1" applyAlignment="1">
      <alignment horizontal="center"/>
    </xf>
    <xf numFmtId="0" fontId="1" fillId="7" borderId="0" xfId="2" applyFill="1"/>
    <xf numFmtId="0" fontId="5" fillId="7" borderId="0" xfId="2" applyFont="1" applyFill="1"/>
    <xf numFmtId="0" fontId="9" fillId="9" borderId="0" xfId="1" applyFont="1" applyFill="1" applyBorder="1" applyAlignment="1">
      <alignment horizontal="center"/>
    </xf>
    <xf numFmtId="164" fontId="10" fillId="9" borderId="0" xfId="1" applyNumberFormat="1" applyFont="1" applyFill="1" applyBorder="1" applyAlignment="1">
      <alignment horizontal="center"/>
    </xf>
    <xf numFmtId="0" fontId="4" fillId="9" borderId="3" xfId="2" applyFont="1" applyFill="1" applyBorder="1" applyAlignment="1">
      <alignment horizontal="center"/>
    </xf>
    <xf numFmtId="2" fontId="10" fillId="9" borderId="0" xfId="1" applyNumberFormat="1" applyFont="1" applyFill="1" applyAlignment="1">
      <alignment horizontal="center"/>
    </xf>
    <xf numFmtId="0" fontId="4" fillId="9" borderId="0" xfId="2" applyFont="1" applyFill="1" applyBorder="1" applyAlignment="1">
      <alignment horizontal="center"/>
    </xf>
    <xf numFmtId="164" fontId="11" fillId="9" borderId="4" xfId="2" applyNumberFormat="1" applyFont="1" applyFill="1" applyBorder="1" applyAlignment="1">
      <alignment horizontal="center"/>
    </xf>
    <xf numFmtId="164" fontId="10" fillId="9" borderId="0" xfId="1" applyNumberFormat="1" applyFont="1" applyFill="1" applyAlignment="1">
      <alignment horizontal="center"/>
    </xf>
    <xf numFmtId="165" fontId="10" fillId="9" borderId="4" xfId="1" applyNumberFormat="1" applyFont="1" applyFill="1" applyBorder="1" applyAlignment="1">
      <alignment horizontal="center"/>
    </xf>
    <xf numFmtId="0" fontId="6" fillId="9" borderId="0" xfId="1" applyFill="1"/>
    <xf numFmtId="0" fontId="12" fillId="9" borderId="5" xfId="1" applyFont="1" applyFill="1" applyBorder="1" applyAlignment="1">
      <alignment horizontal="center"/>
    </xf>
    <xf numFmtId="1" fontId="10" fillId="9" borderId="6" xfId="1" applyNumberFormat="1" applyFont="1" applyFill="1" applyBorder="1" applyAlignment="1">
      <alignment horizontal="center"/>
    </xf>
    <xf numFmtId="0" fontId="13" fillId="9" borderId="5" xfId="1" applyFont="1" applyFill="1" applyBorder="1" applyAlignment="1">
      <alignment horizontal="center"/>
    </xf>
    <xf numFmtId="164" fontId="13" fillId="9" borderId="5" xfId="1" applyNumberFormat="1" applyFont="1" applyFill="1" applyBorder="1" applyAlignment="1">
      <alignment horizontal="center"/>
    </xf>
    <xf numFmtId="0" fontId="8" fillId="10" borderId="0" xfId="1" applyFont="1" applyFill="1"/>
    <xf numFmtId="0" fontId="8" fillId="0" borderId="0" xfId="1" applyFont="1" applyFill="1"/>
    <xf numFmtId="0" fontId="6" fillId="11" borderId="0" xfId="1" applyFont="1" applyFill="1" applyAlignment="1">
      <alignment horizontal="center"/>
    </xf>
    <xf numFmtId="0" fontId="15" fillId="11" borderId="0" xfId="2" applyFont="1" applyFill="1" applyBorder="1" applyAlignment="1">
      <alignment horizontal="center"/>
    </xf>
    <xf numFmtId="164" fontId="6" fillId="12" borderId="0" xfId="1" applyNumberFormat="1" applyFill="1" applyAlignment="1">
      <alignment horizontal="center"/>
    </xf>
    <xf numFmtId="2" fontId="6" fillId="12" borderId="0" xfId="1" applyNumberFormat="1" applyFill="1" applyAlignment="1">
      <alignment horizontal="center"/>
    </xf>
    <xf numFmtId="2" fontId="16" fillId="12" borderId="0" xfId="1" applyNumberFormat="1" applyFont="1" applyFill="1" applyAlignment="1">
      <alignment horizontal="center"/>
    </xf>
    <xf numFmtId="1" fontId="6" fillId="12" borderId="0" xfId="1" applyNumberFormat="1" applyFill="1" applyAlignment="1">
      <alignment horizontal="center"/>
    </xf>
    <xf numFmtId="0" fontId="2" fillId="13" borderId="0" xfId="2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13" fillId="14" borderId="0" xfId="1" applyFont="1" applyFill="1" applyAlignment="1">
      <alignment horizontal="center"/>
    </xf>
    <xf numFmtId="0" fontId="13" fillId="14" borderId="0" xfId="1" applyFont="1" applyFill="1"/>
    <xf numFmtId="0" fontId="13" fillId="15" borderId="0" xfId="1" applyFont="1" applyFill="1" applyAlignment="1">
      <alignment horizontal="center"/>
    </xf>
    <xf numFmtId="165" fontId="13" fillId="15" borderId="0" xfId="1" applyNumberFormat="1" applyFont="1" applyFill="1" applyAlignment="1">
      <alignment horizontal="center"/>
    </xf>
    <xf numFmtId="0" fontId="13" fillId="14" borderId="0" xfId="1" applyFont="1" applyFill="1" applyBorder="1" applyAlignment="1">
      <alignment horizontal="center"/>
    </xf>
    <xf numFmtId="164" fontId="13" fillId="15" borderId="0" xfId="1" applyNumberFormat="1" applyFont="1" applyFill="1" applyBorder="1" applyAlignment="1">
      <alignment horizontal="center"/>
    </xf>
    <xf numFmtId="0" fontId="13" fillId="15" borderId="0" xfId="1" applyFont="1" applyFill="1" applyBorder="1" applyAlignment="1">
      <alignment horizontal="center"/>
    </xf>
    <xf numFmtId="0" fontId="17" fillId="14" borderId="0" xfId="0" applyFont="1" applyFill="1" applyBorder="1" applyAlignment="1">
      <alignment horizontal="center"/>
    </xf>
    <xf numFmtId="0" fontId="18" fillId="14" borderId="0" xfId="0" applyFont="1" applyFill="1" applyBorder="1" applyAlignment="1">
      <alignment horizontal="center"/>
    </xf>
    <xf numFmtId="164" fontId="17" fillId="15" borderId="0" xfId="0" applyNumberFormat="1" applyFont="1" applyFill="1" applyBorder="1" applyAlignment="1">
      <alignment horizontal="center"/>
    </xf>
    <xf numFmtId="0" fontId="17" fillId="15" borderId="0" xfId="0" applyFont="1" applyFill="1" applyBorder="1" applyAlignment="1">
      <alignment horizontal="center"/>
    </xf>
    <xf numFmtId="164" fontId="13" fillId="14" borderId="0" xfId="1" applyNumberFormat="1" applyFont="1" applyFill="1" applyBorder="1" applyAlignment="1">
      <alignment horizontal="center"/>
    </xf>
    <xf numFmtId="166" fontId="17" fillId="15" borderId="0" xfId="3" applyNumberFormat="1" applyFont="1" applyFill="1" applyBorder="1" applyAlignment="1">
      <alignment horizontal="center"/>
    </xf>
    <xf numFmtId="164" fontId="6" fillId="0" borderId="0" xfId="1" applyNumberFormat="1"/>
    <xf numFmtId="0" fontId="1" fillId="0" borderId="0" xfId="2"/>
    <xf numFmtId="0" fontId="19" fillId="16" borderId="0" xfId="1" applyFont="1" applyFill="1" applyAlignment="1">
      <alignment horizontal="center"/>
    </xf>
    <xf numFmtId="167" fontId="19" fillId="16" borderId="0" xfId="1" applyNumberFormat="1" applyFont="1" applyFill="1" applyAlignment="1">
      <alignment horizontal="center"/>
    </xf>
    <xf numFmtId="0" fontId="20" fillId="17" borderId="0" xfId="2" applyFont="1" applyFill="1" applyAlignment="1">
      <alignment horizontal="center"/>
    </xf>
    <xf numFmtId="0" fontId="19" fillId="16" borderId="0" xfId="1" applyNumberFormat="1" applyFont="1" applyFill="1" applyAlignment="1">
      <alignment horizontal="center"/>
    </xf>
    <xf numFmtId="166" fontId="19" fillId="16" borderId="0" xfId="1" applyNumberFormat="1" applyFont="1" applyFill="1" applyAlignment="1">
      <alignment horizontal="center"/>
    </xf>
    <xf numFmtId="166" fontId="19" fillId="16" borderId="7" xfId="1" applyNumberFormat="1" applyFont="1" applyFill="1" applyBorder="1" applyAlignment="1">
      <alignment horizontal="center"/>
    </xf>
    <xf numFmtId="166" fontId="1" fillId="0" borderId="0" xfId="2" applyNumberFormat="1" applyBorder="1"/>
    <xf numFmtId="0" fontId="1" fillId="0" borderId="0" xfId="2" applyFont="1"/>
    <xf numFmtId="0" fontId="15" fillId="0" borderId="0" xfId="3" applyFont="1" applyFill="1"/>
    <xf numFmtId="166" fontId="1" fillId="0" borderId="0" xfId="2" applyNumberFormat="1"/>
    <xf numFmtId="166" fontId="6" fillId="0" borderId="0" xfId="1" applyNumberFormat="1" applyAlignment="1">
      <alignment horizontal="center"/>
    </xf>
    <xf numFmtId="164" fontId="1" fillId="0" borderId="0" xfId="2" applyNumberFormat="1"/>
    <xf numFmtId="168" fontId="6" fillId="0" borderId="0" xfId="1" applyNumberFormat="1" applyAlignment="1">
      <alignment horizontal="center"/>
    </xf>
    <xf numFmtId="0" fontId="1" fillId="0" borderId="0" xfId="3"/>
    <xf numFmtId="166" fontId="1" fillId="0" borderId="7" xfId="2" applyNumberFormat="1" applyBorder="1"/>
    <xf numFmtId="0" fontId="6" fillId="0" borderId="0" xfId="3" applyFont="1" applyFill="1"/>
    <xf numFmtId="166" fontId="1" fillId="0" borderId="0" xfId="2" applyNumberFormat="1" applyFont="1" applyBorder="1"/>
    <xf numFmtId="0" fontId="1" fillId="18" borderId="0" xfId="3" applyFont="1" applyFill="1" applyAlignment="1">
      <alignment horizontal="center"/>
    </xf>
    <xf numFmtId="0" fontId="22" fillId="5" borderId="0" xfId="1" applyFont="1" applyFill="1" applyAlignment="1">
      <alignment horizontal="center"/>
    </xf>
    <xf numFmtId="1" fontId="22" fillId="5" borderId="0" xfId="1" applyNumberFormat="1" applyFont="1" applyFill="1" applyAlignment="1">
      <alignment horizontal="center"/>
    </xf>
    <xf numFmtId="0" fontId="0" fillId="0" borderId="0" xfId="0" applyBorder="1"/>
    <xf numFmtId="166" fontId="1" fillId="15" borderId="2" xfId="2" applyNumberFormat="1" applyFont="1" applyFill="1" applyBorder="1"/>
    <xf numFmtId="0" fontId="1" fillId="15" borderId="8" xfId="2" applyFont="1" applyFill="1" applyBorder="1"/>
    <xf numFmtId="0" fontId="5" fillId="0" borderId="0" xfId="2" applyFont="1" applyFill="1" applyAlignment="1">
      <alignment horizontal="center" vertical="center"/>
    </xf>
    <xf numFmtId="0" fontId="23" fillId="16" borderId="3" xfId="1" applyFont="1" applyFill="1" applyBorder="1" applyAlignment="1">
      <alignment horizontal="center"/>
    </xf>
    <xf numFmtId="0" fontId="23" fillId="16" borderId="4" xfId="1" applyFont="1" applyFill="1" applyBorder="1" applyAlignment="1">
      <alignment horizontal="center"/>
    </xf>
    <xf numFmtId="164" fontId="24" fillId="19" borderId="9" xfId="1" applyNumberFormat="1" applyFont="1" applyFill="1" applyBorder="1" applyAlignment="1">
      <alignment horizontal="center"/>
    </xf>
    <xf numFmtId="0" fontId="24" fillId="19" borderId="10" xfId="1" applyFont="1" applyFill="1" applyBorder="1" applyAlignment="1">
      <alignment horizontal="center"/>
    </xf>
    <xf numFmtId="0" fontId="1" fillId="9" borderId="2" xfId="2" applyFont="1" applyFill="1" applyBorder="1" applyAlignment="1">
      <alignment vertical="center"/>
    </xf>
    <xf numFmtId="0" fontId="1" fillId="9" borderId="11" xfId="2" applyFont="1" applyFill="1" applyBorder="1" applyAlignment="1">
      <alignment vertical="center"/>
    </xf>
    <xf numFmtId="0" fontId="15" fillId="9" borderId="11" xfId="1" applyFont="1" applyFill="1" applyBorder="1" applyAlignment="1">
      <alignment horizontal="center" vertical="center"/>
    </xf>
    <xf numFmtId="0" fontId="1" fillId="9" borderId="8" xfId="2" applyFont="1" applyFill="1" applyBorder="1"/>
    <xf numFmtId="0" fontId="23" fillId="8" borderId="3" xfId="1" applyFont="1" applyFill="1" applyBorder="1" applyAlignment="1">
      <alignment horizontal="center"/>
    </xf>
    <xf numFmtId="0" fontId="4" fillId="8" borderId="0" xfId="2" applyFont="1" applyFill="1" applyBorder="1" applyAlignment="1">
      <alignment horizontal="center"/>
    </xf>
    <xf numFmtId="0" fontId="4" fillId="8" borderId="4" xfId="2" applyFont="1" applyFill="1" applyBorder="1" applyAlignment="1">
      <alignment horizontal="center"/>
    </xf>
    <xf numFmtId="164" fontId="25" fillId="8" borderId="9" xfId="1" applyNumberFormat="1" applyFont="1" applyFill="1" applyBorder="1" applyAlignment="1">
      <alignment horizontal="center"/>
    </xf>
    <xf numFmtId="164" fontId="25" fillId="8" borderId="1" xfId="2" applyNumberFormat="1" applyFont="1" applyFill="1" applyBorder="1" applyAlignment="1">
      <alignment horizontal="center"/>
    </xf>
    <xf numFmtId="0" fontId="2" fillId="7" borderId="2" xfId="2" applyFont="1" applyFill="1" applyBorder="1"/>
    <xf numFmtId="0" fontId="2" fillId="7" borderId="11" xfId="2" applyFont="1" applyFill="1" applyBorder="1"/>
    <xf numFmtId="0" fontId="1" fillId="7" borderId="11" xfId="2" applyFont="1" applyFill="1" applyBorder="1"/>
    <xf numFmtId="0" fontId="1" fillId="7" borderId="8" xfId="2" applyFont="1" applyFill="1" applyBorder="1"/>
    <xf numFmtId="0" fontId="23" fillId="20" borderId="2" xfId="1" applyFont="1" applyFill="1" applyBorder="1" applyAlignment="1">
      <alignment horizontal="center"/>
    </xf>
    <xf numFmtId="0" fontId="23" fillId="20" borderId="12" xfId="1" applyFont="1" applyFill="1" applyBorder="1" applyAlignment="1">
      <alignment horizontal="center"/>
    </xf>
    <xf numFmtId="0" fontId="4" fillId="8" borderId="13" xfId="2" applyFont="1" applyFill="1" applyBorder="1" applyAlignment="1">
      <alignment horizontal="center"/>
    </xf>
    <xf numFmtId="0" fontId="1" fillId="20" borderId="3" xfId="3" applyFont="1" applyFill="1" applyBorder="1"/>
    <xf numFmtId="0" fontId="26" fillId="20" borderId="3" xfId="3" applyFont="1" applyFill="1" applyBorder="1" applyAlignment="1">
      <alignment horizontal="center"/>
    </xf>
    <xf numFmtId="167" fontId="15" fillId="20" borderId="12" xfId="1" applyNumberFormat="1" applyFont="1" applyFill="1" applyBorder="1" applyAlignment="1">
      <alignment horizontal="center"/>
    </xf>
    <xf numFmtId="165" fontId="15" fillId="8" borderId="10" xfId="1" applyNumberFormat="1" applyFont="1" applyFill="1" applyBorder="1" applyAlignment="1">
      <alignment horizontal="center"/>
    </xf>
    <xf numFmtId="0" fontId="27" fillId="0" borderId="0" xfId="2" applyFont="1"/>
    <xf numFmtId="0" fontId="1" fillId="7" borderId="3" xfId="2" applyFont="1" applyFill="1" applyBorder="1"/>
    <xf numFmtId="0" fontId="5" fillId="7" borderId="0" xfId="2" applyFont="1" applyFill="1" applyBorder="1"/>
    <xf numFmtId="0" fontId="1" fillId="7" borderId="0" xfId="2" applyFont="1" applyFill="1" applyBorder="1"/>
    <xf numFmtId="0" fontId="1" fillId="7" borderId="4" xfId="2" applyFont="1" applyFill="1" applyBorder="1"/>
    <xf numFmtId="164" fontId="28" fillId="0" borderId="0" xfId="1" applyNumberFormat="1" applyFont="1" applyFill="1" applyAlignment="1">
      <alignment horizontal="center"/>
    </xf>
    <xf numFmtId="166" fontId="4" fillId="8" borderId="9" xfId="2" applyNumberFormat="1" applyFont="1" applyFill="1" applyBorder="1" applyAlignment="1"/>
    <xf numFmtId="0" fontId="1" fillId="8" borderId="10" xfId="2" applyFont="1" applyFill="1" applyBorder="1"/>
    <xf numFmtId="0" fontId="4" fillId="8" borderId="9" xfId="2" applyFont="1" applyFill="1" applyBorder="1" applyAlignment="1">
      <alignment horizontal="left"/>
    </xf>
    <xf numFmtId="0" fontId="27" fillId="0" borderId="0" xfId="2" applyFont="1" applyAlignment="1">
      <alignment horizontal="left"/>
    </xf>
    <xf numFmtId="0" fontId="4" fillId="8" borderId="2" xfId="2" applyFont="1" applyFill="1" applyBorder="1" applyAlignment="1">
      <alignment horizontal="center"/>
    </xf>
    <xf numFmtId="2" fontId="3" fillId="8" borderId="8" xfId="2" applyNumberFormat="1" applyFont="1" applyFill="1" applyBorder="1" applyAlignment="1">
      <alignment horizontal="center"/>
    </xf>
    <xf numFmtId="2" fontId="3" fillId="8" borderId="4" xfId="2" applyNumberFormat="1" applyFont="1" applyFill="1" applyBorder="1" applyAlignment="1">
      <alignment horizontal="center"/>
    </xf>
    <xf numFmtId="2" fontId="27" fillId="0" borderId="0" xfId="2" applyNumberFormat="1" applyFont="1" applyAlignment="1">
      <alignment horizontal="center"/>
    </xf>
    <xf numFmtId="0" fontId="4" fillId="8" borderId="3" xfId="2" applyFont="1" applyFill="1" applyBorder="1" applyAlignment="1">
      <alignment horizontal="center"/>
    </xf>
    <xf numFmtId="164" fontId="3" fillId="8" borderId="4" xfId="1" applyNumberFormat="1" applyFont="1" applyFill="1" applyBorder="1" applyAlignment="1">
      <alignment horizontal="center"/>
    </xf>
    <xf numFmtId="0" fontId="23" fillId="8" borderId="14" xfId="2" applyFont="1" applyFill="1" applyBorder="1" applyAlignment="1">
      <alignment horizontal="center"/>
    </xf>
    <xf numFmtId="164" fontId="3" fillId="8" borderId="6" xfId="1" applyNumberFormat="1" applyFont="1" applyFill="1" applyBorder="1" applyAlignment="1">
      <alignment horizontal="center" vertical="center"/>
    </xf>
    <xf numFmtId="0" fontId="4" fillId="8" borderId="5" xfId="2" applyFont="1" applyFill="1" applyBorder="1" applyAlignment="1">
      <alignment horizontal="center"/>
    </xf>
    <xf numFmtId="2" fontId="3" fillId="8" borderId="6" xfId="2" applyNumberFormat="1" applyFont="1" applyFill="1" applyBorder="1" applyAlignment="1">
      <alignment horizontal="center"/>
    </xf>
    <xf numFmtId="166" fontId="2" fillId="21" borderId="0" xfId="2" applyNumberFormat="1" applyFont="1" applyFill="1" applyBorder="1"/>
    <xf numFmtId="0" fontId="9" fillId="0" borderId="0" xfId="1" applyFont="1" applyFill="1" applyAlignment="1">
      <alignment horizontal="center"/>
    </xf>
    <xf numFmtId="0" fontId="1" fillId="0" borderId="0" xfId="2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2" applyFont="1"/>
    <xf numFmtId="0" fontId="23" fillId="22" borderId="15" xfId="1" applyFont="1" applyFill="1" applyBorder="1" applyAlignment="1">
      <alignment horizontal="center"/>
    </xf>
    <xf numFmtId="0" fontId="23" fillId="22" borderId="2" xfId="1" applyFont="1" applyFill="1" applyBorder="1" applyAlignment="1">
      <alignment horizontal="center"/>
    </xf>
    <xf numFmtId="167" fontId="23" fillId="22" borderId="11" xfId="1" applyNumberFormat="1" applyFont="1" applyFill="1" applyBorder="1" applyAlignment="1">
      <alignment horizontal="center"/>
    </xf>
    <xf numFmtId="0" fontId="23" fillId="22" borderId="11" xfId="1" applyFont="1" applyFill="1" applyBorder="1" applyAlignment="1">
      <alignment horizontal="center"/>
    </xf>
    <xf numFmtId="0" fontId="1" fillId="22" borderId="8" xfId="2" applyFont="1" applyFill="1" applyBorder="1"/>
    <xf numFmtId="165" fontId="6" fillId="0" borderId="0" xfId="1" applyNumberFormat="1" applyFill="1" applyAlignment="1">
      <alignment horizontal="center"/>
    </xf>
    <xf numFmtId="164" fontId="29" fillId="0" borderId="16" xfId="1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9" fontId="0" fillId="0" borderId="0" xfId="4" applyNumberFormat="1" applyFont="1" applyAlignment="1">
      <alignment horizontal="center"/>
    </xf>
    <xf numFmtId="43" fontId="0" fillId="0" borderId="0" xfId="4" applyFont="1" applyAlignment="1">
      <alignment horizontal="center"/>
    </xf>
    <xf numFmtId="170" fontId="1" fillId="0" borderId="0" xfId="2" applyNumberFormat="1" applyAlignment="1">
      <alignment horizontal="center"/>
    </xf>
    <xf numFmtId="2" fontId="15" fillId="6" borderId="13" xfId="1" applyNumberFormat="1" applyFont="1" applyFill="1" applyBorder="1" applyAlignment="1" applyProtection="1">
      <alignment horizontal="center"/>
      <protection hidden="1"/>
    </xf>
    <xf numFmtId="164" fontId="15" fillId="6" borderId="9" xfId="1" applyNumberFormat="1" applyFont="1" applyFill="1" applyBorder="1" applyAlignment="1">
      <alignment horizontal="center"/>
    </xf>
    <xf numFmtId="164" fontId="15" fillId="6" borderId="1" xfId="1" applyNumberFormat="1" applyFont="1" applyFill="1" applyBorder="1" applyAlignment="1">
      <alignment horizontal="center"/>
    </xf>
    <xf numFmtId="171" fontId="15" fillId="6" borderId="1" xfId="1" applyNumberFormat="1" applyFont="1" applyFill="1" applyBorder="1" applyAlignment="1">
      <alignment horizontal="center"/>
    </xf>
    <xf numFmtId="0" fontId="1" fillId="6" borderId="10" xfId="2" applyFont="1" applyFill="1" applyBorder="1"/>
    <xf numFmtId="164" fontId="30" fillId="0" borderId="16" xfId="1" applyNumberFormat="1" applyFont="1" applyBorder="1" applyAlignment="1">
      <alignment horizontal="center"/>
    </xf>
    <xf numFmtId="164" fontId="30" fillId="0" borderId="15" xfId="1" applyNumberFormat="1" applyFont="1" applyBorder="1" applyAlignment="1">
      <alignment horizontal="center"/>
    </xf>
    <xf numFmtId="164" fontId="15" fillId="6" borderId="13" xfId="1" applyNumberFormat="1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64" fontId="1" fillId="0" borderId="16" xfId="2" applyNumberFormat="1" applyBorder="1" applyAlignment="1">
      <alignment horizontal="center"/>
    </xf>
    <xf numFmtId="166" fontId="4" fillId="22" borderId="15" xfId="2" applyNumberFormat="1" applyFont="1" applyFill="1" applyBorder="1" applyAlignment="1">
      <alignment horizontal="center"/>
    </xf>
    <xf numFmtId="0" fontId="4" fillId="22" borderId="11" xfId="2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0" fontId="0" fillId="0" borderId="0" xfId="2" applyFont="1" applyFill="1" applyAlignment="1">
      <alignment horizontal="center"/>
    </xf>
    <xf numFmtId="164" fontId="30" fillId="0" borderId="13" xfId="1" applyNumberFormat="1" applyFont="1" applyBorder="1" applyAlignment="1">
      <alignment horizontal="center"/>
    </xf>
    <xf numFmtId="2" fontId="1" fillId="6" borderId="13" xfId="2" applyNumberFormat="1" applyFont="1" applyFill="1" applyBorder="1" applyAlignment="1">
      <alignment horizontal="center"/>
    </xf>
    <xf numFmtId="165" fontId="15" fillId="6" borderId="9" xfId="1" applyNumberFormat="1" applyFont="1" applyFill="1" applyBorder="1" applyAlignment="1">
      <alignment horizontal="center"/>
    </xf>
    <xf numFmtId="165" fontId="1" fillId="6" borderId="1" xfId="2" applyNumberFormat="1" applyFont="1" applyFill="1" applyBorder="1" applyAlignment="1">
      <alignment horizontal="center"/>
    </xf>
    <xf numFmtId="165" fontId="15" fillId="6" borderId="1" xfId="1" applyNumberFormat="1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0" fontId="1" fillId="22" borderId="12" xfId="0" applyFont="1" applyFill="1" applyBorder="1"/>
    <xf numFmtId="0" fontId="23" fillId="22" borderId="0" xfId="1" applyFont="1" applyFill="1" applyBorder="1" applyAlignment="1">
      <alignment horizontal="center"/>
    </xf>
    <xf numFmtId="0" fontId="1" fillId="22" borderId="4" xfId="2" applyFont="1" applyFill="1" applyBorder="1"/>
    <xf numFmtId="0" fontId="15" fillId="0" borderId="0" xfId="2" applyFont="1" applyFill="1" applyAlignment="1">
      <alignment horizontal="center"/>
    </xf>
    <xf numFmtId="164" fontId="1" fillId="0" borderId="0" xfId="2" applyNumberFormat="1" applyAlignment="1">
      <alignment horizontal="center"/>
    </xf>
    <xf numFmtId="0" fontId="1" fillId="6" borderId="13" xfId="0" applyFont="1" applyFill="1" applyBorder="1"/>
    <xf numFmtId="0" fontId="1" fillId="0" borderId="0" xfId="2" applyFill="1"/>
    <xf numFmtId="164" fontId="0" fillId="0" borderId="0" xfId="2" applyNumberFormat="1" applyFont="1"/>
    <xf numFmtId="0" fontId="0" fillId="14" borderId="0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4" fillId="14" borderId="0" xfId="0" applyFont="1" applyFill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0" fillId="14" borderId="0" xfId="0" applyNumberFormat="1" applyFill="1" applyBorder="1" applyAlignment="1">
      <alignment horizontal="center"/>
    </xf>
    <xf numFmtId="0" fontId="15" fillId="14" borderId="0" xfId="0" applyFont="1" applyFill="1" applyAlignment="1">
      <alignment horizontal="center"/>
    </xf>
    <xf numFmtId="0" fontId="9" fillId="15" borderId="11" xfId="1" applyFont="1" applyFill="1" applyBorder="1" applyAlignment="1">
      <alignment horizontal="center"/>
    </xf>
    <xf numFmtId="0" fontId="9" fillId="15" borderId="8" xfId="1" applyFont="1" applyFill="1" applyBorder="1" applyAlignment="1">
      <alignment horizontal="center"/>
    </xf>
    <xf numFmtId="165" fontId="6" fillId="15" borderId="0" xfId="1" applyNumberFormat="1" applyFont="1" applyFill="1" applyBorder="1" applyAlignment="1">
      <alignment horizontal="center"/>
    </xf>
    <xf numFmtId="166" fontId="6" fillId="15" borderId="0" xfId="1" applyNumberFormat="1" applyFont="1" applyFill="1" applyBorder="1" applyAlignment="1">
      <alignment horizontal="center"/>
    </xf>
    <xf numFmtId="2" fontId="6" fillId="15" borderId="0" xfId="1" applyNumberFormat="1" applyFont="1" applyFill="1" applyBorder="1" applyAlignment="1">
      <alignment horizontal="center"/>
    </xf>
    <xf numFmtId="0" fontId="6" fillId="15" borderId="4" xfId="1" applyFont="1" applyFill="1" applyBorder="1" applyAlignment="1">
      <alignment horizontal="center"/>
    </xf>
    <xf numFmtId="0" fontId="9" fillId="15" borderId="0" xfId="1" applyFont="1" applyFill="1" applyBorder="1" applyAlignment="1">
      <alignment horizontal="center"/>
    </xf>
    <xf numFmtId="0" fontId="9" fillId="15" borderId="4" xfId="1" applyFont="1" applyFill="1" applyBorder="1" applyAlignment="1">
      <alignment horizontal="center"/>
    </xf>
    <xf numFmtId="1" fontId="1" fillId="0" borderId="0" xfId="2" applyNumberFormat="1"/>
    <xf numFmtId="164" fontId="6" fillId="15" borderId="0" xfId="1" applyNumberFormat="1" applyFont="1" applyFill="1" applyBorder="1" applyAlignment="1">
      <alignment horizontal="center"/>
    </xf>
    <xf numFmtId="164" fontId="6" fillId="15" borderId="0" xfId="1" applyNumberFormat="1" applyFont="1" applyFill="1" applyBorder="1" applyAlignment="1" applyProtection="1">
      <alignment horizontal="center"/>
      <protection hidden="1"/>
    </xf>
    <xf numFmtId="164" fontId="6" fillId="15" borderId="4" xfId="1" applyNumberFormat="1" applyFont="1" applyFill="1" applyBorder="1" applyAlignment="1">
      <alignment horizontal="center"/>
    </xf>
    <xf numFmtId="165" fontId="6" fillId="15" borderId="4" xfId="1" applyNumberFormat="1" applyFont="1" applyFill="1" applyBorder="1" applyAlignment="1">
      <alignment horizontal="center"/>
    </xf>
    <xf numFmtId="0" fontId="23" fillId="15" borderId="0" xfId="2" applyFont="1" applyFill="1" applyBorder="1"/>
    <xf numFmtId="164" fontId="6" fillId="15" borderId="1" xfId="1" applyNumberFormat="1" applyFont="1" applyFill="1" applyBorder="1" applyAlignment="1">
      <alignment horizontal="center"/>
    </xf>
    <xf numFmtId="0" fontId="15" fillId="15" borderId="1" xfId="3" applyFont="1" applyFill="1" applyBorder="1" applyAlignment="1">
      <alignment horizontal="center"/>
    </xf>
    <xf numFmtId="165" fontId="1" fillId="15" borderId="10" xfId="2" applyNumberFormat="1" applyFill="1" applyBorder="1" applyAlignment="1">
      <alignment horizontal="center"/>
    </xf>
    <xf numFmtId="0" fontId="1" fillId="0" borderId="0" xfId="2" applyBorder="1"/>
    <xf numFmtId="0" fontId="0" fillId="0" borderId="7" xfId="0" applyBorder="1"/>
    <xf numFmtId="164" fontId="26" fillId="8" borderId="10" xfId="2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164" fontId="30" fillId="0" borderId="17" xfId="1" applyNumberFormat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31" fillId="5" borderId="0" xfId="1" applyFont="1" applyFill="1"/>
    <xf numFmtId="0" fontId="32" fillId="5" borderId="0" xfId="1" applyFont="1" applyFill="1"/>
    <xf numFmtId="0" fontId="33" fillId="0" borderId="0" xfId="1" applyFont="1"/>
    <xf numFmtId="0" fontId="32" fillId="6" borderId="0" xfId="1" applyFont="1" applyFill="1" applyBorder="1" applyAlignment="1">
      <alignment horizontal="center"/>
    </xf>
    <xf numFmtId="0" fontId="34" fillId="6" borderId="0" xfId="1" applyFont="1" applyFill="1" applyBorder="1" applyAlignment="1">
      <alignment horizontal="center"/>
    </xf>
    <xf numFmtId="0" fontId="32" fillId="6" borderId="0" xfId="1" applyFont="1" applyFill="1" applyAlignment="1">
      <alignment horizontal="left"/>
    </xf>
    <xf numFmtId="0" fontId="32" fillId="0" borderId="0" xfId="1" applyFont="1"/>
    <xf numFmtId="0" fontId="35" fillId="6" borderId="0" xfId="1" applyFont="1" applyFill="1" applyBorder="1" applyAlignment="1">
      <alignment horizontal="center"/>
    </xf>
    <xf numFmtId="0" fontId="35" fillId="6" borderId="0" xfId="1" applyNumberFormat="1" applyFont="1" applyFill="1" applyAlignment="1">
      <alignment horizontal="center"/>
    </xf>
    <xf numFmtId="0" fontId="32" fillId="6" borderId="0" xfId="1" applyFont="1" applyFill="1"/>
    <xf numFmtId="0" fontId="32" fillId="0" borderId="0" xfId="1" applyFont="1" applyFill="1"/>
    <xf numFmtId="0" fontId="36" fillId="7" borderId="0" xfId="2" applyFont="1" applyFill="1"/>
    <xf numFmtId="0" fontId="36" fillId="7" borderId="0" xfId="2" applyFont="1" applyFill="1" applyAlignment="1">
      <alignment horizontal="center"/>
    </xf>
    <xf numFmtId="0" fontId="36" fillId="7" borderId="0" xfId="2" applyFont="1" applyFill="1" applyAlignment="1">
      <alignment horizontal="left"/>
    </xf>
    <xf numFmtId="0" fontId="36" fillId="7" borderId="1" xfId="2" applyFont="1" applyFill="1" applyBorder="1"/>
    <xf numFmtId="11" fontId="32" fillId="8" borderId="0" xfId="1" applyNumberFormat="1" applyFont="1" applyFill="1" applyAlignment="1">
      <alignment horizontal="center"/>
    </xf>
    <xf numFmtId="0" fontId="32" fillId="8" borderId="0" xfId="1" applyFont="1" applyFill="1" applyAlignment="1">
      <alignment horizontal="center"/>
    </xf>
    <xf numFmtId="0" fontId="34" fillId="8" borderId="2" xfId="1" applyFont="1" applyFill="1" applyBorder="1" applyAlignment="1">
      <alignment horizontal="center"/>
    </xf>
    <xf numFmtId="0" fontId="34" fillId="8" borderId="3" xfId="1" applyFont="1" applyFill="1" applyBorder="1" applyAlignment="1">
      <alignment horizontal="center"/>
    </xf>
  </cellXfs>
  <cellStyles count="7">
    <cellStyle name="Euro" xfId="5"/>
    <cellStyle name="Milliers 2" xfId="4"/>
    <cellStyle name="Normal" xfId="0" builtinId="0"/>
    <cellStyle name="Normal 2" xfId="6"/>
    <cellStyle name="Normal 2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Courbe de rétention (tensiomètre)</a:t>
            </a:r>
          </a:p>
          <a:p>
            <a:pPr>
              <a:defRPr sz="900"/>
            </a:pPr>
            <a:r>
              <a:rPr lang="fr-FR" sz="900"/>
              <a:t>mesurée et calculée</a:t>
            </a:r>
          </a:p>
        </c:rich>
      </c:tx>
      <c:layout>
        <c:manualLayout>
          <c:xMode val="edge"/>
          <c:yMode val="edge"/>
          <c:x val="0.21871481481481478"/>
          <c:y val="1.839080459770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07728200641629"/>
          <c:y val="0.16089129483814524"/>
          <c:w val="0.61146835812190148"/>
          <c:h val="0.62495734908136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'CTENSIO V4D2'!$C$1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'CTENSIO V4D2'!$B$2:$B$500</c:f>
              <c:numCache>
                <c:formatCode>General</c:formatCode>
                <c:ptCount val="4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</c:numCache>
            </c:numRef>
          </c:xVal>
          <c:yVal>
            <c:numRef>
              <c:f>'CTENSIO V4D2'!$C$2:$C$500</c:f>
              <c:numCache>
                <c:formatCode>0.00</c:formatCode>
                <c:ptCount val="499"/>
                <c:pt idx="0">
                  <c:v>7.4664999999999999</c:v>
                </c:pt>
                <c:pt idx="1">
                  <c:v>9.7638800000000003</c:v>
                </c:pt>
                <c:pt idx="2">
                  <c:v>10.912570000000001</c:v>
                </c:pt>
                <c:pt idx="3">
                  <c:v>12.061260000000001</c:v>
                </c:pt>
                <c:pt idx="4">
                  <c:v>13.209949999999999</c:v>
                </c:pt>
                <c:pt idx="5">
                  <c:v>14.358650000000001</c:v>
                </c:pt>
                <c:pt idx="6">
                  <c:v>16.081679999999999</c:v>
                </c:pt>
                <c:pt idx="7">
                  <c:v>17.80472</c:v>
                </c:pt>
                <c:pt idx="8">
                  <c:v>18.379069999999999</c:v>
                </c:pt>
                <c:pt idx="9">
                  <c:v>20.1021</c:v>
                </c:pt>
                <c:pt idx="10">
                  <c:v>21.250800000000002</c:v>
                </c:pt>
                <c:pt idx="11">
                  <c:v>23.548179999999999</c:v>
                </c:pt>
                <c:pt idx="12">
                  <c:v>23.548179999999999</c:v>
                </c:pt>
                <c:pt idx="13">
                  <c:v>25.27122</c:v>
                </c:pt>
                <c:pt idx="14">
                  <c:v>26.419910000000002</c:v>
                </c:pt>
                <c:pt idx="15">
                  <c:v>28.142949999999999</c:v>
                </c:pt>
                <c:pt idx="16">
                  <c:v>29.291640000000001</c:v>
                </c:pt>
                <c:pt idx="17">
                  <c:v>30.440329999999999</c:v>
                </c:pt>
                <c:pt idx="18">
                  <c:v>32.16337</c:v>
                </c:pt>
                <c:pt idx="19">
                  <c:v>33.312060000000002</c:v>
                </c:pt>
                <c:pt idx="20">
                  <c:v>35.0351</c:v>
                </c:pt>
                <c:pt idx="21">
                  <c:v>36.183790000000002</c:v>
                </c:pt>
                <c:pt idx="22">
                  <c:v>37.906829999999999</c:v>
                </c:pt>
                <c:pt idx="23">
                  <c:v>39.055520000000001</c:v>
                </c:pt>
                <c:pt idx="24">
                  <c:v>40.778550000000003</c:v>
                </c:pt>
                <c:pt idx="25">
                  <c:v>41.927250000000001</c:v>
                </c:pt>
                <c:pt idx="26">
                  <c:v>43.075940000000003</c:v>
                </c:pt>
                <c:pt idx="27">
                  <c:v>45.37332</c:v>
                </c:pt>
                <c:pt idx="28">
                  <c:v>47.096359999999997</c:v>
                </c:pt>
                <c:pt idx="29">
                  <c:v>48.819400000000002</c:v>
                </c:pt>
                <c:pt idx="30">
                  <c:v>49.393740000000001</c:v>
                </c:pt>
                <c:pt idx="31">
                  <c:v>49.968089999999997</c:v>
                </c:pt>
                <c:pt idx="32">
                  <c:v>51.691119999999998</c:v>
                </c:pt>
                <c:pt idx="33">
                  <c:v>53.414160000000003</c:v>
                </c:pt>
                <c:pt idx="34">
                  <c:v>55.1372</c:v>
                </c:pt>
                <c:pt idx="35">
                  <c:v>56.285890000000002</c:v>
                </c:pt>
                <c:pt idx="36">
                  <c:v>58.008929999999999</c:v>
                </c:pt>
                <c:pt idx="37">
                  <c:v>59.157620000000001</c:v>
                </c:pt>
                <c:pt idx="38">
                  <c:v>60.306310000000003</c:v>
                </c:pt>
                <c:pt idx="39">
                  <c:v>61.454999999999998</c:v>
                </c:pt>
                <c:pt idx="40">
                  <c:v>63.178040000000003</c:v>
                </c:pt>
                <c:pt idx="41">
                  <c:v>64.901079999999993</c:v>
                </c:pt>
                <c:pt idx="42">
                  <c:v>66.049769999999995</c:v>
                </c:pt>
                <c:pt idx="43">
                  <c:v>67.198459999999997</c:v>
                </c:pt>
                <c:pt idx="44">
                  <c:v>68.921499999999995</c:v>
                </c:pt>
                <c:pt idx="45">
                  <c:v>70.070189999999997</c:v>
                </c:pt>
                <c:pt idx="46">
                  <c:v>71.793229999999994</c:v>
                </c:pt>
                <c:pt idx="47">
                  <c:v>73.516270000000006</c:v>
                </c:pt>
                <c:pt idx="48">
                  <c:v>75.2393</c:v>
                </c:pt>
                <c:pt idx="49">
                  <c:v>76.962339999999998</c:v>
                </c:pt>
                <c:pt idx="50">
                  <c:v>77.536689999999993</c:v>
                </c:pt>
                <c:pt idx="51">
                  <c:v>79.834069999999997</c:v>
                </c:pt>
                <c:pt idx="52">
                  <c:v>80.408420000000007</c:v>
                </c:pt>
                <c:pt idx="53">
                  <c:v>83.280140000000003</c:v>
                </c:pt>
                <c:pt idx="54">
                  <c:v>84.428839999999994</c:v>
                </c:pt>
                <c:pt idx="55">
                  <c:v>86.151870000000002</c:v>
                </c:pt>
                <c:pt idx="56">
                  <c:v>87.300569999999993</c:v>
                </c:pt>
                <c:pt idx="57">
                  <c:v>88.449259999999995</c:v>
                </c:pt>
                <c:pt idx="58">
                  <c:v>90.172290000000004</c:v>
                </c:pt>
                <c:pt idx="59">
                  <c:v>91.320980000000006</c:v>
                </c:pt>
                <c:pt idx="60">
                  <c:v>93.044020000000003</c:v>
                </c:pt>
                <c:pt idx="61">
                  <c:v>94.192719999999994</c:v>
                </c:pt>
                <c:pt idx="62">
                  <c:v>96.490099999999998</c:v>
                </c:pt>
                <c:pt idx="63">
                  <c:v>97.63879</c:v>
                </c:pt>
                <c:pt idx="64">
                  <c:v>99.361829999999998</c:v>
                </c:pt>
                <c:pt idx="65">
                  <c:v>100.51052</c:v>
                </c:pt>
                <c:pt idx="66">
                  <c:v>102.80791000000001</c:v>
                </c:pt>
                <c:pt idx="67">
                  <c:v>105.10529</c:v>
                </c:pt>
                <c:pt idx="68">
                  <c:v>106.25397</c:v>
                </c:pt>
                <c:pt idx="69">
                  <c:v>108.55136</c:v>
                </c:pt>
                <c:pt idx="70">
                  <c:v>109.70005</c:v>
                </c:pt>
                <c:pt idx="71">
                  <c:v>110.84875</c:v>
                </c:pt>
                <c:pt idx="72">
                  <c:v>112.57178</c:v>
                </c:pt>
                <c:pt idx="73">
                  <c:v>113.14613</c:v>
                </c:pt>
                <c:pt idx="74">
                  <c:v>115.44351</c:v>
                </c:pt>
                <c:pt idx="75">
                  <c:v>117.16655</c:v>
                </c:pt>
                <c:pt idx="76">
                  <c:v>118.88959</c:v>
                </c:pt>
                <c:pt idx="77">
                  <c:v>120.03828</c:v>
                </c:pt>
                <c:pt idx="78">
                  <c:v>121.18697</c:v>
                </c:pt>
                <c:pt idx="79">
                  <c:v>122.33566</c:v>
                </c:pt>
                <c:pt idx="80">
                  <c:v>123.48435000000001</c:v>
                </c:pt>
                <c:pt idx="81">
                  <c:v>125.20739</c:v>
                </c:pt>
                <c:pt idx="82">
                  <c:v>125.78174</c:v>
                </c:pt>
                <c:pt idx="83">
                  <c:v>126.93043</c:v>
                </c:pt>
                <c:pt idx="84">
                  <c:v>128.07911999999999</c:v>
                </c:pt>
                <c:pt idx="85">
                  <c:v>128.65347</c:v>
                </c:pt>
                <c:pt idx="86">
                  <c:v>128.65347</c:v>
                </c:pt>
                <c:pt idx="87">
                  <c:v>130.37651</c:v>
                </c:pt>
                <c:pt idx="88">
                  <c:v>131.52519000000001</c:v>
                </c:pt>
                <c:pt idx="89">
                  <c:v>132.09952999999999</c:v>
                </c:pt>
                <c:pt idx="90">
                  <c:v>133.82257000000001</c:v>
                </c:pt>
                <c:pt idx="91">
                  <c:v>134.39693</c:v>
                </c:pt>
                <c:pt idx="92">
                  <c:v>135.54561000000001</c:v>
                </c:pt>
                <c:pt idx="93">
                  <c:v>136.69431</c:v>
                </c:pt>
                <c:pt idx="94">
                  <c:v>136.69431</c:v>
                </c:pt>
                <c:pt idx="95">
                  <c:v>137.26865000000001</c:v>
                </c:pt>
                <c:pt idx="96">
                  <c:v>138.41734</c:v>
                </c:pt>
                <c:pt idx="97">
                  <c:v>138.99168</c:v>
                </c:pt>
                <c:pt idx="98">
                  <c:v>139.56603999999999</c:v>
                </c:pt>
                <c:pt idx="99">
                  <c:v>140.14037999999999</c:v>
                </c:pt>
                <c:pt idx="100">
                  <c:v>141.28908000000001</c:v>
                </c:pt>
                <c:pt idx="101">
                  <c:v>141.86341999999999</c:v>
                </c:pt>
                <c:pt idx="102">
                  <c:v>143.01212000000001</c:v>
                </c:pt>
                <c:pt idx="103">
                  <c:v>143.58645999999999</c:v>
                </c:pt>
                <c:pt idx="104">
                  <c:v>145.30949000000001</c:v>
                </c:pt>
                <c:pt idx="105">
                  <c:v>145.88382999999999</c:v>
                </c:pt>
                <c:pt idx="106">
                  <c:v>146.45819</c:v>
                </c:pt>
                <c:pt idx="107">
                  <c:v>147.60686999999999</c:v>
                </c:pt>
                <c:pt idx="108">
                  <c:v>148.18123</c:v>
                </c:pt>
                <c:pt idx="109">
                  <c:v>149.32991000000001</c:v>
                </c:pt>
                <c:pt idx="110">
                  <c:v>150.47861</c:v>
                </c:pt>
                <c:pt idx="111">
                  <c:v>151.62729999999999</c:v>
                </c:pt>
                <c:pt idx="112">
                  <c:v>152.77599000000001</c:v>
                </c:pt>
                <c:pt idx="113">
                  <c:v>152.77599000000001</c:v>
                </c:pt>
                <c:pt idx="114">
                  <c:v>153.92468</c:v>
                </c:pt>
                <c:pt idx="115">
                  <c:v>155.07337999999999</c:v>
                </c:pt>
                <c:pt idx="116">
                  <c:v>156.22206</c:v>
                </c:pt>
                <c:pt idx="117">
                  <c:v>156.79642000000001</c:v>
                </c:pt>
                <c:pt idx="118">
                  <c:v>158.51945000000001</c:v>
                </c:pt>
                <c:pt idx="119">
                  <c:v>159.66813999999999</c:v>
                </c:pt>
                <c:pt idx="120">
                  <c:v>159.66813999999999</c:v>
                </c:pt>
                <c:pt idx="121">
                  <c:v>160.81683000000001</c:v>
                </c:pt>
                <c:pt idx="122">
                  <c:v>161.96553</c:v>
                </c:pt>
                <c:pt idx="123">
                  <c:v>163.68857</c:v>
                </c:pt>
                <c:pt idx="124">
                  <c:v>164.26291000000001</c:v>
                </c:pt>
                <c:pt idx="125">
                  <c:v>165.41161</c:v>
                </c:pt>
                <c:pt idx="126">
                  <c:v>165.98595</c:v>
                </c:pt>
                <c:pt idx="127">
                  <c:v>167.13463999999999</c:v>
                </c:pt>
                <c:pt idx="128">
                  <c:v>168.28333000000001</c:v>
                </c:pt>
                <c:pt idx="129">
                  <c:v>169.43201999999999</c:v>
                </c:pt>
                <c:pt idx="130">
                  <c:v>170.00636</c:v>
                </c:pt>
                <c:pt idx="131">
                  <c:v>171.15505999999999</c:v>
                </c:pt>
                <c:pt idx="132">
                  <c:v>172.87809999999999</c:v>
                </c:pt>
                <c:pt idx="133">
                  <c:v>174.02678</c:v>
                </c:pt>
                <c:pt idx="134">
                  <c:v>174.60113999999999</c:v>
                </c:pt>
                <c:pt idx="135">
                  <c:v>175.74982</c:v>
                </c:pt>
                <c:pt idx="136">
                  <c:v>178.04721000000001</c:v>
                </c:pt>
                <c:pt idx="137">
                  <c:v>179.19588999999999</c:v>
                </c:pt>
                <c:pt idx="138">
                  <c:v>179.77025</c:v>
                </c:pt>
                <c:pt idx="139">
                  <c:v>180.91892999999999</c:v>
                </c:pt>
                <c:pt idx="140">
                  <c:v>182.06763000000001</c:v>
                </c:pt>
                <c:pt idx="141">
                  <c:v>183.79066</c:v>
                </c:pt>
                <c:pt idx="142">
                  <c:v>184.36501000000001</c:v>
                </c:pt>
                <c:pt idx="143">
                  <c:v>185.5137</c:v>
                </c:pt>
                <c:pt idx="144">
                  <c:v>187.81108</c:v>
                </c:pt>
                <c:pt idx="145">
                  <c:v>188.95977999999999</c:v>
                </c:pt>
                <c:pt idx="146">
                  <c:v>190.10847000000001</c:v>
                </c:pt>
                <c:pt idx="147">
                  <c:v>190.68281999999999</c:v>
                </c:pt>
                <c:pt idx="148">
                  <c:v>191.83151000000001</c:v>
                </c:pt>
                <c:pt idx="149">
                  <c:v>193.55455000000001</c:v>
                </c:pt>
                <c:pt idx="150">
                  <c:v>194.70322999999999</c:v>
                </c:pt>
                <c:pt idx="151">
                  <c:v>196.42626999999999</c:v>
                </c:pt>
                <c:pt idx="152">
                  <c:v>198.14931000000001</c:v>
                </c:pt>
                <c:pt idx="153">
                  <c:v>199.298</c:v>
                </c:pt>
                <c:pt idx="154">
                  <c:v>201.02104</c:v>
                </c:pt>
                <c:pt idx="155">
                  <c:v>202.16973999999999</c:v>
                </c:pt>
                <c:pt idx="156">
                  <c:v>203.89277999999999</c:v>
                </c:pt>
                <c:pt idx="157">
                  <c:v>205.61581000000001</c:v>
                </c:pt>
                <c:pt idx="158">
                  <c:v>206.7645</c:v>
                </c:pt>
                <c:pt idx="159">
                  <c:v>207.91318999999999</c:v>
                </c:pt>
                <c:pt idx="160">
                  <c:v>210.21056999999999</c:v>
                </c:pt>
                <c:pt idx="161">
                  <c:v>211.93360999999999</c:v>
                </c:pt>
                <c:pt idx="162">
                  <c:v>212.50794999999999</c:v>
                </c:pt>
                <c:pt idx="163">
                  <c:v>215.37968000000001</c:v>
                </c:pt>
                <c:pt idx="164">
                  <c:v>216.52838</c:v>
                </c:pt>
                <c:pt idx="165">
                  <c:v>218.25142</c:v>
                </c:pt>
                <c:pt idx="166">
                  <c:v>219.97445999999999</c:v>
                </c:pt>
                <c:pt idx="167">
                  <c:v>221.69748999999999</c:v>
                </c:pt>
                <c:pt idx="168">
                  <c:v>222.84618</c:v>
                </c:pt>
                <c:pt idx="169">
                  <c:v>226.29225</c:v>
                </c:pt>
                <c:pt idx="170">
                  <c:v>227.44094999999999</c:v>
                </c:pt>
                <c:pt idx="171">
                  <c:v>229.16399000000001</c:v>
                </c:pt>
                <c:pt idx="172">
                  <c:v>230.88702000000001</c:v>
                </c:pt>
                <c:pt idx="173">
                  <c:v>232.61006</c:v>
                </c:pt>
                <c:pt idx="174">
                  <c:v>234.90744000000001</c:v>
                </c:pt>
                <c:pt idx="175">
                  <c:v>236.63048000000001</c:v>
                </c:pt>
                <c:pt idx="176">
                  <c:v>238.92787000000001</c:v>
                </c:pt>
                <c:pt idx="177">
                  <c:v>240.65091000000001</c:v>
                </c:pt>
                <c:pt idx="178">
                  <c:v>243.52262999999999</c:v>
                </c:pt>
                <c:pt idx="179">
                  <c:v>245.24566999999999</c:v>
                </c:pt>
                <c:pt idx="180">
                  <c:v>247.54303999999999</c:v>
                </c:pt>
                <c:pt idx="181">
                  <c:v>249.26607999999999</c:v>
                </c:pt>
                <c:pt idx="182">
                  <c:v>251.56348</c:v>
                </c:pt>
                <c:pt idx="183">
                  <c:v>253.28650999999999</c:v>
                </c:pt>
                <c:pt idx="184">
                  <c:v>256.15823</c:v>
                </c:pt>
                <c:pt idx="185">
                  <c:v>257.88128999999998</c:v>
                </c:pt>
                <c:pt idx="186">
                  <c:v>260.17865</c:v>
                </c:pt>
                <c:pt idx="187">
                  <c:v>261.90170000000001</c:v>
                </c:pt>
                <c:pt idx="188">
                  <c:v>263.62473</c:v>
                </c:pt>
                <c:pt idx="189">
                  <c:v>266.49646000000001</c:v>
                </c:pt>
                <c:pt idx="190">
                  <c:v>268.79385000000002</c:v>
                </c:pt>
                <c:pt idx="191">
                  <c:v>271.66559000000001</c:v>
                </c:pt>
                <c:pt idx="192">
                  <c:v>273.96294999999998</c:v>
                </c:pt>
                <c:pt idx="193">
                  <c:v>276.26035000000002</c:v>
                </c:pt>
                <c:pt idx="194">
                  <c:v>277.98336999999998</c:v>
                </c:pt>
                <c:pt idx="195">
                  <c:v>280.85509999999999</c:v>
                </c:pt>
                <c:pt idx="196">
                  <c:v>283.72683999999998</c:v>
                </c:pt>
                <c:pt idx="197">
                  <c:v>286.02422999999999</c:v>
                </c:pt>
                <c:pt idx="198">
                  <c:v>288.32159000000001</c:v>
                </c:pt>
                <c:pt idx="199">
                  <c:v>290.61899</c:v>
                </c:pt>
                <c:pt idx="200">
                  <c:v>293.49072000000001</c:v>
                </c:pt>
                <c:pt idx="201">
                  <c:v>295.78811999999999</c:v>
                </c:pt>
                <c:pt idx="202">
                  <c:v>298.65982000000002</c:v>
                </c:pt>
                <c:pt idx="203">
                  <c:v>302.10590000000002</c:v>
                </c:pt>
                <c:pt idx="204">
                  <c:v>304.97762999999998</c:v>
                </c:pt>
                <c:pt idx="205">
                  <c:v>307.84937000000002</c:v>
                </c:pt>
                <c:pt idx="206">
                  <c:v>309.57238999999998</c:v>
                </c:pt>
                <c:pt idx="207">
                  <c:v>313.01846</c:v>
                </c:pt>
                <c:pt idx="208">
                  <c:v>315.31585999999999</c:v>
                </c:pt>
                <c:pt idx="209">
                  <c:v>317.61324999999999</c:v>
                </c:pt>
                <c:pt idx="210">
                  <c:v>321.05932999999999</c:v>
                </c:pt>
                <c:pt idx="211">
                  <c:v>323.93106</c:v>
                </c:pt>
                <c:pt idx="212">
                  <c:v>326.80275999999998</c:v>
                </c:pt>
                <c:pt idx="213">
                  <c:v>330.24883999999997</c:v>
                </c:pt>
                <c:pt idx="214">
                  <c:v>333.12056999999999</c:v>
                </c:pt>
                <c:pt idx="215">
                  <c:v>336.56664999999998</c:v>
                </c:pt>
                <c:pt idx="216">
                  <c:v>339.43838</c:v>
                </c:pt>
                <c:pt idx="217">
                  <c:v>342.88445999999999</c:v>
                </c:pt>
                <c:pt idx="218">
                  <c:v>346.33053999999998</c:v>
                </c:pt>
                <c:pt idx="219">
                  <c:v>349.20227</c:v>
                </c:pt>
                <c:pt idx="220">
                  <c:v>352.64834999999999</c:v>
                </c:pt>
                <c:pt idx="221">
                  <c:v>356.66876000000002</c:v>
                </c:pt>
                <c:pt idx="222">
                  <c:v>360.68918000000002</c:v>
                </c:pt>
                <c:pt idx="223">
                  <c:v>363.56090999999998</c:v>
                </c:pt>
                <c:pt idx="224">
                  <c:v>367.00698999999997</c:v>
                </c:pt>
                <c:pt idx="225">
                  <c:v>371.0274</c:v>
                </c:pt>
                <c:pt idx="226">
                  <c:v>374.47348</c:v>
                </c:pt>
                <c:pt idx="227">
                  <c:v>377.91955999999999</c:v>
                </c:pt>
                <c:pt idx="228">
                  <c:v>381.36563000000001</c:v>
                </c:pt>
                <c:pt idx="229">
                  <c:v>385.96039000000002</c:v>
                </c:pt>
                <c:pt idx="230">
                  <c:v>389.40645999999998</c:v>
                </c:pt>
                <c:pt idx="231">
                  <c:v>393.42687999999998</c:v>
                </c:pt>
                <c:pt idx="232">
                  <c:v>396.87295999999998</c:v>
                </c:pt>
                <c:pt idx="233">
                  <c:v>399.74468999999999</c:v>
                </c:pt>
                <c:pt idx="234">
                  <c:v>404.33947999999998</c:v>
                </c:pt>
                <c:pt idx="235">
                  <c:v>408.35989000000001</c:v>
                </c:pt>
                <c:pt idx="236">
                  <c:v>411.80597</c:v>
                </c:pt>
                <c:pt idx="237">
                  <c:v>416.97507000000002</c:v>
                </c:pt>
                <c:pt idx="238">
                  <c:v>420.99547999999999</c:v>
                </c:pt>
                <c:pt idx="239">
                  <c:v>425.01589999999999</c:v>
                </c:pt>
                <c:pt idx="240">
                  <c:v>429.61068999999998</c:v>
                </c:pt>
                <c:pt idx="241">
                  <c:v>434.20544000000001</c:v>
                </c:pt>
                <c:pt idx="242">
                  <c:v>438.80020000000002</c:v>
                </c:pt>
                <c:pt idx="243">
                  <c:v>443.39499000000001</c:v>
                </c:pt>
                <c:pt idx="244">
                  <c:v>447.41541000000001</c:v>
                </c:pt>
                <c:pt idx="245">
                  <c:v>452.01015999999998</c:v>
                </c:pt>
                <c:pt idx="246">
                  <c:v>456.03057999999999</c:v>
                </c:pt>
                <c:pt idx="247">
                  <c:v>460.62536999999998</c:v>
                </c:pt>
                <c:pt idx="248">
                  <c:v>465.79446000000002</c:v>
                </c:pt>
                <c:pt idx="249">
                  <c:v>470.38922000000002</c:v>
                </c:pt>
                <c:pt idx="250">
                  <c:v>475.55835000000002</c:v>
                </c:pt>
                <c:pt idx="251">
                  <c:v>480.15311000000003</c:v>
                </c:pt>
                <c:pt idx="252">
                  <c:v>485.32224000000002</c:v>
                </c:pt>
                <c:pt idx="253">
                  <c:v>489.91699</c:v>
                </c:pt>
                <c:pt idx="254">
                  <c:v>494.51175000000001</c:v>
                </c:pt>
                <c:pt idx="255">
                  <c:v>500.25522000000001</c:v>
                </c:pt>
                <c:pt idx="256">
                  <c:v>505.42432000000002</c:v>
                </c:pt>
                <c:pt idx="257">
                  <c:v>510.59343999999999</c:v>
                </c:pt>
                <c:pt idx="258">
                  <c:v>515.18822999999998</c:v>
                </c:pt>
                <c:pt idx="259">
                  <c:v>520.35730000000001</c:v>
                </c:pt>
                <c:pt idx="260">
                  <c:v>524.95209</c:v>
                </c:pt>
                <c:pt idx="261">
                  <c:v>530.69556</c:v>
                </c:pt>
                <c:pt idx="262">
                  <c:v>535.29028000000005</c:v>
                </c:pt>
                <c:pt idx="263">
                  <c:v>540.45941000000005</c:v>
                </c:pt>
                <c:pt idx="264">
                  <c:v>545.62854000000004</c:v>
                </c:pt>
                <c:pt idx="265">
                  <c:v>550.79767000000004</c:v>
                </c:pt>
                <c:pt idx="266">
                  <c:v>555.96673999999996</c:v>
                </c:pt>
                <c:pt idx="267">
                  <c:v>561.71019999999999</c:v>
                </c:pt>
                <c:pt idx="268">
                  <c:v>566.87932999999998</c:v>
                </c:pt>
                <c:pt idx="269">
                  <c:v>572.04845999999998</c:v>
                </c:pt>
                <c:pt idx="270">
                  <c:v>577.21753000000001</c:v>
                </c:pt>
                <c:pt idx="271">
                  <c:v>583.53534000000002</c:v>
                </c:pt>
                <c:pt idx="272">
                  <c:v>588.13013000000001</c:v>
                </c:pt>
                <c:pt idx="273">
                  <c:v>592.72491000000002</c:v>
                </c:pt>
                <c:pt idx="274">
                  <c:v>599.04272000000003</c:v>
                </c:pt>
                <c:pt idx="275">
                  <c:v>604.21178999999995</c:v>
                </c:pt>
                <c:pt idx="276">
                  <c:v>609.38091999999995</c:v>
                </c:pt>
                <c:pt idx="277">
                  <c:v>614.55005000000006</c:v>
                </c:pt>
                <c:pt idx="278">
                  <c:v>619.71918000000005</c:v>
                </c:pt>
                <c:pt idx="279">
                  <c:v>624.88824</c:v>
                </c:pt>
                <c:pt idx="280">
                  <c:v>629.48302999999999</c:v>
                </c:pt>
                <c:pt idx="281">
                  <c:v>634.65215999999998</c:v>
                </c:pt>
                <c:pt idx="282">
                  <c:v>634.07781999999997</c:v>
                </c:pt>
                <c:pt idx="283">
                  <c:v>628.90868999999998</c:v>
                </c:pt>
                <c:pt idx="284">
                  <c:v>623.73955999999998</c:v>
                </c:pt>
                <c:pt idx="285">
                  <c:v>617.99608999999998</c:v>
                </c:pt>
                <c:pt idx="286">
                  <c:v>612.25261999999998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'CTENSIO V4D2'!$I$1</c:f>
              <c:strCache>
                <c:ptCount val="1"/>
                <c:pt idx="0">
                  <c:v>h modélisé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'CTENSIO V4D2'!$B$2:$B$500</c:f>
              <c:numCache>
                <c:formatCode>General</c:formatCode>
                <c:ptCount val="4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</c:numCache>
            </c:numRef>
          </c:xVal>
          <c:yVal>
            <c:numRef>
              <c:f>'CTENSIO V4D2'!$I$2:$I$500</c:f>
              <c:numCache>
                <c:formatCode>0.00</c:formatCode>
                <c:ptCount val="499"/>
                <c:pt idx="0">
                  <c:v>11.538108953761551</c:v>
                </c:pt>
                <c:pt idx="1">
                  <c:v>13.134651492192418</c:v>
                </c:pt>
                <c:pt idx="2">
                  <c:v>14.156751801744292</c:v>
                </c:pt>
                <c:pt idx="3">
                  <c:v>15.198046792376871</c:v>
                </c:pt>
                <c:pt idx="4">
                  <c:v>16.151995739184287</c:v>
                </c:pt>
                <c:pt idx="5">
                  <c:v>16.905169312175943</c:v>
                </c:pt>
                <c:pt idx="6">
                  <c:v>17.998489221995598</c:v>
                </c:pt>
                <c:pt idx="7">
                  <c:v>18.88812450642331</c:v>
                </c:pt>
                <c:pt idx="8">
                  <c:v>19.791331115603199</c:v>
                </c:pt>
                <c:pt idx="9">
                  <c:v>20.823955440052814</c:v>
                </c:pt>
                <c:pt idx="10">
                  <c:v>21.874392394989385</c:v>
                </c:pt>
                <c:pt idx="11">
                  <c:v>22.94297690696331</c:v>
                </c:pt>
                <c:pt idx="12">
                  <c:v>23.786857276291784</c:v>
                </c:pt>
                <c:pt idx="13">
                  <c:v>25.012098506181275</c:v>
                </c:pt>
                <c:pt idx="14">
                  <c:v>26.134956841242314</c:v>
                </c:pt>
                <c:pt idx="15">
                  <c:v>27.14933639400428</c:v>
                </c:pt>
                <c:pt idx="16">
                  <c:v>28.439201474330687</c:v>
                </c:pt>
                <c:pt idx="17">
                  <c:v>29.488857771631672</c:v>
                </c:pt>
                <c:pt idx="18">
                  <c:v>30.688860602816447</c:v>
                </c:pt>
                <c:pt idx="19">
                  <c:v>31.909383208696156</c:v>
                </c:pt>
                <c:pt idx="20">
                  <c:v>33.15067117327176</c:v>
                </c:pt>
                <c:pt idx="21">
                  <c:v>34.271652109670526</c:v>
                </c:pt>
                <c:pt idx="22">
                  <c:v>35.409357411459666</c:v>
                </c:pt>
                <c:pt idx="23">
                  <c:v>37.147536095702662</c:v>
                </c:pt>
                <c:pt idx="24">
                  <c:v>38.327544148298898</c:v>
                </c:pt>
                <c:pt idx="25">
                  <c:v>39.826552513083669</c:v>
                </c:pt>
                <c:pt idx="26">
                  <c:v>41.198516942879678</c:v>
                </c:pt>
                <c:pt idx="27">
                  <c:v>42.592145325454055</c:v>
                </c:pt>
                <c:pt idx="28">
                  <c:v>44.007395513702534</c:v>
                </c:pt>
                <c:pt idx="29">
                  <c:v>45.444169962908518</c:v>
                </c:pt>
                <c:pt idx="30">
                  <c:v>46.902310735535309</c:v>
                </c:pt>
                <c:pt idx="31">
                  <c:v>48.381594415953458</c:v>
                </c:pt>
                <c:pt idx="32">
                  <c:v>49.881726990968389</c:v>
                </c:pt>
                <c:pt idx="33">
                  <c:v>51.402338762733649</c:v>
                </c:pt>
                <c:pt idx="34">
                  <c:v>52.942979371830262</c:v>
                </c:pt>
                <c:pt idx="35">
                  <c:v>54.503113019692961</c:v>
                </c:pt>
                <c:pt idx="36">
                  <c:v>56.082113990865707</c:v>
                </c:pt>
                <c:pt idx="37">
                  <c:v>57.679262586266134</c:v>
                </c:pt>
                <c:pt idx="38">
                  <c:v>59.29374158833275</c:v>
                </c:pt>
                <c:pt idx="39">
                  <c:v>60.924633386958732</c:v>
                </c:pt>
                <c:pt idx="40">
                  <c:v>62.570917900885746</c:v>
                </c:pt>
                <c:pt idx="41">
                  <c:v>64.231471432057958</c:v>
                </c:pt>
                <c:pt idx="42">
                  <c:v>65.905066589613853</c:v>
                </c:pt>
                <c:pt idx="43">
                  <c:v>67.590373415049442</c:v>
                </c:pt>
                <c:pt idx="44">
                  <c:v>69.285961830074172</c:v>
                </c:pt>
                <c:pt idx="45">
                  <c:v>70.990305513211581</c:v>
                </c:pt>
                <c:pt idx="46">
                  <c:v>72.701787290103852</c:v>
                </c:pt>
                <c:pt idx="47">
                  <c:v>74.227723474603863</c:v>
                </c:pt>
                <c:pt idx="48">
                  <c:v>75.947986020754968</c:v>
                </c:pt>
                <c:pt idx="49">
                  <c:v>77.670275105261766</c:v>
                </c:pt>
                <c:pt idx="50">
                  <c:v>79.392700959345433</c:v>
                </c:pt>
                <c:pt idx="51">
                  <c:v>80.922300074059507</c:v>
                </c:pt>
                <c:pt idx="52">
                  <c:v>82.639691161455119</c:v>
                </c:pt>
                <c:pt idx="53">
                  <c:v>84.541359365627841</c:v>
                </c:pt>
                <c:pt idx="54">
                  <c:v>86.055984401245553</c:v>
                </c:pt>
                <c:pt idx="55">
                  <c:v>87.750967906194887</c:v>
                </c:pt>
                <c:pt idx="56">
                  <c:v>89.248159251221011</c:v>
                </c:pt>
                <c:pt idx="57">
                  <c:v>91.105058412813094</c:v>
                </c:pt>
                <c:pt idx="58">
                  <c:v>92.394020576732771</c:v>
                </c:pt>
                <c:pt idx="59">
                  <c:v>94.218072933387589</c:v>
                </c:pt>
                <c:pt idx="60">
                  <c:v>95.840657251398142</c:v>
                </c:pt>
                <c:pt idx="61">
                  <c:v>97.443626144763812</c:v>
                </c:pt>
                <c:pt idx="62">
                  <c:v>98.850910121178885</c:v>
                </c:pt>
                <c:pt idx="63">
                  <c:v>100.41320385598189</c:v>
                </c:pt>
                <c:pt idx="64">
                  <c:v>101.7824764248974</c:v>
                </c:pt>
                <c:pt idx="65">
                  <c:v>102.79700105867096</c:v>
                </c:pt>
                <c:pt idx="66">
                  <c:v>104.62841863661635</c:v>
                </c:pt>
                <c:pt idx="67">
                  <c:v>106.09866488157502</c:v>
                </c:pt>
                <c:pt idx="68">
                  <c:v>107.22429568392189</c:v>
                </c:pt>
                <c:pt idx="69">
                  <c:v>108.80482722638425</c:v>
                </c:pt>
                <c:pt idx="70">
                  <c:v>110.04578509391351</c:v>
                </c:pt>
                <c:pt idx="71">
                  <c:v>111.41688014301599</c:v>
                </c:pt>
                <c:pt idx="72">
                  <c:v>112.76161714050843</c:v>
                </c:pt>
                <c:pt idx="73">
                  <c:v>113.93499821985117</c:v>
                </c:pt>
                <c:pt idx="74">
                  <c:v>115.08799064302832</c:v>
                </c:pt>
                <c:pt idx="75">
                  <c:v>116.36115120003615</c:v>
                </c:pt>
                <c:pt idx="76">
                  <c:v>117.47200551666415</c:v>
                </c:pt>
                <c:pt idx="77">
                  <c:v>118.69888320678686</c:v>
                </c:pt>
                <c:pt idx="78">
                  <c:v>119.76973990544585</c:v>
                </c:pt>
                <c:pt idx="79">
                  <c:v>120.95305698190631</c:v>
                </c:pt>
                <c:pt idx="80">
                  <c:v>122.11459818802268</c:v>
                </c:pt>
                <c:pt idx="81">
                  <c:v>123.12958325923236</c:v>
                </c:pt>
                <c:pt idx="82">
                  <c:v>124.12884718528088</c:v>
                </c:pt>
                <c:pt idx="83">
                  <c:v>125.23515281735817</c:v>
                </c:pt>
                <c:pt idx="84">
                  <c:v>126.08320218140065</c:v>
                </c:pt>
                <c:pt idx="85">
                  <c:v>127.27698506161059</c:v>
                </c:pt>
                <c:pt idx="86">
                  <c:v>128.10096594197688</c:v>
                </c:pt>
                <c:pt idx="87">
                  <c:v>129.03166999887296</c:v>
                </c:pt>
                <c:pt idx="88">
                  <c:v>129.95141717999587</c:v>
                </c:pt>
                <c:pt idx="89">
                  <c:v>130.86100297243175</c:v>
                </c:pt>
                <c:pt idx="90">
                  <c:v>131.76121793053855</c:v>
                </c:pt>
                <c:pt idx="91">
                  <c:v>132.65284487356334</c:v>
                </c:pt>
                <c:pt idx="92">
                  <c:v>133.53665643576352</c:v>
                </c:pt>
                <c:pt idx="93">
                  <c:v>134.41341295262146</c:v>
                </c:pt>
                <c:pt idx="94">
                  <c:v>135.2838606643792</c:v>
                </c:pt>
                <c:pt idx="95">
                  <c:v>136.2564824383561</c:v>
                </c:pt>
                <c:pt idx="96">
                  <c:v>137.00873543513308</c:v>
                </c:pt>
                <c:pt idx="97">
                  <c:v>137.86457235672782</c:v>
                </c:pt>
                <c:pt idx="98">
                  <c:v>138.71691848759892</c:v>
                </c:pt>
                <c:pt idx="99">
                  <c:v>139.67245438780714</c:v>
                </c:pt>
                <c:pt idx="100">
                  <c:v>140.51954466705584</c:v>
                </c:pt>
                <c:pt idx="101">
                  <c:v>141.25949940227196</c:v>
                </c:pt>
                <c:pt idx="102">
                  <c:v>142.20982928194815</c:v>
                </c:pt>
                <c:pt idx="103">
                  <c:v>143.15975052686531</c:v>
                </c:pt>
                <c:pt idx="104">
                  <c:v>144.00442429093357</c:v>
                </c:pt>
                <c:pt idx="105">
                  <c:v>144.84994017245788</c:v>
                </c:pt>
                <c:pt idx="106">
                  <c:v>145.69681708880898</c:v>
                </c:pt>
                <c:pt idx="107">
                  <c:v>146.6518034941115</c:v>
                </c:pt>
                <c:pt idx="108">
                  <c:v>147.50321406259027</c:v>
                </c:pt>
                <c:pt idx="109">
                  <c:v>148.35749370977058</c:v>
                </c:pt>
                <c:pt idx="110">
                  <c:v>149.32254525798777</c:v>
                </c:pt>
                <c:pt idx="111">
                  <c:v>150.2924095382574</c:v>
                </c:pt>
                <c:pt idx="112">
                  <c:v>151.15902962780228</c:v>
                </c:pt>
                <c:pt idx="113">
                  <c:v>152.03031949288209</c:v>
                </c:pt>
                <c:pt idx="114">
                  <c:v>153.0165831412609</c:v>
                </c:pt>
                <c:pt idx="115">
                  <c:v>153.8990635928337</c:v>
                </c:pt>
                <c:pt idx="116">
                  <c:v>154.78737986403297</c:v>
                </c:pt>
                <c:pt idx="117">
                  <c:v>155.68188057544148</c:v>
                </c:pt>
                <c:pt idx="118">
                  <c:v>156.69600644220642</c:v>
                </c:pt>
                <c:pt idx="119">
                  <c:v>157.60475810815456</c:v>
                </c:pt>
                <c:pt idx="120">
                  <c:v>158.63573386243328</c:v>
                </c:pt>
                <c:pt idx="121">
                  <c:v>159.67626856095217</c:v>
                </c:pt>
                <c:pt idx="122">
                  <c:v>160.60955649571832</c:v>
                </c:pt>
                <c:pt idx="123">
                  <c:v>161.55102259729907</c:v>
                </c:pt>
                <c:pt idx="124">
                  <c:v>162.62029915572904</c:v>
                </c:pt>
                <c:pt idx="125">
                  <c:v>163.7006762431015</c:v>
                </c:pt>
                <c:pt idx="126">
                  <c:v>164.67063986894354</c:v>
                </c:pt>
                <c:pt idx="127">
                  <c:v>165.77302105190401</c:v>
                </c:pt>
                <c:pt idx="128">
                  <c:v>166.76313074826038</c:v>
                </c:pt>
                <c:pt idx="129">
                  <c:v>167.88882272135007</c:v>
                </c:pt>
                <c:pt idx="130">
                  <c:v>168.90021696556809</c:v>
                </c:pt>
                <c:pt idx="131">
                  <c:v>170.05047685293633</c:v>
                </c:pt>
                <c:pt idx="132">
                  <c:v>171.21423784020928</c:v>
                </c:pt>
                <c:pt idx="133">
                  <c:v>172.39183533927221</c:v>
                </c:pt>
                <c:pt idx="134">
                  <c:v>173.58360006087801</c:v>
                </c:pt>
                <c:pt idx="135">
                  <c:v>174.65510400323035</c:v>
                </c:pt>
                <c:pt idx="136">
                  <c:v>175.87451691808485</c:v>
                </c:pt>
                <c:pt idx="137">
                  <c:v>177.10903060990844</c:v>
                </c:pt>
                <c:pt idx="138">
                  <c:v>178.35896211213097</c:v>
                </c:pt>
                <c:pt idx="139">
                  <c:v>179.48321002253749</c:v>
                </c:pt>
                <c:pt idx="140">
                  <c:v>180.90633465675427</c:v>
                </c:pt>
                <c:pt idx="141">
                  <c:v>182.05935216838651</c:v>
                </c:pt>
                <c:pt idx="142">
                  <c:v>183.37221419350169</c:v>
                </c:pt>
                <c:pt idx="143">
                  <c:v>184.85082942568403</c:v>
                </c:pt>
                <c:pt idx="144">
                  <c:v>186.04906142769119</c:v>
                </c:pt>
                <c:pt idx="145">
                  <c:v>187.41366058559922</c:v>
                </c:pt>
                <c:pt idx="146">
                  <c:v>188.95084069639327</c:v>
                </c:pt>
                <c:pt idx="147">
                  <c:v>190.19674141160093</c:v>
                </c:pt>
                <c:pt idx="148">
                  <c:v>191.77466576050972</c:v>
                </c:pt>
                <c:pt idx="149">
                  <c:v>193.05370616159593</c:v>
                </c:pt>
                <c:pt idx="150">
                  <c:v>194.51066093907735</c:v>
                </c:pt>
                <c:pt idx="151">
                  <c:v>195.9870066625198</c:v>
                </c:pt>
                <c:pt idx="152">
                  <c:v>197.48305112802868</c:v>
                </c:pt>
                <c:pt idx="153">
                  <c:v>198.99910291758442</c:v>
                </c:pt>
                <c:pt idx="154">
                  <c:v>200.5354715142924</c:v>
                </c:pt>
                <c:pt idx="155">
                  <c:v>202.09246740614188</c:v>
                </c:pt>
                <c:pt idx="156">
                  <c:v>203.67040217896229</c:v>
                </c:pt>
                <c:pt idx="157">
                  <c:v>205.26958859924613</c:v>
                </c:pt>
                <c:pt idx="158">
                  <c:v>206.89034068746375</c:v>
                </c:pt>
                <c:pt idx="159">
                  <c:v>208.34936861520902</c:v>
                </c:pt>
                <c:pt idx="160">
                  <c:v>210.01171733296366</c:v>
                </c:pt>
                <c:pt idx="161">
                  <c:v>211.69654648685056</c:v>
                </c:pt>
                <c:pt idx="162">
                  <c:v>213.40417551225786</c:v>
                </c:pt>
                <c:pt idx="163">
                  <c:v>215.1349253391169</c:v>
                </c:pt>
                <c:pt idx="164">
                  <c:v>216.88911842055316</c:v>
                </c:pt>
                <c:pt idx="165">
                  <c:v>218.66707875566712</c:v>
                </c:pt>
                <c:pt idx="166">
                  <c:v>220.46913190688375</c:v>
                </c:pt>
                <c:pt idx="167">
                  <c:v>222.295605012312</c:v>
                </c:pt>
                <c:pt idx="168">
                  <c:v>224.14682679352049</c:v>
                </c:pt>
                <c:pt idx="169">
                  <c:v>225.81340092204991</c:v>
                </c:pt>
                <c:pt idx="170">
                  <c:v>227.71227269729414</c:v>
                </c:pt>
                <c:pt idx="171">
                  <c:v>229.6368517000106</c:v>
                </c:pt>
                <c:pt idx="172">
                  <c:v>231.5874728108322</c:v>
                </c:pt>
                <c:pt idx="173">
                  <c:v>233.56447247885677</c:v>
                </c:pt>
                <c:pt idx="174">
                  <c:v>235.56818871023555</c:v>
                </c:pt>
                <c:pt idx="175">
                  <c:v>237.37197298680496</c:v>
                </c:pt>
                <c:pt idx="176">
                  <c:v>239.42708149975275</c:v>
                </c:pt>
                <c:pt idx="177">
                  <c:v>241.50989165456062</c:v>
                </c:pt>
                <c:pt idx="178">
                  <c:v>243.85703309161957</c:v>
                </c:pt>
                <c:pt idx="179">
                  <c:v>245.75999404589638</c:v>
                </c:pt>
                <c:pt idx="180">
                  <c:v>247.92797853733614</c:v>
                </c:pt>
                <c:pt idx="181">
                  <c:v>249.8794829738753</c:v>
                </c:pt>
                <c:pt idx="182">
                  <c:v>252.10270145148803</c:v>
                </c:pt>
                <c:pt idx="183">
                  <c:v>254.103858234939</c:v>
                </c:pt>
                <c:pt idx="184">
                  <c:v>256.38356290668048</c:v>
                </c:pt>
                <c:pt idx="185">
                  <c:v>258.69368216840616</c:v>
                </c:pt>
                <c:pt idx="186">
                  <c:v>261.0345709544203</c:v>
                </c:pt>
                <c:pt idx="187">
                  <c:v>263.14148018184062</c:v>
                </c:pt>
                <c:pt idx="188">
                  <c:v>265.54146232353173</c:v>
                </c:pt>
                <c:pt idx="189">
                  <c:v>267.97324686015008</c:v>
                </c:pt>
                <c:pt idx="190">
                  <c:v>270.43719388855607</c:v>
                </c:pt>
                <c:pt idx="191">
                  <c:v>272.65466177003134</c:v>
                </c:pt>
                <c:pt idx="192">
                  <c:v>274.89808221744545</c:v>
                </c:pt>
                <c:pt idx="193">
                  <c:v>277.16771073531618</c:v>
                </c:pt>
                <c:pt idx="194">
                  <c:v>279.75268883166552</c:v>
                </c:pt>
                <c:pt idx="195">
                  <c:v>282.07886157821213</c:v>
                </c:pt>
                <c:pt idx="196">
                  <c:v>284.72810633264299</c:v>
                </c:pt>
                <c:pt idx="197">
                  <c:v>287.41190659872632</c:v>
                </c:pt>
                <c:pt idx="198">
                  <c:v>290.13063241296038</c:v>
                </c:pt>
                <c:pt idx="199">
                  <c:v>292.57689800814467</c:v>
                </c:pt>
                <c:pt idx="200">
                  <c:v>295.05131429601158</c:v>
                </c:pt>
                <c:pt idx="201">
                  <c:v>297.55414392283984</c:v>
                </c:pt>
                <c:pt idx="202">
                  <c:v>300.72303879562753</c:v>
                </c:pt>
                <c:pt idx="203">
                  <c:v>303.61378181797727</c:v>
                </c:pt>
                <c:pt idx="204">
                  <c:v>306.54161593788194</c:v>
                </c:pt>
                <c:pt idx="205">
                  <c:v>308.84470660146519</c:v>
                </c:pt>
                <c:pt idx="206">
                  <c:v>311.83941944858674</c:v>
                </c:pt>
                <c:pt idx="207">
                  <c:v>314.87228262232458</c:v>
                </c:pt>
                <c:pt idx="208">
                  <c:v>317.60049922396558</c:v>
                </c:pt>
                <c:pt idx="209">
                  <c:v>320.35943428552883</c:v>
                </c:pt>
                <c:pt idx="210">
                  <c:v>323.85171599396494</c:v>
                </c:pt>
                <c:pt idx="211">
                  <c:v>327.03661319310282</c:v>
                </c:pt>
                <c:pt idx="212">
                  <c:v>330.2615580275932</c:v>
                </c:pt>
                <c:pt idx="213">
                  <c:v>333.16211427838743</c:v>
                </c:pt>
                <c:pt idx="214">
                  <c:v>335.7265316521366</c:v>
                </c:pt>
                <c:pt idx="215">
                  <c:v>339.060201833017</c:v>
                </c:pt>
                <c:pt idx="216">
                  <c:v>342.05829357775383</c:v>
                </c:pt>
                <c:pt idx="217">
                  <c:v>345.08946009167801</c:v>
                </c:pt>
                <c:pt idx="218">
                  <c:v>348.53941085197619</c:v>
                </c:pt>
                <c:pt idx="219">
                  <c:v>351.64180645924506</c:v>
                </c:pt>
                <c:pt idx="220">
                  <c:v>355.17261828241021</c:v>
                </c:pt>
                <c:pt idx="221">
                  <c:v>358.34754192867592</c:v>
                </c:pt>
                <c:pt idx="222">
                  <c:v>361.96068581863517</c:v>
                </c:pt>
                <c:pt idx="223">
                  <c:v>365.20945403866347</c:v>
                </c:pt>
                <c:pt idx="224">
                  <c:v>368.90642163525774</c:v>
                </c:pt>
                <c:pt idx="225">
                  <c:v>372.64837795040648</c:v>
                </c:pt>
                <c:pt idx="226">
                  <c:v>376.01267546115128</c:v>
                </c:pt>
                <c:pt idx="227">
                  <c:v>379.41316058535028</c:v>
                </c:pt>
                <c:pt idx="228">
                  <c:v>382.85013867520604</c:v>
                </c:pt>
                <c:pt idx="229">
                  <c:v>386.76074292468962</c:v>
                </c:pt>
                <c:pt idx="230">
                  <c:v>389.83480770864833</c:v>
                </c:pt>
                <c:pt idx="231">
                  <c:v>393.82930860262377</c:v>
                </c:pt>
                <c:pt idx="232">
                  <c:v>397.42010320864176</c:v>
                </c:pt>
                <c:pt idx="233">
                  <c:v>401.04899688671605</c:v>
                </c:pt>
                <c:pt idx="234">
                  <c:v>405.17744380265896</c:v>
                </c:pt>
                <c:pt idx="235">
                  <c:v>409.35498105775355</c:v>
                </c:pt>
                <c:pt idx="236">
                  <c:v>413.10993783282572</c:v>
                </c:pt>
                <c:pt idx="237">
                  <c:v>416.90438485374989</c:v>
                </c:pt>
                <c:pt idx="238">
                  <c:v>420.73865825490998</c:v>
                </c:pt>
                <c:pt idx="239">
                  <c:v>425.10024394585412</c:v>
                </c:pt>
                <c:pt idx="240">
                  <c:v>429.02028103575742</c:v>
                </c:pt>
                <c:pt idx="241">
                  <c:v>433.47922912936275</c:v>
                </c:pt>
                <c:pt idx="242">
                  <c:v>437.48660045203195</c:v>
                </c:pt>
                <c:pt idx="243">
                  <c:v>442.04469930708069</c:v>
                </c:pt>
                <c:pt idx="244">
                  <c:v>446.65602905314574</c:v>
                </c:pt>
                <c:pt idx="245">
                  <c:v>450.80009742768118</c:v>
                </c:pt>
                <c:pt idx="246">
                  <c:v>454.9870069224155</c:v>
                </c:pt>
                <c:pt idx="247">
                  <c:v>458.15552915176329</c:v>
                </c:pt>
                <c:pt idx="248">
                  <c:v>464.028155399757</c:v>
                </c:pt>
                <c:pt idx="249">
                  <c:v>468.35138495501315</c:v>
                </c:pt>
                <c:pt idx="250">
                  <c:v>473.26813518660822</c:v>
                </c:pt>
                <c:pt idx="251">
                  <c:v>477.68623382894435</c:v>
                </c:pt>
                <c:pt idx="252">
                  <c:v>482.71072655115745</c:v>
                </c:pt>
                <c:pt idx="253">
                  <c:v>487.79309532049444</c:v>
                </c:pt>
                <c:pt idx="254">
                  <c:v>492.35982100815932</c:v>
                </c:pt>
                <c:pt idx="255">
                  <c:v>497.5531303864779</c:v>
                </c:pt>
                <c:pt idx="256">
                  <c:v>502.21942802159128</c:v>
                </c:pt>
                <c:pt idx="257">
                  <c:v>507.52585077661195</c:v>
                </c:pt>
                <c:pt idx="258">
                  <c:v>512.29368194501762</c:v>
                </c:pt>
                <c:pt idx="259">
                  <c:v>517.7154598558169</c:v>
                </c:pt>
                <c:pt idx="260">
                  <c:v>522.58684920791222</c:v>
                </c:pt>
                <c:pt idx="261">
                  <c:v>527.50769123543682</c:v>
                </c:pt>
                <c:pt idx="262">
                  <c:v>532.47845621844669</c:v>
                </c:pt>
                <c:pt idx="263">
                  <c:v>538.13083542006177</c:v>
                </c:pt>
                <c:pt idx="264">
                  <c:v>543.20928218824088</c:v>
                </c:pt>
                <c:pt idx="265">
                  <c:v>548.98404794934527</c:v>
                </c:pt>
                <c:pt idx="266">
                  <c:v>554.17240760898426</c:v>
                </c:pt>
                <c:pt idx="267">
                  <c:v>560.07211311297738</c:v>
                </c:pt>
                <c:pt idx="268">
                  <c:v>565.37269453164186</c:v>
                </c:pt>
                <c:pt idx="269">
                  <c:v>570.72690826922599</c:v>
                </c:pt>
                <c:pt idx="270">
                  <c:v>576.81517660296288</c:v>
                </c:pt>
                <c:pt idx="271">
                  <c:v>582.97278484033302</c:v>
                </c:pt>
                <c:pt idx="272">
                  <c:v>589.20052794799494</c:v>
                </c:pt>
                <c:pt idx="273">
                  <c:v>594.79583293721805</c:v>
                </c:pt>
                <c:pt idx="274">
                  <c:v>601.15827644480191</c:v>
                </c:pt>
                <c:pt idx="275">
                  <c:v>606.87463530318632</c:v>
                </c:pt>
                <c:pt idx="276">
                  <c:v>612.64889385904507</c:v>
                </c:pt>
                <c:pt idx="277">
                  <c:v>619.21490493442138</c:v>
                </c:pt>
                <c:pt idx="278">
                  <c:v>625.85585690308312</c:v>
                </c:pt>
                <c:pt idx="279">
                  <c:v>632.57265468402829</c:v>
                </c:pt>
                <c:pt idx="280">
                  <c:v>639.36622138280723</c:v>
                </c:pt>
                <c:pt idx="281">
                  <c:v>646.23749876345244</c:v>
                </c:pt>
                <c:pt idx="282">
                  <c:v>653.18744773179048</c:v>
                </c:pt>
                <c:pt idx="283">
                  <c:v>660.21704883055645</c:v>
                </c:pt>
                <c:pt idx="284">
                  <c:v>667.32730274678192</c:v>
                </c:pt>
                <c:pt idx="285">
                  <c:v>674.51923083189081</c:v>
                </c:pt>
                <c:pt idx="286">
                  <c:v>681.79387563503678</c:v>
                </c:pt>
                <c:pt idx="287">
                  <c:v>687.50980008646002</c:v>
                </c:pt>
                <c:pt idx="288">
                  <c:v>695.76433698471692</c:v>
                </c:pt>
                <c:pt idx="289">
                  <c:v>703.28399898173052</c:v>
                </c:pt>
                <c:pt idx="290">
                  <c:v>710.89064396707909</c:v>
                </c:pt>
                <c:pt idx="291">
                  <c:v>718.58542627177633</c:v>
                </c:pt>
                <c:pt idx="292">
                  <c:v>725.50017711614646</c:v>
                </c:pt>
                <c:pt idx="293">
                  <c:v>734.24414397828457</c:v>
                </c:pt>
                <c:pt idx="294">
                  <c:v>741.32079184919098</c:v>
                </c:pt>
                <c:pt idx="295">
                  <c:v>748.47081534453491</c:v>
                </c:pt>
                <c:pt idx="296">
                  <c:v>756.60341812482193</c:v>
                </c:pt>
                <c:pt idx="297">
                  <c:v>764.83133052943367</c:v>
                </c:pt>
                <c:pt idx="298">
                  <c:v>773.15588695735653</c:v>
                </c:pt>
                <c:pt idx="299">
                  <c:v>781.57845114816371</c:v>
                </c:pt>
                <c:pt idx="300">
                  <c:v>789.14857911611125</c:v>
                </c:pt>
                <c:pt idx="301">
                  <c:v>797.76009704081491</c:v>
                </c:pt>
                <c:pt idx="302">
                  <c:v>806.47373442857429</c:v>
                </c:pt>
                <c:pt idx="303">
                  <c:v>814.30611989543786</c:v>
                </c:pt>
                <c:pt idx="304">
                  <c:v>823.21672937059009</c:v>
                </c:pt>
                <c:pt idx="305">
                  <c:v>832.23384126810834</c:v>
                </c:pt>
                <c:pt idx="306">
                  <c:v>840.33974121634287</c:v>
                </c:pt>
                <c:pt idx="307">
                  <c:v>849.56237594132551</c:v>
                </c:pt>
                <c:pt idx="308">
                  <c:v>857.85355605888265</c:v>
                </c:pt>
                <c:pt idx="309">
                  <c:v>867.28761258533882</c:v>
                </c:pt>
                <c:pt idx="310">
                  <c:v>875.76942984643733</c:v>
                </c:pt>
                <c:pt idx="311">
                  <c:v>885.42106576559001</c:v>
                </c:pt>
                <c:pt idx="312">
                  <c:v>894.09911299609257</c:v>
                </c:pt>
                <c:pt idx="313">
                  <c:v>903.97475815833945</c:v>
                </c:pt>
                <c:pt idx="314">
                  <c:v>913.9716968111843</c:v>
                </c:pt>
                <c:pt idx="315">
                  <c:v>924.091855478502</c:v>
                </c:pt>
                <c:pt idx="316">
                  <c:v>933.19258922023778</c:v>
                </c:pt>
                <c:pt idx="317">
                  <c:v>942.39365554016331</c:v>
                </c:pt>
                <c:pt idx="318">
                  <c:v>952.86658557473538</c:v>
                </c:pt>
                <c:pt idx="319">
                  <c:v>963.47043542608969</c:v>
                </c:pt>
                <c:pt idx="320">
                  <c:v>973.0077295752684</c:v>
                </c:pt>
                <c:pt idx="321">
                  <c:v>983.86479715698431</c:v>
                </c:pt>
                <c:pt idx="322">
                  <c:v>993.63070995004455</c:v>
                </c:pt>
                <c:pt idx="323">
                  <c:v>1004.7490449478418</c:v>
                </c:pt>
                <c:pt idx="324">
                  <c:v>1016.009084314135</c:v>
                </c:pt>
                <c:pt idx="325">
                  <c:v>1026.1389243304618</c:v>
                </c:pt>
                <c:pt idx="326">
                  <c:v>1037.6732766347282</c:v>
                </c:pt>
                <c:pt idx="327">
                  <c:v>1049.3564871993508</c:v>
                </c:pt>
                <c:pt idx="328">
                  <c:v>1058.5480034238083</c:v>
                </c:pt>
                <c:pt idx="329">
                  <c:v>1070.5023055897093</c:v>
                </c:pt>
                <c:pt idx="330">
                  <c:v>1082.6128430513049</c:v>
                </c:pt>
                <c:pt idx="331">
                  <c:v>1093.5111743946561</c:v>
                </c:pt>
                <c:pt idx="332">
                  <c:v>1105.9244748862384</c:v>
                </c:pt>
                <c:pt idx="333">
                  <c:v>1117.0965026524302</c:v>
                </c:pt>
                <c:pt idx="334">
                  <c:v>1129.8229843492918</c:v>
                </c:pt>
                <c:pt idx="335">
                  <c:v>1141.27819429132</c:v>
                </c:pt>
                <c:pt idx="336">
                  <c:v>1152.8700817847998</c:v>
                </c:pt>
                <c:pt idx="337">
                  <c:v>1166.0771382594585</c:v>
                </c:pt>
                <c:pt idx="338">
                  <c:v>1177.9670208480227</c:v>
                </c:pt>
                <c:pt idx="339">
                  <c:v>1190.0008068535951</c:v>
                </c:pt>
                <c:pt idx="340">
                  <c:v>1202.1809216682564</c:v>
                </c:pt>
                <c:pt idx="341">
                  <c:v>1216.0615533546352</c:v>
                </c:pt>
                <c:pt idx="342">
                  <c:v>1228.5609349118038</c:v>
                </c:pt>
                <c:pt idx="343">
                  <c:v>1241.2146033886468</c:v>
                </c:pt>
                <c:pt idx="344">
                  <c:v>1255.6377333870555</c:v>
                </c:pt>
                <c:pt idx="345">
                  <c:v>1270.2634243563725</c:v>
                </c:pt>
                <c:pt idx="346">
                  <c:v>1283.4373314285904</c:v>
                </c:pt>
                <c:pt idx="347">
                  <c:v>1295.1006611579878</c:v>
                </c:pt>
                <c:pt idx="348">
                  <c:v>1310.2864372885297</c:v>
                </c:pt>
                <c:pt idx="349">
                  <c:v>1325.6900422230788</c:v>
                </c:pt>
                <c:pt idx="350">
                  <c:v>1336.0823153113395</c:v>
                </c:pt>
                <c:pt idx="351">
                  <c:v>1351.8588953656647</c:v>
                </c:pt>
                <c:pt idx="352">
                  <c:v>1364.2883027442697</c:v>
                </c:pt>
                <c:pt idx="353">
                  <c:v>1380.476981525879</c:v>
                </c:pt>
                <c:pt idx="354">
                  <c:v>1395.0670272151281</c:v>
                </c:pt>
                <c:pt idx="355">
                  <c:v>1409.8490843802845</c:v>
                </c:pt>
                <c:pt idx="356">
                  <c:v>1424.8267738208074</c:v>
                </c:pt>
                <c:pt idx="357">
                  <c:v>1440.0038106341819</c:v>
                </c:pt>
                <c:pt idx="358">
                  <c:v>1455.3840072653936</c:v>
                </c:pt>
                <c:pt idx="359">
                  <c:v>1472.9344440573286</c:v>
                </c:pt>
                <c:pt idx="360">
                  <c:v>1488.7594769460602</c:v>
                </c:pt>
                <c:pt idx="361">
                  <c:v>1504.8002466124678</c:v>
                </c:pt>
                <c:pt idx="362">
                  <c:v>1519.0162290533976</c:v>
                </c:pt>
                <c:pt idx="363">
                  <c:v>1535.4730476227835</c:v>
                </c:pt>
                <c:pt idx="364">
                  <c:v>1550.059857102925</c:v>
                </c:pt>
                <c:pt idx="365">
                  <c:v>1566.948434187384</c:v>
                </c:pt>
                <c:pt idx="366">
                  <c:v>1584.0739866172864</c:v>
                </c:pt>
                <c:pt idx="367">
                  <c:v>1601.4413452832662</c:v>
                </c:pt>
                <c:pt idx="368">
                  <c:v>1619.0554759341178</c:v>
                </c:pt>
                <c:pt idx="369">
                  <c:v>1634.6742803245684</c:v>
                </c:pt>
                <c:pt idx="370">
                  <c:v>1652.7649822756161</c:v>
                </c:pt>
                <c:pt idx="371">
                  <c:v>1673.4302802207208</c:v>
                </c:pt>
                <c:pt idx="372">
                  <c:v>1689.7374499941586</c:v>
                </c:pt>
                <c:pt idx="373">
                  <c:v>1708.6304445682954</c:v>
                </c:pt>
                <c:pt idx="374">
                  <c:v>1727.8023707998373</c:v>
                </c:pt>
                <c:pt idx="375">
                  <c:v>1744.8113544210946</c:v>
                </c:pt>
                <c:pt idx="376">
                  <c:v>1764.522673259112</c:v>
                </c:pt>
                <c:pt idx="377">
                  <c:v>1782.0132874433957</c:v>
                </c:pt>
                <c:pt idx="378">
                  <c:v>1802.2863983929008</c:v>
                </c:pt>
                <c:pt idx="379">
                  <c:v>1822.8687275271886</c:v>
                </c:pt>
                <c:pt idx="380">
                  <c:v>1843.7672114634956</c:v>
                </c:pt>
                <c:pt idx="381">
                  <c:v>1862.3183448028262</c:v>
                </c:pt>
                <c:pt idx="382">
                  <c:v>1883.8290584600727</c:v>
                </c:pt>
                <c:pt idx="383">
                  <c:v>1905.677077297004</c:v>
                </c:pt>
                <c:pt idx="384">
                  <c:v>1927.8702046154135</c:v>
                </c:pt>
                <c:pt idx="385">
                  <c:v>1947.5786088168456</c:v>
                </c:pt>
                <c:pt idx="386">
                  <c:v>1967.5629465977086</c:v>
                </c:pt>
                <c:pt idx="387">
                  <c:v>1990.7473947432193</c:v>
                </c:pt>
                <c:pt idx="388">
                  <c:v>2014.3084782882197</c:v>
                </c:pt>
                <c:pt idx="389">
                  <c:v>2035.2404987442692</c:v>
                </c:pt>
                <c:pt idx="390">
                  <c:v>2056.4740645960678</c:v>
                </c:pt>
                <c:pt idx="391">
                  <c:v>2081.1184965129314</c:v>
                </c:pt>
                <c:pt idx="392">
                  <c:v>2103.0201307160792</c:v>
                </c:pt>
                <c:pt idx="393">
                  <c:v>2128.4457491925818</c:v>
                </c:pt>
                <c:pt idx="394">
                  <c:v>2151.0468656110934</c:v>
                </c:pt>
                <c:pt idx="395">
                  <c:v>2177.2907027799024</c:v>
                </c:pt>
                <c:pt idx="396">
                  <c:v>2203.9868850297116</c:v>
                </c:pt>
                <c:pt idx="397">
                  <c:v>2227.726216430045</c:v>
                </c:pt>
                <c:pt idx="398">
                  <c:v>2251.8287698482095</c:v>
                </c:pt>
                <c:pt idx="399">
                  <c:v>2279.8299229716695</c:v>
                </c:pt>
                <c:pt idx="400">
                  <c:v>2304.738972984554</c:v>
                </c:pt>
                <c:pt idx="401">
                  <c:v>2333.6846253791</c:v>
                </c:pt>
                <c:pt idx="402">
                  <c:v>2359.4407039584021</c:v>
                </c:pt>
                <c:pt idx="403">
                  <c:v>2389.3787334557837</c:v>
                </c:pt>
                <c:pt idx="404">
                  <c:v>2416.0251510141065</c:v>
                </c:pt>
                <c:pt idx="405">
                  <c:v>2447.0067455680201</c:v>
                </c:pt>
                <c:pt idx="406">
                  <c:v>2474.5898327092686</c:v>
                </c:pt>
                <c:pt idx="407">
                  <c:v>2506.6697809453085</c:v>
                </c:pt>
                <c:pt idx="408">
                  <c:v>2539.3592606800057</c:v>
                </c:pt>
                <c:pt idx="409">
                  <c:v>2568.476168849319</c:v>
                </c:pt>
                <c:pt idx="410">
                  <c:v>2602.3557513171654</c:v>
                </c:pt>
                <c:pt idx="411">
                  <c:v>2632.5421018272164</c:v>
                </c:pt>
                <c:pt idx="412">
                  <c:v>2667.6772189647504</c:v>
                </c:pt>
                <c:pt idx="413">
                  <c:v>2698.9923613311239</c:v>
                </c:pt>
                <c:pt idx="414">
                  <c:v>2730.8558320042539</c:v>
                </c:pt>
                <c:pt idx="415">
                  <c:v>2763.2820156244175</c:v>
                </c:pt>
                <c:pt idx="416">
                  <c:v>2796.2858060908302</c:v>
                </c:pt>
                <c:pt idx="417">
                  <c:v>2829.8826292772719</c:v>
                </c:pt>
                <c:pt idx="418">
                  <c:v>2869.0256889903294</c:v>
                </c:pt>
                <c:pt idx="419">
                  <c:v>2903.9478595388605</c:v>
                </c:pt>
                <c:pt idx="420">
                  <c:v>2934.3940455296633</c:v>
                </c:pt>
                <c:pt idx="421">
                  <c:v>2970.5287638213154</c:v>
                </c:pt>
                <c:pt idx="422">
                  <c:v>3007.3425092994621</c:v>
                </c:pt>
                <c:pt idx="423">
                  <c:v>3039.4521095748451</c:v>
                </c:pt>
                <c:pt idx="424">
                  <c:v>3083.0844890178541</c:v>
                </c:pt>
                <c:pt idx="425">
                  <c:v>3110.8427249144211</c:v>
                </c:pt>
                <c:pt idx="426">
                  <c:v>3144.6610875087226</c:v>
                </c:pt>
                <c:pt idx="427">
                  <c:v>3184.834489330733</c:v>
                </c:pt>
                <c:pt idx="428">
                  <c:v>3219.9012394011443</c:v>
                </c:pt>
                <c:pt idx="429">
                  <c:v>3255.5674464373419</c:v>
                </c:pt>
                <c:pt idx="430">
                  <c:v>3291.8485138596061</c:v>
                </c:pt>
                <c:pt idx="431">
                  <c:v>3328.7603783577088</c:v>
                </c:pt>
                <c:pt idx="432">
                  <c:v>3366.3195331587667</c:v>
                </c:pt>
                <c:pt idx="433">
                  <c:v>3404.5430525242482</c:v>
                </c:pt>
                <c:pt idx="434">
                  <c:v>3443.4486175525185</c:v>
                </c:pt>
                <c:pt idx="435">
                  <c:v>3483.0545433688553</c:v>
                </c:pt>
                <c:pt idx="436">
                  <c:v>3523.3798077908309</c:v>
                </c:pt>
                <c:pt idx="437">
                  <c:v>3557.5478594909928</c:v>
                </c:pt>
                <c:pt idx="438">
                  <c:v>3599.2435225830081</c:v>
                </c:pt>
                <c:pt idx="439">
                  <c:v>3634.5825185469644</c:v>
                </c:pt>
                <c:pt idx="440">
                  <c:v>3677.719271848684</c:v>
                </c:pt>
                <c:pt idx="441">
                  <c:v>3721.6736241439726</c:v>
                </c:pt>
                <c:pt idx="442">
                  <c:v>3758.9436295392434</c:v>
                </c:pt>
                <c:pt idx="443">
                  <c:v>3796.811607286128</c:v>
                </c:pt>
                <c:pt idx="444">
                  <c:v>3850.8589572888991</c:v>
                </c:pt>
                <c:pt idx="445">
                  <c:v>3882.2978891072071</c:v>
                </c:pt>
                <c:pt idx="446">
                  <c:v>3922.1787741348003</c:v>
                </c:pt>
                <c:pt idx="447">
                  <c:v>3970.9109664745442</c:v>
                </c:pt>
                <c:pt idx="448">
                  <c:v>4012.2698829674873</c:v>
                </c:pt>
                <c:pt idx="449">
                  <c:v>4054.327823626903</c:v>
                </c:pt>
                <c:pt idx="450">
                  <c:v>4097.1025926428929</c:v>
                </c:pt>
                <c:pt idx="451">
                  <c:v>4140.6126045564943</c:v>
                </c:pt>
                <c:pt idx="452">
                  <c:v>4184.8769106351392</c:v>
                </c:pt>
                <c:pt idx="453">
                  <c:v>4229.9152266280717</c:v>
                </c:pt>
                <c:pt idx="454">
                  <c:v>4285.0116860573989</c:v>
                </c:pt>
                <c:pt idx="455">
                  <c:v>4313.0003090545342</c:v>
                </c:pt>
                <c:pt idx="456">
                  <c:v>4360.3167642778853</c:v>
                </c:pt>
                <c:pt idx="457">
                  <c:v>4418.2278422581958</c:v>
                </c:pt>
                <c:pt idx="458">
                  <c:v>4467.4573362295232</c:v>
                </c:pt>
                <c:pt idx="459">
                  <c:v>4517.5948396065005</c:v>
                </c:pt>
                <c:pt idx="460">
                  <c:v>4558.3755655026835</c:v>
                </c:pt>
                <c:pt idx="461">
                  <c:v>4610.2118259137014</c:v>
                </c:pt>
                <c:pt idx="462">
                  <c:v>4663.0292971700783</c:v>
                </c:pt>
                <c:pt idx="463">
                  <c:v>4706.0085584604622</c:v>
                </c:pt>
                <c:pt idx="464">
                  <c:v>4760.6636145011844</c:v>
                </c:pt>
                <c:pt idx="465">
                  <c:v>4805.1511803919802</c:v>
                </c:pt>
                <c:pt idx="466">
                  <c:v>4861.7411503638505</c:v>
                </c:pt>
                <c:pt idx="467">
                  <c:v>4907.8176214082378</c:v>
                </c:pt>
                <c:pt idx="468">
                  <c:v>4978.313241517304</c:v>
                </c:pt>
                <c:pt idx="469">
                  <c:v>5014.1986617300954</c:v>
                </c:pt>
                <c:pt idx="470">
                  <c:v>5074.9790904483498</c:v>
                </c:pt>
                <c:pt idx="471">
                  <c:v>5124.4991134389165</c:v>
                </c:pt>
                <c:pt idx="472">
                  <c:v>5187.5510825951542</c:v>
                </c:pt>
                <c:pt idx="473">
                  <c:v>5238.9391345787053</c:v>
                </c:pt>
                <c:pt idx="474">
                  <c:v>5291.1914445665925</c:v>
                </c:pt>
                <c:pt idx="475">
                  <c:v>5357.7556937602858</c:v>
                </c:pt>
                <c:pt idx="476">
                  <c:v>5412.0339561596402</c:v>
                </c:pt>
                <c:pt idx="477">
                  <c:v>5467.2505789516572</c:v>
                </c:pt>
                <c:pt idx="478">
                  <c:v>5523.4300607408104</c:v>
                </c:pt>
                <c:pt idx="479">
                  <c:v>5580.5977607157993</c:v>
                </c:pt>
                <c:pt idx="480">
                  <c:v>5638.7799367702219</c:v>
                </c:pt>
                <c:pt idx="481">
                  <c:v>5698.0037856680701</c:v>
                </c:pt>
                <c:pt idx="482">
                  <c:v>5758.297485382438</c:v>
                </c:pt>
                <c:pt idx="483">
                  <c:v>5819.6902397464655</c:v>
                </c:pt>
                <c:pt idx="484">
                  <c:v>5866.4742317962146</c:v>
                </c:pt>
                <c:pt idx="485">
                  <c:v>5945.8951423461685</c:v>
                </c:pt>
                <c:pt idx="486">
                  <c:v>5994.4385346332319</c:v>
                </c:pt>
                <c:pt idx="487">
                  <c:v>6060.2317517415577</c:v>
                </c:pt>
                <c:pt idx="488">
                  <c:v>6127.2782769461273</c:v>
                </c:pt>
                <c:pt idx="489">
                  <c:v>6195.6142127027051</c:v>
                </c:pt>
                <c:pt idx="490">
                  <c:v>6247.7348459330969</c:v>
                </c:pt>
                <c:pt idx="491">
                  <c:v>6318.4183723211527</c:v>
                </c:pt>
                <c:pt idx="492">
                  <c:v>6390.4980202269553</c:v>
                </c:pt>
                <c:pt idx="493">
                  <c:v>6445.4989956117515</c:v>
                </c:pt>
                <c:pt idx="494">
                  <c:v>6482.6245921924892</c:v>
                </c:pt>
                <c:pt idx="495">
                  <c:v>6577.0831114071116</c:v>
                </c:pt>
                <c:pt idx="496">
                  <c:v>6654.3889599422582</c:v>
                </c:pt>
                <c:pt idx="497">
                  <c:v>6713.4141113799269</c:v>
                </c:pt>
                <c:pt idx="498">
                  <c:v>6773.3588814763025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76256"/>
        <c:axId val="206178176"/>
      </c:scatterChart>
      <c:valAx>
        <c:axId val="20617625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Teneur en eau (kg/kg soil)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06178176"/>
        <c:crosses val="autoZero"/>
        <c:crossBetween val="midCat"/>
      </c:valAx>
      <c:valAx>
        <c:axId val="206178176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de rétention d'eau (hPa)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06176256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57620787967541798"/>
          <c:y val="0.22904407638700336"/>
          <c:w val="0.3015998471889127"/>
          <c:h val="0.166279663317947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r-FR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lt"/>
              </a:defRPr>
            </a:pPr>
            <a:r>
              <a:rPr lang="fr-FR" sz="1100">
                <a:latin typeface="+mn-lt"/>
                <a:cs typeface="Arial" panose="020B0604020202020204" pitchFamily="34" charset="0"/>
              </a:rPr>
              <a:t>Micro and macro water types contents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604830231764797"/>
          <c:y val="0.14400049796147024"/>
          <c:w val="0.61768151660087578"/>
          <c:h val="0.668962269044432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'CRET V4D2'!$F$1</c:f>
              <c:strCache>
                <c:ptCount val="1"/>
                <c:pt idx="0">
                  <c:v>wbs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V4D2'!$F$2:$F$700</c:f>
              <c:numCache>
                <c:formatCode>0.000</c:formatCode>
                <c:ptCount val="699"/>
                <c:pt idx="0">
                  <c:v>0.16368684013351636</c:v>
                </c:pt>
                <c:pt idx="1">
                  <c:v>0.16368642612281048</c:v>
                </c:pt>
                <c:pt idx="2">
                  <c:v>0.163686138554266</c:v>
                </c:pt>
                <c:pt idx="3">
                  <c:v>0.163685826558784</c:v>
                </c:pt>
                <c:pt idx="4">
                  <c:v>0.16368552317030469</c:v>
                </c:pt>
                <c:pt idx="5">
                  <c:v>0.16368527132569546</c:v>
                </c:pt>
                <c:pt idx="6">
                  <c:v>0.16368488569011161</c:v>
                </c:pt>
                <c:pt idx="7">
                  <c:v>0.1636845537429229</c:v>
                </c:pt>
                <c:pt idx="8">
                  <c:v>0.16368419944359902</c:v>
                </c:pt>
                <c:pt idx="9">
                  <c:v>0.16368377226705175</c:v>
                </c:pt>
                <c:pt idx="10">
                  <c:v>0.16368331261104058</c:v>
                </c:pt>
                <c:pt idx="11">
                  <c:v>0.16368281801505352</c:v>
                </c:pt>
                <c:pt idx="12">
                  <c:v>0.16368240748669199</c:v>
                </c:pt>
                <c:pt idx="13">
                  <c:v>0.16368177893564367</c:v>
                </c:pt>
                <c:pt idx="14">
                  <c:v>0.16368116782732697</c:v>
                </c:pt>
                <c:pt idx="15">
                  <c:v>0.16368058577644551</c:v>
                </c:pt>
                <c:pt idx="16">
                  <c:v>0.16367980291667014</c:v>
                </c:pt>
                <c:pt idx="17">
                  <c:v>0.16367912918135283</c:v>
                </c:pt>
                <c:pt idx="18">
                  <c:v>0.16367831701705621</c:v>
                </c:pt>
                <c:pt idx="19">
                  <c:v>0.16367744328983402</c:v>
                </c:pt>
                <c:pt idx="20">
                  <c:v>0.16367650336550998</c:v>
                </c:pt>
                <c:pt idx="21">
                  <c:v>0.16367560828826128</c:v>
                </c:pt>
                <c:pt idx="22">
                  <c:v>0.1636746532394201</c:v>
                </c:pt>
                <c:pt idx="23">
                  <c:v>0.16367309943337804</c:v>
                </c:pt>
                <c:pt idx="24">
                  <c:v>0.1636719764516037</c:v>
                </c:pt>
                <c:pt idx="25">
                  <c:v>0.16367046655436404</c:v>
                </c:pt>
                <c:pt idx="26">
                  <c:v>0.16366899924477424</c:v>
                </c:pt>
                <c:pt idx="27">
                  <c:v>0.16366742128919992</c:v>
                </c:pt>
                <c:pt idx="28">
                  <c:v>0.16366572444887723</c:v>
                </c:pt>
                <c:pt idx="29">
                  <c:v>0.16366389988789842</c:v>
                </c:pt>
                <c:pt idx="30">
                  <c:v>0.16366193813246571</c:v>
                </c:pt>
                <c:pt idx="31">
                  <c:v>0.16365982902775825</c:v>
                </c:pt>
                <c:pt idx="32">
                  <c:v>0.16365756169233703</c:v>
                </c:pt>
                <c:pt idx="33">
                  <c:v>0.16365512447001881</c:v>
                </c:pt>
                <c:pt idx="34">
                  <c:v>0.16365250487916155</c:v>
                </c:pt>
                <c:pt idx="35">
                  <c:v>0.16364968955931936</c:v>
                </c:pt>
                <c:pt idx="36">
                  <c:v>0.16364666421523977</c:v>
                </c:pt>
                <c:pt idx="37">
                  <c:v>0.16364341355819892</c:v>
                </c:pt>
                <c:pt idx="38">
                  <c:v>0.16363992124469387</c:v>
                </c:pt>
                <c:pt idx="39">
                  <c:v>0.16363616981254198</c:v>
                </c:pt>
                <c:pt idx="40">
                  <c:v>0.16363214061447032</c:v>
                </c:pt>
                <c:pt idx="41">
                  <c:v>0.16362781374932031</c:v>
                </c:pt>
                <c:pt idx="42">
                  <c:v>0.16362316799103779</c:v>
                </c:pt>
                <c:pt idx="43">
                  <c:v>0.1636181807156728</c:v>
                </c:pt>
                <c:pt idx="44">
                  <c:v>0.16361282782667175</c:v>
                </c:pt>
                <c:pt idx="45">
                  <c:v>0.16360708367881635</c:v>
                </c:pt>
                <c:pt idx="46">
                  <c:v>0.16360092100123474</c:v>
                </c:pt>
                <c:pt idx="47">
                  <c:v>0.16359506832400114</c:v>
                </c:pt>
                <c:pt idx="48">
                  <c:v>0.16358803460046836</c:v>
                </c:pt>
                <c:pt idx="49">
                  <c:v>0.16358049372572189</c:v>
                </c:pt>
                <c:pt idx="50">
                  <c:v>0.1635724113759332</c:v>
                </c:pt>
                <c:pt idx="51">
                  <c:v>0.16356474317846342</c:v>
                </c:pt>
                <c:pt idx="52">
                  <c:v>0.1635555372821183</c:v>
                </c:pt>
                <c:pt idx="53">
                  <c:v>0.16354454189939155</c:v>
                </c:pt>
                <c:pt idx="54">
                  <c:v>0.16353512679418281</c:v>
                </c:pt>
                <c:pt idx="55">
                  <c:v>0.16352383506606757</c:v>
                </c:pt>
                <c:pt idx="56">
                  <c:v>0.16351313948630788</c:v>
                </c:pt>
                <c:pt idx="57">
                  <c:v>0.16349884381493276</c:v>
                </c:pt>
                <c:pt idx="58">
                  <c:v>0.16348818956676461</c:v>
                </c:pt>
                <c:pt idx="59">
                  <c:v>0.16347198821049708</c:v>
                </c:pt>
                <c:pt idx="60">
                  <c:v>0.16345636330092261</c:v>
                </c:pt>
                <c:pt idx="61">
                  <c:v>0.16343968924412727</c:v>
                </c:pt>
                <c:pt idx="62">
                  <c:v>0.16342393819212905</c:v>
                </c:pt>
                <c:pt idx="63">
                  <c:v>0.16340511542550962</c:v>
                </c:pt>
                <c:pt idx="64">
                  <c:v>0.16338735354995759</c:v>
                </c:pt>
                <c:pt idx="65">
                  <c:v>0.16337336633129629</c:v>
                </c:pt>
                <c:pt idx="66">
                  <c:v>0.1633461680411129</c:v>
                </c:pt>
                <c:pt idx="67">
                  <c:v>0.16332234338223167</c:v>
                </c:pt>
                <c:pt idx="68">
                  <c:v>0.16330278601988032</c:v>
                </c:pt>
                <c:pt idx="69">
                  <c:v>0.16327321458503657</c:v>
                </c:pt>
                <c:pt idx="70">
                  <c:v>0.16324811408362552</c:v>
                </c:pt>
                <c:pt idx="71">
                  <c:v>0.16321827206405859</c:v>
                </c:pt>
                <c:pt idx="72">
                  <c:v>0.16318665938673357</c:v>
                </c:pt>
                <c:pt idx="73">
                  <c:v>0.16315701178609968</c:v>
                </c:pt>
                <c:pt idx="74">
                  <c:v>0.1631258526095708</c:v>
                </c:pt>
                <c:pt idx="75">
                  <c:v>0.16308892609327685</c:v>
                </c:pt>
                <c:pt idx="76">
                  <c:v>0.16305438028592822</c:v>
                </c:pt>
                <c:pt idx="77">
                  <c:v>0.16301351196694949</c:v>
                </c:pt>
                <c:pt idx="78">
                  <c:v>0.16297534695993221</c:v>
                </c:pt>
                <c:pt idx="79">
                  <c:v>0.16293028000330595</c:v>
                </c:pt>
                <c:pt idx="80">
                  <c:v>0.1628828906000146</c:v>
                </c:pt>
                <c:pt idx="81">
                  <c:v>0.1628387637061105</c:v>
                </c:pt>
                <c:pt idx="82">
                  <c:v>0.16279270542372429</c:v>
                </c:pt>
                <c:pt idx="83">
                  <c:v>0.16273852861974603</c:v>
                </c:pt>
                <c:pt idx="84">
                  <c:v>0.16269462754130432</c:v>
                </c:pt>
                <c:pt idx="85">
                  <c:v>0.16262918078038513</c:v>
                </c:pt>
                <c:pt idx="86">
                  <c:v>0.16258142382649787</c:v>
                </c:pt>
                <c:pt idx="87">
                  <c:v>0.16252485223579707</c:v>
                </c:pt>
                <c:pt idx="88">
                  <c:v>0.16246612723352763</c:v>
                </c:pt>
                <c:pt idx="89">
                  <c:v>0.16240522190801635</c:v>
                </c:pt>
                <c:pt idx="90">
                  <c:v>0.16234211218966804</c:v>
                </c:pt>
                <c:pt idx="91">
                  <c:v>0.16227677687815184</c:v>
                </c:pt>
                <c:pt idx="92">
                  <c:v>0.1622091976448643</c:v>
                </c:pt>
                <c:pt idx="93">
                  <c:v>0.16213935901104398</c:v>
                </c:pt>
                <c:pt idx="94">
                  <c:v>0.16206724830232294</c:v>
                </c:pt>
                <c:pt idx="95">
                  <c:v>0.16198339564545597</c:v>
                </c:pt>
                <c:pt idx="96">
                  <c:v>0.16191617355672697</c:v>
                </c:pt>
                <c:pt idx="97">
                  <c:v>0.16183719747987491</c:v>
                </c:pt>
                <c:pt idx="98">
                  <c:v>0.1617559250155281</c:v>
                </c:pt>
                <c:pt idx="99">
                  <c:v>0.16166174860240118</c:v>
                </c:pt>
                <c:pt idx="100">
                  <c:v>0.16157559875564545</c:v>
                </c:pt>
                <c:pt idx="101">
                  <c:v>0.161498339160384</c:v>
                </c:pt>
                <c:pt idx="102">
                  <c:v>0.16139643591885217</c:v>
                </c:pt>
                <c:pt idx="103">
                  <c:v>0.16129165206451732</c:v>
                </c:pt>
                <c:pt idx="104">
                  <c:v>0.16119610301761431</c:v>
                </c:pt>
                <c:pt idx="105">
                  <c:v>0.16109829858258159</c:v>
                </c:pt>
                <c:pt idx="106">
                  <c:v>0.16099825022046921</c:v>
                </c:pt>
                <c:pt idx="107">
                  <c:v>0.16088302899664175</c:v>
                </c:pt>
                <c:pt idx="108">
                  <c:v>0.16077825408460347</c:v>
                </c:pt>
                <c:pt idx="109">
                  <c:v>0.16067127588820768</c:v>
                </c:pt>
                <c:pt idx="110">
                  <c:v>0.16054830922526991</c:v>
                </c:pt>
                <c:pt idx="111">
                  <c:v>0.16042259196649064</c:v>
                </c:pt>
                <c:pt idx="112">
                  <c:v>0.16030855059617996</c:v>
                </c:pt>
                <c:pt idx="113">
                  <c:v>0.16019236621055474</c:v>
                </c:pt>
                <c:pt idx="114">
                  <c:v>0.16005911467181247</c:v>
                </c:pt>
                <c:pt idx="115">
                  <c:v>0.15993842262884495</c:v>
                </c:pt>
                <c:pt idx="116">
                  <c:v>0.15981563037526075</c:v>
                </c:pt>
                <c:pt idx="117">
                  <c:v>0.15969075076147018</c:v>
                </c:pt>
                <c:pt idx="118">
                  <c:v>0.15954778145048998</c:v>
                </c:pt>
                <c:pt idx="119">
                  <c:v>0.15941850630935697</c:v>
                </c:pt>
                <c:pt idx="120">
                  <c:v>0.15927062074470974</c:v>
                </c:pt>
                <c:pt idx="121">
                  <c:v>0.15912015393311363</c:v>
                </c:pt>
                <c:pt idx="122">
                  <c:v>0.15898424948971146</c:v>
                </c:pt>
                <c:pt idx="123">
                  <c:v>0.15884632463206208</c:v>
                </c:pt>
                <c:pt idx="124">
                  <c:v>0.15868875374317751</c:v>
                </c:pt>
                <c:pt idx="125">
                  <c:v>0.15852864532064145</c:v>
                </c:pt>
                <c:pt idx="126">
                  <c:v>0.15838420331894312</c:v>
                </c:pt>
                <c:pt idx="127">
                  <c:v>0.15821932379524958</c:v>
                </c:pt>
                <c:pt idx="128">
                  <c:v>0.15807065127673986</c:v>
                </c:pt>
                <c:pt idx="129">
                  <c:v>0.15790102192588631</c:v>
                </c:pt>
                <c:pt idx="130">
                  <c:v>0.15774813386942454</c:v>
                </c:pt>
                <c:pt idx="131">
                  <c:v>0.15757376717379071</c:v>
                </c:pt>
                <c:pt idx="132">
                  <c:v>0.15739689460607278</c:v>
                </c:pt>
                <c:pt idx="133">
                  <c:v>0.15721751605342024</c:v>
                </c:pt>
                <c:pt idx="134">
                  <c:v>0.15703563021892228</c:v>
                </c:pt>
                <c:pt idx="135">
                  <c:v>0.15687184709367508</c:v>
                </c:pt>
                <c:pt idx="136">
                  <c:v>0.15668521772550106</c:v>
                </c:pt>
                <c:pt idx="137">
                  <c:v>0.15649607104289207</c:v>
                </c:pt>
                <c:pt idx="138">
                  <c:v>0.15630440153367459</c:v>
                </c:pt>
                <c:pt idx="139">
                  <c:v>0.15613190548490868</c:v>
                </c:pt>
                <c:pt idx="140">
                  <c:v>0.15591346715893528</c:v>
                </c:pt>
                <c:pt idx="141">
                  <c:v>0.15573645482565227</c:v>
                </c:pt>
                <c:pt idx="142">
                  <c:v>0.15553490436542766</c:v>
                </c:pt>
                <c:pt idx="143">
                  <c:v>0.15530795305192899</c:v>
                </c:pt>
                <c:pt idx="144">
                  <c:v>0.15512410408259891</c:v>
                </c:pt>
                <c:pt idx="145">
                  <c:v>0.15491483241794762</c:v>
                </c:pt>
                <c:pt idx="146">
                  <c:v>0.15467926230705834</c:v>
                </c:pt>
                <c:pt idx="147">
                  <c:v>0.15448848649728938</c:v>
                </c:pt>
                <c:pt idx="148">
                  <c:v>0.15424710198015593</c:v>
                </c:pt>
                <c:pt idx="149">
                  <c:v>0.15405165090589018</c:v>
                </c:pt>
                <c:pt idx="150">
                  <c:v>0.15382926523099158</c:v>
                </c:pt>
                <c:pt idx="151">
                  <c:v>0.15360421513364256</c:v>
                </c:pt>
                <c:pt idx="152">
                  <c:v>0.15337648574839965</c:v>
                </c:pt>
                <c:pt idx="153">
                  <c:v>0.15314606186953744</c:v>
                </c:pt>
                <c:pt idx="154">
                  <c:v>0.15291292799195708</c:v>
                </c:pt>
                <c:pt idx="155">
                  <c:v>0.15267706835123665</c:v>
                </c:pt>
                <c:pt idx="156">
                  <c:v>0.15243846696282215</c:v>
                </c:pt>
                <c:pt idx="157">
                  <c:v>0.15219710766036318</c:v>
                </c:pt>
                <c:pt idx="158">
                  <c:v>0.15195297413319986</c:v>
                </c:pt>
                <c:pt idx="159">
                  <c:v>0.15173362430373274</c:v>
                </c:pt>
                <c:pt idx="160">
                  <c:v>0.15148420571980681</c:v>
                </c:pt>
                <c:pt idx="161">
                  <c:v>0.15123196531274996</c:v>
                </c:pt>
                <c:pt idx="162">
                  <c:v>0.15097688655151412</c:v>
                </c:pt>
                <c:pt idx="163">
                  <c:v>0.15071895293211018</c:v>
                </c:pt>
                <c:pt idx="164">
                  <c:v>0.15045814801029839</c:v>
                </c:pt>
                <c:pt idx="165">
                  <c:v>0.15019445543349932</c:v>
                </c:pt>
                <c:pt idx="166">
                  <c:v>0.1499278589719347</c:v>
                </c:pt>
                <c:pt idx="167">
                  <c:v>0.14965834254900343</c:v>
                </c:pt>
                <c:pt idx="168">
                  <c:v>0.14938589027089946</c:v>
                </c:pt>
                <c:pt idx="169">
                  <c:v>0.14914123311669653</c:v>
                </c:pt>
                <c:pt idx="170">
                  <c:v>0.14886319274049864</c:v>
                </c:pt>
                <c:pt idx="171">
                  <c:v>0.14858217188146863</c:v>
                </c:pt>
                <c:pt idx="172">
                  <c:v>0.1482981556241694</c:v>
                </c:pt>
                <c:pt idx="173">
                  <c:v>0.14801112936992125</c:v>
                </c:pt>
                <c:pt idx="174">
                  <c:v>0.14772107886198255</c:v>
                </c:pt>
                <c:pt idx="175">
                  <c:v>0.14746070607080239</c:v>
                </c:pt>
                <c:pt idx="176">
                  <c:v>0.1471649054999799</c:v>
                </c:pt>
                <c:pt idx="177">
                  <c:v>0.14686604163028535</c:v>
                </c:pt>
                <c:pt idx="178">
                  <c:v>0.14653036247215592</c:v>
                </c:pt>
                <c:pt idx="179">
                  <c:v>0.14625907364049795</c:v>
                </c:pt>
                <c:pt idx="180">
                  <c:v>0.14595094549892976</c:v>
                </c:pt>
                <c:pt idx="181">
                  <c:v>0.14567444220000783</c:v>
                </c:pt>
                <c:pt idx="182">
                  <c:v>0.14536042810116609</c:v>
                </c:pt>
                <c:pt idx="183">
                  <c:v>0.14507867611086039</c:v>
                </c:pt>
                <c:pt idx="184">
                  <c:v>0.14475873933797609</c:v>
                </c:pt>
                <c:pt idx="185">
                  <c:v>0.14443565343300543</c:v>
                </c:pt>
                <c:pt idx="186">
                  <c:v>0.14410940972498992</c:v>
                </c:pt>
                <c:pt idx="187">
                  <c:v>0.14381675777798214</c:v>
                </c:pt>
                <c:pt idx="188">
                  <c:v>0.14348452777758783</c:v>
                </c:pt>
                <c:pt idx="189">
                  <c:v>0.143149118298316</c:v>
                </c:pt>
                <c:pt idx="190">
                  <c:v>0.14281052304621528</c:v>
                </c:pt>
                <c:pt idx="191">
                  <c:v>0.14250687042833549</c:v>
                </c:pt>
                <c:pt idx="192">
                  <c:v>0.14220069264253124</c:v>
                </c:pt>
                <c:pt idx="193">
                  <c:v>0.14189198656217084</c:v>
                </c:pt>
                <c:pt idx="194">
                  <c:v>0.14154166676186325</c:v>
                </c:pt>
                <c:pt idx="195">
                  <c:v>0.1412275795821725</c:v>
                </c:pt>
                <c:pt idx="196">
                  <c:v>0.14087120088362051</c:v>
                </c:pt>
                <c:pt idx="197">
                  <c:v>0.1405116114523951</c:v>
                </c:pt>
                <c:pt idx="198">
                  <c:v>0.14014881005090268</c:v>
                </c:pt>
                <c:pt idx="199">
                  <c:v>0.13982362299371656</c:v>
                </c:pt>
                <c:pt idx="200">
                  <c:v>0.13949589772881699</c:v>
                </c:pt>
                <c:pt idx="201">
                  <c:v>0.13916563477694249</c:v>
                </c:pt>
                <c:pt idx="202">
                  <c:v>0.13874923896787669</c:v>
                </c:pt>
                <c:pt idx="203">
                  <c:v>0.13837109618064058</c:v>
                </c:pt>
                <c:pt idx="204">
                  <c:v>0.13798974796835012</c:v>
                </c:pt>
                <c:pt idx="205">
                  <c:v>0.13769092992986773</c:v>
                </c:pt>
                <c:pt idx="206">
                  <c:v>0.13730389230203163</c:v>
                </c:pt>
                <c:pt idx="207">
                  <c:v>0.13691366072734334</c:v>
                </c:pt>
                <c:pt idx="208">
                  <c:v>0.13656411126485615</c:v>
                </c:pt>
                <c:pt idx="209">
                  <c:v>0.13621204676397153</c:v>
                </c:pt>
                <c:pt idx="210">
                  <c:v>0.13576843657763799</c:v>
                </c:pt>
                <c:pt idx="211">
                  <c:v>0.13536584213832081</c:v>
                </c:pt>
                <c:pt idx="212">
                  <c:v>0.13496008686329963</c:v>
                </c:pt>
                <c:pt idx="213">
                  <c:v>0.13459676902661102</c:v>
                </c:pt>
                <c:pt idx="214">
                  <c:v>0.13427682805774277</c:v>
                </c:pt>
                <c:pt idx="215">
                  <c:v>0.13386268844446547</c:v>
                </c:pt>
                <c:pt idx="216">
                  <c:v>0.13349194006470949</c:v>
                </c:pt>
                <c:pt idx="217">
                  <c:v>0.133118729860315</c:v>
                </c:pt>
                <c:pt idx="218">
                  <c:v>0.13269593590545778</c:v>
                </c:pt>
                <c:pt idx="219">
                  <c:v>0.13231752188954404</c:v>
                </c:pt>
                <c:pt idx="220">
                  <c:v>0.13188889590909728</c:v>
                </c:pt>
                <c:pt idx="221">
                  <c:v>0.13150531852606412</c:v>
                </c:pt>
                <c:pt idx="222">
                  <c:v>0.13107090798855894</c:v>
                </c:pt>
                <c:pt idx="223">
                  <c:v>0.13068221114620868</c:v>
                </c:pt>
                <c:pt idx="224">
                  <c:v>0.13024206733168919</c:v>
                </c:pt>
                <c:pt idx="225">
                  <c:v>0.12979891026100815</c:v>
                </c:pt>
                <c:pt idx="226">
                  <c:v>0.1294024760699895</c:v>
                </c:pt>
                <c:pt idx="227">
                  <c:v>0.12900368511011112</c:v>
                </c:pt>
                <c:pt idx="228">
                  <c:v>0.12860254919662242</c:v>
                </c:pt>
                <c:pt idx="229">
                  <c:v>0.12814848343363514</c:v>
                </c:pt>
                <c:pt idx="230">
                  <c:v>0.12779329124443234</c:v>
                </c:pt>
                <c:pt idx="231">
                  <c:v>0.12733402054157139</c:v>
                </c:pt>
                <c:pt idx="232">
                  <c:v>0.12692334283827308</c:v>
                </c:pt>
                <c:pt idx="233">
                  <c:v>0.1265103851983943</c:v>
                </c:pt>
                <c:pt idx="234">
                  <c:v>0.12604309942459532</c:v>
                </c:pt>
                <c:pt idx="235">
                  <c:v>0.12557296476087421</c:v>
                </c:pt>
                <c:pt idx="236">
                  <c:v>0.12515269173493587</c:v>
                </c:pt>
                <c:pt idx="237">
                  <c:v>0.12473019772665418</c:v>
                </c:pt>
                <c:pt idx="238">
                  <c:v>0.12430549718704235</c:v>
                </c:pt>
                <c:pt idx="239">
                  <c:v>0.1238250898367686</c:v>
                </c:pt>
                <c:pt idx="240">
                  <c:v>0.12339574930657897</c:v>
                </c:pt>
                <c:pt idx="241">
                  <c:v>0.12291015995067486</c:v>
                </c:pt>
                <c:pt idx="242">
                  <c:v>0.12247624737222869</c:v>
                </c:pt>
                <c:pt idx="243">
                  <c:v>0.1219855533725739</c:v>
                </c:pt>
                <c:pt idx="244">
                  <c:v>0.12149218882134803</c:v>
                </c:pt>
                <c:pt idx="245">
                  <c:v>0.12105141870423888</c:v>
                </c:pt>
                <c:pt idx="246">
                  <c:v>0.12060857207518694</c:v>
                </c:pt>
                <c:pt idx="247">
                  <c:v>0.12027508400653945</c:v>
                </c:pt>
                <c:pt idx="248">
                  <c:v>0.11966070146405827</c:v>
                </c:pt>
                <c:pt idx="249">
                  <c:v>0.11921146930187954</c:v>
                </c:pt>
                <c:pt idx="250">
                  <c:v>0.11870368152687513</c:v>
                </c:pt>
                <c:pt idx="251">
                  <c:v>0.11825019803008029</c:v>
                </c:pt>
                <c:pt idx="252">
                  <c:v>0.1177376692964823</c:v>
                </c:pt>
                <c:pt idx="253">
                  <c:v>0.11722266467184604</c:v>
                </c:pt>
                <c:pt idx="254">
                  <c:v>0.11676282340638451</c:v>
                </c:pt>
                <c:pt idx="255">
                  <c:v>0.11624320680121419</c:v>
                </c:pt>
                <c:pt idx="256">
                  <c:v>0.11577930374209272</c:v>
                </c:pt>
                <c:pt idx="257">
                  <c:v>0.11525516019369945</c:v>
                </c:pt>
                <c:pt idx="258">
                  <c:v>0.11478727110644377</c:v>
                </c:pt>
                <c:pt idx="259">
                  <c:v>0.11425868600732947</c:v>
                </c:pt>
                <c:pt idx="260">
                  <c:v>0.11378688689977674</c:v>
                </c:pt>
                <c:pt idx="261">
                  <c:v>0.11331327411689766</c:v>
                </c:pt>
                <c:pt idx="262">
                  <c:v>0.11283786451532736</c:v>
                </c:pt>
                <c:pt idx="263">
                  <c:v>0.11230090193400227</c:v>
                </c:pt>
                <c:pt idx="264">
                  <c:v>0.11182173002560752</c:v>
                </c:pt>
                <c:pt idx="265">
                  <c:v>0.11128057758936384</c:v>
                </c:pt>
                <c:pt idx="266">
                  <c:v>0.11079771930490667</c:v>
                </c:pt>
                <c:pt idx="267">
                  <c:v>0.11025246229999656</c:v>
                </c:pt>
                <c:pt idx="268">
                  <c:v>0.10976599330065345</c:v>
                </c:pt>
                <c:pt idx="269">
                  <c:v>0.10927785121733748</c:v>
                </c:pt>
                <c:pt idx="270">
                  <c:v>0.10872671221355273</c:v>
                </c:pt>
                <c:pt idx="271">
                  <c:v>0.10817350034382378</c:v>
                </c:pt>
                <c:pt idx="272">
                  <c:v>0.10761823910698619</c:v>
                </c:pt>
                <c:pt idx="273">
                  <c:v>0.1071229720246611</c:v>
                </c:pt>
                <c:pt idx="274">
                  <c:v>0.10656390351343213</c:v>
                </c:pt>
                <c:pt idx="275">
                  <c:v>0.10606528904451198</c:v>
                </c:pt>
                <c:pt idx="276">
                  <c:v>0.10556512469934727</c:v>
                </c:pt>
                <c:pt idx="277">
                  <c:v>0.10500060729885498</c:v>
                </c:pt>
                <c:pt idx="278">
                  <c:v>0.10443417157481023</c:v>
                </c:pt>
                <c:pt idx="279">
                  <c:v>0.10386584022027687</c:v>
                </c:pt>
                <c:pt idx="280">
                  <c:v>0.10329563578286244</c:v>
                </c:pt>
                <c:pt idx="281">
                  <c:v>0.10272358065924615</c:v>
                </c:pt>
                <c:pt idx="282">
                  <c:v>0.10214969709001756</c:v>
                </c:pt>
                <c:pt idx="283">
                  <c:v>0.10157400715481918</c:v>
                </c:pt>
                <c:pt idx="284">
                  <c:v>0.10099653276778511</c:v>
                </c:pt>
                <c:pt idx="285">
                  <c:v>0.10041729567327089</c:v>
                </c:pt>
                <c:pt idx="286">
                  <c:v>9.9836317441863359E-2</c:v>
                </c:pt>
                <c:pt idx="287">
                  <c:v>9.9383255436261225E-2</c:v>
                </c:pt>
                <c:pt idx="288">
                  <c:v>9.8734239127730022E-2</c:v>
                </c:pt>
                <c:pt idx="289">
                  <c:v>9.8148350474002805E-2</c:v>
                </c:pt>
                <c:pt idx="290">
                  <c:v>9.756080285135843E-2</c:v>
                </c:pt>
                <c:pt idx="291">
                  <c:v>9.6971616932245888E-2</c:v>
                </c:pt>
                <c:pt idx="292">
                  <c:v>9.6446537316318262E-2</c:v>
                </c:pt>
                <c:pt idx="293">
                  <c:v>9.5788411932406684E-2</c:v>
                </c:pt>
                <c:pt idx="294">
                  <c:v>9.5260508139882571E-2</c:v>
                </c:pt>
                <c:pt idx="295">
                  <c:v>9.4731371956619709E-2</c:v>
                </c:pt>
                <c:pt idx="296">
                  <c:v>9.4134637903393659E-2</c:v>
                </c:pt>
                <c:pt idx="297">
                  <c:v>9.353638117213664E-2</c:v>
                </c:pt>
                <c:pt idx="298">
                  <c:v>9.2936621096806823E-2</c:v>
                </c:pt>
                <c:pt idx="299">
                  <c:v>9.233537680821563E-2</c:v>
                </c:pt>
                <c:pt idx="300">
                  <c:v>9.1799706739624717E-2</c:v>
                </c:pt>
                <c:pt idx="301">
                  <c:v>9.1195710411232464E-2</c:v>
                </c:pt>
                <c:pt idx="302">
                  <c:v>9.059028398767735E-2</c:v>
                </c:pt>
                <c:pt idx="303">
                  <c:v>9.0050941418871933E-2</c:v>
                </c:pt>
                <c:pt idx="304">
                  <c:v>8.9442863559542299E-2</c:v>
                </c:pt>
                <c:pt idx="305">
                  <c:v>8.8833408006922771E-2</c:v>
                </c:pt>
                <c:pt idx="306">
                  <c:v>8.8290527500412525E-2</c:v>
                </c:pt>
                <c:pt idx="307">
                  <c:v>8.7678517868761879E-2</c:v>
                </c:pt>
                <c:pt idx="308">
                  <c:v>8.7133394738306169E-2</c:v>
                </c:pt>
                <c:pt idx="309">
                  <c:v>8.6518892928506091E-2</c:v>
                </c:pt>
                <c:pt idx="310">
                  <c:v>8.5971581581653259E-2</c:v>
                </c:pt>
                <c:pt idx="311">
                  <c:v>8.5354648111285347E-2</c:v>
                </c:pt>
                <c:pt idx="312">
                  <c:v>8.4805201728847951E-2</c:v>
                </c:pt>
                <c:pt idx="313">
                  <c:v>8.4185895739287933E-2</c:v>
                </c:pt>
                <c:pt idx="314">
                  <c:v>8.3565357186255781E-2</c:v>
                </c:pt>
                <c:pt idx="315">
                  <c:v>8.294360206094574E-2</c:v>
                </c:pt>
                <c:pt idx="316">
                  <c:v>8.2389922288394979E-2</c:v>
                </c:pt>
                <c:pt idx="317">
                  <c:v>8.1835304710875204E-2</c:v>
                </c:pt>
                <c:pt idx="318">
                  <c:v>8.1210252451112297E-2</c:v>
                </c:pt>
                <c:pt idx="319">
                  <c:v>8.0584042230046837E-2</c:v>
                </c:pt>
                <c:pt idx="320">
                  <c:v>8.0026450972593491E-2</c:v>
                </c:pt>
                <c:pt idx="321">
                  <c:v>7.9398094378733408E-2</c:v>
                </c:pt>
                <c:pt idx="322">
                  <c:v>7.8838618655824699E-2</c:v>
                </c:pt>
                <c:pt idx="323">
                  <c:v>7.8208168056394189E-2</c:v>
                </c:pt>
                <c:pt idx="324">
                  <c:v>7.7576629625435559E-2</c:v>
                </c:pt>
                <c:pt idx="325">
                  <c:v>7.7014360314194077E-2</c:v>
                </c:pt>
                <c:pt idx="326">
                  <c:v>7.6380805481214981E-2</c:v>
                </c:pt>
                <c:pt idx="327">
                  <c:v>7.5746203116026187E-2</c:v>
                </c:pt>
                <c:pt idx="328">
                  <c:v>7.5251907984370994E-2</c:v>
                </c:pt>
                <c:pt idx="329">
                  <c:v>7.4615476775918926E-2</c:v>
                </c:pt>
                <c:pt idx="330">
                  <c:v>7.3978035332520606E-2</c:v>
                </c:pt>
                <c:pt idx="331">
                  <c:v>7.3410583200320512E-2</c:v>
                </c:pt>
                <c:pt idx="332">
                  <c:v>7.277126909433973E-2</c:v>
                </c:pt>
                <c:pt idx="333">
                  <c:v>7.2202172727578021E-2</c:v>
                </c:pt>
                <c:pt idx="334">
                  <c:v>7.1561031455070437E-2</c:v>
                </c:pt>
                <c:pt idx="335">
                  <c:v>7.0990330771787291E-2</c:v>
                </c:pt>
                <c:pt idx="336">
                  <c:v>7.0418888634161E-2</c:v>
                </c:pt>
                <c:pt idx="337">
                  <c:v>6.9775140546332631E-2</c:v>
                </c:pt>
                <c:pt idx="338">
                  <c:v>6.9202150929831369E-2</c:v>
                </c:pt>
                <c:pt idx="339">
                  <c:v>6.8628446093267195E-2</c:v>
                </c:pt>
                <c:pt idx="340">
                  <c:v>6.8054034218701487E-2</c:v>
                </c:pt>
                <c:pt idx="341">
                  <c:v>6.7406985785866749E-2</c:v>
                </c:pt>
                <c:pt idx="342">
                  <c:v>6.6831098160805624E-2</c:v>
                </c:pt>
                <c:pt idx="343">
                  <c:v>6.6254528417718436E-2</c:v>
                </c:pt>
                <c:pt idx="344">
                  <c:v>6.5605081783871325E-2</c:v>
                </c:pt>
                <c:pt idx="345">
                  <c:v>6.4954792593164432E-2</c:v>
                </c:pt>
                <c:pt idx="346">
                  <c:v>6.4376059130009058E-2</c:v>
                </c:pt>
                <c:pt idx="347">
                  <c:v>6.386913409201761E-2</c:v>
                </c:pt>
                <c:pt idx="348">
                  <c:v>6.3216650293085305E-2</c:v>
                </c:pt>
                <c:pt idx="349">
                  <c:v>6.2563362666772412E-2</c:v>
                </c:pt>
                <c:pt idx="350">
                  <c:v>6.2127396062971699E-2</c:v>
                </c:pt>
                <c:pt idx="351">
                  <c:v>6.1472791356195731E-2</c:v>
                </c:pt>
                <c:pt idx="352">
                  <c:v>6.0963116737352864E-2</c:v>
                </c:pt>
                <c:pt idx="353">
                  <c:v>6.0307137674377238E-2</c:v>
                </c:pt>
                <c:pt idx="354">
                  <c:v>5.9723407255656606E-2</c:v>
                </c:pt>
                <c:pt idx="355">
                  <c:v>5.9139083465837163E-2</c:v>
                </c:pt>
                <c:pt idx="356">
                  <c:v>5.8554172958605488E-2</c:v>
                </c:pt>
                <c:pt idx="357">
                  <c:v>5.7968682303356923E-2</c:v>
                </c:pt>
                <c:pt idx="358">
                  <c:v>5.7382617986212164E-2</c:v>
                </c:pt>
                <c:pt idx="359">
                  <c:v>5.6722617894568339E-2</c:v>
                </c:pt>
                <c:pt idx="360">
                  <c:v>5.6135355707545312E-2</c:v>
                </c:pt>
                <c:pt idx="361">
                  <c:v>5.5547539602087984E-2</c:v>
                </c:pt>
                <c:pt idx="362">
                  <c:v>5.5032750962757233E-2</c:v>
                </c:pt>
                <c:pt idx="363">
                  <c:v>5.4443912783560131E-2</c:v>
                </c:pt>
                <c:pt idx="364">
                  <c:v>5.3928239126584322E-2</c:v>
                </c:pt>
                <c:pt idx="365">
                  <c:v>5.3338399994212443E-2</c:v>
                </c:pt>
                <c:pt idx="366">
                  <c:v>5.2748035482800736E-2</c:v>
                </c:pt>
                <c:pt idx="367">
                  <c:v>5.2157151382832889E-2</c:v>
                </c:pt>
                <c:pt idx="368">
                  <c:v>5.1565753411175294E-2</c:v>
                </c:pt>
                <c:pt idx="369">
                  <c:v>5.1047863089451098E-2</c:v>
                </c:pt>
                <c:pt idx="370">
                  <c:v>5.0455516764786296E-2</c:v>
                </c:pt>
                <c:pt idx="371">
                  <c:v>4.9788532350062413E-2</c:v>
                </c:pt>
                <c:pt idx="372">
                  <c:v>4.926933604381923E-2</c:v>
                </c:pt>
                <c:pt idx="373">
                  <c:v>4.8675512459114979E-2</c:v>
                </c:pt>
                <c:pt idx="374">
                  <c:v>4.808120715166854E-2</c:v>
                </c:pt>
                <c:pt idx="375">
                  <c:v>4.756079896201465E-2</c:v>
                </c:pt>
                <c:pt idx="376">
                  <c:v>4.6965604483841086E-2</c:v>
                </c:pt>
                <c:pt idx="377">
                  <c:v>4.6444426180449444E-2</c:v>
                </c:pt>
                <c:pt idx="378">
                  <c:v>4.5848360503056212E-2</c:v>
                </c:pt>
                <c:pt idx="379">
                  <c:v>4.5251837387239591E-2</c:v>
                </c:pt>
                <c:pt idx="380">
                  <c:v>4.4654861760547268E-2</c:v>
                </c:pt>
                <c:pt idx="381">
                  <c:v>4.413214071300909E-2</c:v>
                </c:pt>
                <c:pt idx="382">
                  <c:v>4.3534329692983757E-2</c:v>
                </c:pt>
                <c:pt idx="383">
                  <c:v>4.2936079983888362E-2</c:v>
                </c:pt>
                <c:pt idx="384">
                  <c:v>4.2337396275916955E-2</c:v>
                </c:pt>
                <c:pt idx="385">
                  <c:v>4.181319565869035E-2</c:v>
                </c:pt>
                <c:pt idx="386">
                  <c:v>4.1288669373070054E-2</c:v>
                </c:pt>
                <c:pt idx="387">
                  <c:v>4.0688815870823035E-2</c:v>
                </c:pt>
                <c:pt idx="388">
                  <c:v>4.0088545436349522E-2</c:v>
                </c:pt>
                <c:pt idx="389">
                  <c:v>3.9562970264054406E-2</c:v>
                </c:pt>
                <c:pt idx="390">
                  <c:v>3.9037082182640029E-2</c:v>
                </c:pt>
                <c:pt idx="391">
                  <c:v>3.8435687785419829E-2</c:v>
                </c:pt>
                <c:pt idx="392">
                  <c:v>3.7909138878331243E-2</c:v>
                </c:pt>
                <c:pt idx="393">
                  <c:v>3.7306996702647623E-2</c:v>
                </c:pt>
                <c:pt idx="394">
                  <c:v>3.6779799933825463E-2</c:v>
                </c:pt>
                <c:pt idx="395">
                  <c:v>3.6176924621194352E-2</c:v>
                </c:pt>
                <c:pt idx="396">
                  <c:v>3.5573664170409199E-2</c:v>
                </c:pt>
                <c:pt idx="397">
                  <c:v>3.5045498500891878E-2</c:v>
                </c:pt>
                <c:pt idx="398">
                  <c:v>3.4517043694701981E-2</c:v>
                </c:pt>
                <c:pt idx="399">
                  <c:v>3.3912744672208887E-2</c:v>
                </c:pt>
                <c:pt idx="400">
                  <c:v>3.3383679106437705E-2</c:v>
                </c:pt>
                <c:pt idx="401">
                  <c:v>3.2778688852133628E-2</c:v>
                </c:pt>
                <c:pt idx="402">
                  <c:v>3.224902432247212E-2</c:v>
                </c:pt>
                <c:pt idx="403">
                  <c:v>3.1643356159678442E-2</c:v>
                </c:pt>
                <c:pt idx="404">
                  <c:v>3.1113104187964105E-2</c:v>
                </c:pt>
                <c:pt idx="405">
                  <c:v>3.0506771131014118E-2</c:v>
                </c:pt>
                <c:pt idx="406">
                  <c:v>2.9975942972167602E-2</c:v>
                </c:pt>
                <c:pt idx="407">
                  <c:v>2.9368957734237849E-2</c:v>
                </c:pt>
                <c:pt idx="408">
                  <c:v>2.8761629763079152E-2</c:v>
                </c:pt>
                <c:pt idx="409">
                  <c:v>2.8229939383779736E-2</c:v>
                </c:pt>
                <c:pt idx="410">
                  <c:v>2.7621978157681745E-2</c:v>
                </c:pt>
                <c:pt idx="411">
                  <c:v>2.7089738954456235E-2</c:v>
                </c:pt>
                <c:pt idx="412">
                  <c:v>2.6481156457424295E-2</c:v>
                </c:pt>
                <c:pt idx="413">
                  <c:v>2.5948378795172675E-2</c:v>
                </c:pt>
                <c:pt idx="414">
                  <c:v>2.5415353332071219E-2</c:v>
                </c:pt>
                <c:pt idx="415">
                  <c:v>2.4882082249856958E-2</c:v>
                </c:pt>
                <c:pt idx="416">
                  <c:v>2.4348567706860922E-2</c:v>
                </c:pt>
                <c:pt idx="417">
                  <c:v>2.381481183828724E-2</c:v>
                </c:pt>
                <c:pt idx="418">
                  <c:v>2.3204512339327688E-2</c:v>
                </c:pt>
                <c:pt idx="419">
                  <c:v>2.2670246428594908E-2</c:v>
                </c:pt>
                <c:pt idx="420">
                  <c:v>2.2212117290022159E-2</c:v>
                </c:pt>
                <c:pt idx="421">
                  <c:v>2.1677417018246249E-2</c:v>
                </c:pt>
                <c:pt idx="422">
                  <c:v>2.114248575956779E-2</c:v>
                </c:pt>
                <c:pt idx="423">
                  <c:v>2.0683790923639193E-2</c:v>
                </c:pt>
                <c:pt idx="424">
                  <c:v>2.0071938268775447E-2</c:v>
                </c:pt>
                <c:pt idx="425">
                  <c:v>1.9689380910878292E-2</c:v>
                </c:pt>
                <c:pt idx="426">
                  <c:v>1.9230161517846248E-2</c:v>
                </c:pt>
                <c:pt idx="427">
                  <c:v>1.8694199495821188E-2</c:v>
                </c:pt>
                <c:pt idx="428">
                  <c:v>1.823462822440074E-2</c:v>
                </c:pt>
                <c:pt idx="429">
                  <c:v>1.7774896437157312E-2</c:v>
                </c:pt>
                <c:pt idx="430">
                  <c:v>1.7315005312615882E-2</c:v>
                </c:pt>
                <c:pt idx="431">
                  <c:v>1.6854956018770833E-2</c:v>
                </c:pt>
                <c:pt idx="432">
                  <c:v>1.6394749713272802E-2</c:v>
                </c:pt>
                <c:pt idx="433">
                  <c:v>1.5934387543668448E-2</c:v>
                </c:pt>
                <c:pt idx="434">
                  <c:v>1.5473870647730361E-2</c:v>
                </c:pt>
                <c:pt idx="435">
                  <c:v>1.5013200153940689E-2</c:v>
                </c:pt>
                <c:pt idx="436">
                  <c:v>1.4552377182234127E-2</c:v>
                </c:pt>
                <c:pt idx="437">
                  <c:v>1.4168242365807472E-2</c:v>
                </c:pt>
                <c:pt idx="438">
                  <c:v>1.3707142736855412E-2</c:v>
                </c:pt>
                <c:pt idx="439">
                  <c:v>1.3322778921921808E-2</c:v>
                </c:pt>
                <c:pt idx="440">
                  <c:v>1.2861406352951268E-2</c:v>
                </c:pt>
                <c:pt idx="441">
                  <c:v>1.2399886483393942E-2</c:v>
                </c:pt>
                <c:pt idx="442">
                  <c:v>1.2015174889375247E-2</c:v>
                </c:pt>
                <c:pt idx="443">
                  <c:v>1.1630362470272658E-2</c:v>
                </c:pt>
                <c:pt idx="444">
                  <c:v>1.1091457064340322E-2</c:v>
                </c:pt>
                <c:pt idx="445">
                  <c:v>1.0783423839949784E-2</c:v>
                </c:pt>
                <c:pt idx="446">
                  <c:v>1.0398293892417074E-2</c:v>
                </c:pt>
                <c:pt idx="447">
                  <c:v>9.936009665092305E-3</c:v>
                </c:pt>
                <c:pt idx="448">
                  <c:v>9.5506674309642093E-3</c:v>
                </c:pt>
                <c:pt idx="449">
                  <c:v>9.1652312333278529E-3</c:v>
                </c:pt>
                <c:pt idx="450">
                  <c:v>8.7797034503685756E-3</c:v>
                </c:pt>
                <c:pt idx="451">
                  <c:v>8.3940874504555077E-3</c:v>
                </c:pt>
                <c:pt idx="452">
                  <c:v>8.0083881413043345E-3</c:v>
                </c:pt>
                <c:pt idx="453">
                  <c:v>7.622612822425553E-3</c:v>
                </c:pt>
                <c:pt idx="454">
                  <c:v>7.159597990320142E-3</c:v>
                </c:pt>
                <c:pt idx="455">
                  <c:v>6.9280644706808409E-3</c:v>
                </c:pt>
                <c:pt idx="456">
                  <c:v>6.5421553259284891E-3</c:v>
                </c:pt>
                <c:pt idx="457">
                  <c:v>6.0790791226003902E-3</c:v>
                </c:pt>
                <c:pt idx="458">
                  <c:v>5.6932635800665101E-3</c:v>
                </c:pt>
                <c:pt idx="459">
                  <c:v>5.3076208690428228E-3</c:v>
                </c:pt>
                <c:pt idx="460">
                  <c:v>4.9993269347228713E-3</c:v>
                </c:pt>
                <c:pt idx="461">
                  <c:v>4.6144156629745556E-3</c:v>
                </c:pt>
                <c:pt idx="462">
                  <c:v>4.2303147614916239E-3</c:v>
                </c:pt>
                <c:pt idx="463">
                  <c:v>3.9239393368462857E-3</c:v>
                </c:pt>
                <c:pt idx="464">
                  <c:v>3.5427039748425495E-3</c:v>
                </c:pt>
                <c:pt idx="465">
                  <c:v>3.2397539289263696E-3</c:v>
                </c:pt>
                <c:pt idx="466">
                  <c:v>2.8648813490582833E-3</c:v>
                </c:pt>
                <c:pt idx="467">
                  <c:v>2.5693738647495873E-3</c:v>
                </c:pt>
                <c:pt idx="468">
                  <c:v>2.1370928145309077E-3</c:v>
                </c:pt>
                <c:pt idx="469">
                  <c:v>1.9278196252505758E-3</c:v>
                </c:pt>
                <c:pt idx="470">
                  <c:v>1.5931740603822265E-3</c:v>
                </c:pt>
                <c:pt idx="471">
                  <c:v>1.3418981235054537E-3</c:v>
                </c:pt>
                <c:pt idx="472">
                  <c:v>1.0542932253259538E-3</c:v>
                </c:pt>
                <c:pt idx="473">
                  <c:v>8.496737360403592E-4</c:v>
                </c:pt>
                <c:pt idx="474">
                  <c:v>6.7069105102875366E-4</c:v>
                </c:pt>
                <c:pt idx="475">
                  <c:v>4.8504207052077225E-4</c:v>
                </c:pt>
                <c:pt idx="476">
                  <c:v>3.6652384183640338E-4</c:v>
                </c:pt>
                <c:pt idx="477">
                  <c:v>2.7251452669304813E-4</c:v>
                </c:pt>
                <c:pt idx="478">
                  <c:v>1.9987865296144824E-4</c:v>
                </c:pt>
                <c:pt idx="479">
                  <c:v>1.4500005510279578E-4</c:v>
                </c:pt>
                <c:pt idx="480">
                  <c:v>1.042885924492129E-4</c:v>
                </c:pt>
                <c:pt idx="481">
                  <c:v>7.4518188600052331E-5</c:v>
                </c:pt>
                <c:pt idx="482">
                  <c:v>5.2986507480816678E-5</c:v>
                </c:pt>
                <c:pt idx="483">
                  <c:v>3.754108104469328E-5</c:v>
                </c:pt>
                <c:pt idx="484">
                  <c:v>2.8939942689761855E-5</c:v>
                </c:pt>
                <c:pt idx="485">
                  <c:v>1.8710766102308652E-5</c:v>
                </c:pt>
                <c:pt idx="486">
                  <c:v>1.4387225745993714E-5</c:v>
                </c:pt>
                <c:pt idx="487">
                  <c:v>1.0125785387435915E-5</c:v>
                </c:pt>
                <c:pt idx="488">
                  <c:v>7.1210396902637862E-6</c:v>
                </c:pt>
                <c:pt idx="489">
                  <c:v>5.005100270147056E-6</c:v>
                </c:pt>
                <c:pt idx="490">
                  <c:v>3.8409949884044E-6</c:v>
                </c:pt>
                <c:pt idx="491">
                  <c:v>2.6979178402969371E-6</c:v>
                </c:pt>
                <c:pt idx="492">
                  <c:v>1.8945450440260858E-6</c:v>
                </c:pt>
                <c:pt idx="493">
                  <c:v>1.4531354320287958E-6</c:v>
                </c:pt>
                <c:pt idx="494">
                  <c:v>1.2175440595513232E-6</c:v>
                </c:pt>
                <c:pt idx="495">
                  <c:v>7.8228757210585533E-7</c:v>
                </c:pt>
                <c:pt idx="496">
                  <c:v>5.4905521494397197E-7</c:v>
                </c:pt>
                <c:pt idx="497">
                  <c:v>4.2099382704566257E-7</c:v>
                </c:pt>
                <c:pt idx="498">
                  <c:v>3.2278584175537974E-7</c:v>
                </c:pt>
                <c:pt idx="499">
                  <c:v>2.2650086556802451E-7</c:v>
                </c:pt>
                <c:pt idx="500">
                  <c:v>1.7364644593412248E-7</c:v>
                </c:pt>
                <c:pt idx="501">
                  <c:v>1.3312065852782995E-7</c:v>
                </c:pt>
                <c:pt idx="502">
                  <c:v>9.3395766163489875E-8</c:v>
                </c:pt>
                <c:pt idx="503">
                  <c:v>6.5521270025958868E-8</c:v>
                </c:pt>
                <c:pt idx="504">
                  <c:v>5.0223477386091007E-8</c:v>
                </c:pt>
                <c:pt idx="505">
                  <c:v>3.8496136856164267E-8</c:v>
                </c:pt>
                <c:pt idx="506">
                  <c:v>2.9506226237596688E-8</c:v>
                </c:pt>
                <c:pt idx="507">
                  <c:v>2.2614997081393805E-8</c:v>
                </c:pt>
                <c:pt idx="508">
                  <c:v>1.5861809870842959E-8</c:v>
                </c:pt>
                <c:pt idx="509">
                  <c:v>1.2156382297040524E-8</c:v>
                </c:pt>
                <c:pt idx="510">
                  <c:v>9.3162848387173817E-9</c:v>
                </c:pt>
                <c:pt idx="511">
                  <c:v>7.139504290820664E-9</c:v>
                </c:pt>
                <c:pt idx="512">
                  <c:v>5.471171559134902E-9</c:v>
                </c:pt>
                <c:pt idx="513">
                  <c:v>3.8365708703025356E-9</c:v>
                </c:pt>
                <c:pt idx="514">
                  <c:v>3.2126697370460366E-9</c:v>
                </c:pt>
                <c:pt idx="515">
                  <c:v>2.4617258248538221E-9</c:v>
                </c:pt>
                <c:pt idx="516">
                  <c:v>1.8862554462817374E-9</c:v>
                </c:pt>
                <c:pt idx="517">
                  <c:v>1.4452687348287531E-9</c:v>
                </c:pt>
                <c:pt idx="518">
                  <c:v>1.2101530486030577E-9</c:v>
                </c:pt>
                <c:pt idx="519">
                  <c:v>9.2718693861515438E-10</c:v>
                </c:pt>
                <c:pt idx="520">
                  <c:v>6.5000554494432104E-10</c:v>
                </c:pt>
                <c:pt idx="521">
                  <c:v>4.9798327031447273E-10</c:v>
                </c:pt>
                <c:pt idx="522">
                  <c:v>4.1693939842324395E-10</c:v>
                </c:pt>
                <c:pt idx="523">
                  <c:v>2.9226223260958587E-10</c:v>
                </c:pt>
                <c:pt idx="524">
                  <c:v>2.4468891676732167E-10</c:v>
                </c:pt>
                <c:pt idx="525">
                  <c:v>2.0485681165305362E-10</c:v>
                </c:pt>
                <c:pt idx="526">
                  <c:v>1.5692577029491343E-10</c:v>
                </c:pt>
                <c:pt idx="527">
                  <c:v>1.2020591327877031E-10</c:v>
                </c:pt>
                <c:pt idx="528">
                  <c:v>9.2075718299833343E-11</c:v>
                </c:pt>
                <c:pt idx="529">
                  <c:v>7.7081686450375427E-11</c:v>
                </c:pt>
                <c:pt idx="530">
                  <c:v>6.4528539178709863E-11</c:v>
                </c:pt>
                <c:pt idx="531">
                  <c:v>4.942454404077704E-11</c:v>
                </c:pt>
                <c:pt idx="532">
                  <c:v>3.7854834683548366E-11</c:v>
                </c:pt>
                <c:pt idx="533">
                  <c:v>3.168840384537578E-11</c:v>
                </c:pt>
                <c:pt idx="534">
                  <c:v>2.4269391496467595E-11</c:v>
                </c:pt>
                <c:pt idx="535">
                  <c:v>1.8586836930678559E-11</c:v>
                </c:pt>
                <c:pt idx="536">
                  <c:v>1.5558336841081681E-11</c:v>
                </c:pt>
                <c:pt idx="537">
                  <c:v>1.1914882414032518E-11</c:v>
                </c:pt>
                <c:pt idx="538">
                  <c:v>9.9731931046953813E-12</c:v>
                </c:pt>
                <c:pt idx="539">
                  <c:v>8.3478274293114198E-12</c:v>
                </c:pt>
                <c:pt idx="540">
                  <c:v>6.392519291686962E-12</c:v>
                </c:pt>
                <c:pt idx="541">
                  <c:v>5.3505451458324646E-12</c:v>
                </c:pt>
                <c:pt idx="542">
                  <c:v>4.0971059878103456E-12</c:v>
                </c:pt>
                <c:pt idx="543">
                  <c:v>3.4291769424044318E-12</c:v>
                </c:pt>
                <c:pt idx="544">
                  <c:v>2.870102072671819E-12</c:v>
                </c:pt>
                <c:pt idx="545">
                  <c:v>2.4021490352410724E-12</c:v>
                </c:pt>
                <c:pt idx="546">
                  <c:v>2.0104673481569274E-12</c:v>
                </c:pt>
                <c:pt idx="547">
                  <c:v>1.6826329218844381E-12</c:v>
                </c:pt>
                <c:pt idx="548">
                  <c:v>1.4082386645686465E-12</c:v>
                </c:pt>
                <c:pt idx="549">
                  <c:v>1.1785784848061984E-12</c:v>
                </c:pt>
                <c:pt idx="550">
                  <c:v>9.8635613565713514E-13</c:v>
                </c:pt>
                <c:pt idx="551">
                  <c:v>8.2547926827382641E-13</c:v>
                </c:pt>
                <c:pt idx="552">
                  <c:v>6.9083169740304301E-13</c:v>
                </c:pt>
                <c:pt idx="553">
                  <c:v>5.7814128484602759E-13</c:v>
                </c:pt>
                <c:pt idx="554">
                  <c:v>4.8382409190141187E-13</c:v>
                </c:pt>
                <c:pt idx="555">
                  <c:v>4.4260692333432463E-13</c:v>
                </c:pt>
                <c:pt idx="556">
                  <c:v>3.3883590377926943E-13</c:v>
                </c:pt>
                <c:pt idx="557">
                  <c:v>3.099620560220866E-13</c:v>
                </c:pt>
                <c:pt idx="558">
                  <c:v>2.5938598491316522E-13</c:v>
                </c:pt>
                <c:pt idx="559">
                  <c:v>2.17059287210843E-13</c:v>
                </c:pt>
                <c:pt idx="560">
                  <c:v>1.8163928694471391E-13</c:v>
                </c:pt>
                <c:pt idx="561">
                  <c:v>1.6615903097873092E-13</c:v>
                </c:pt>
                <c:pt idx="562">
                  <c:v>1.3903822537743103E-13</c:v>
                </c:pt>
                <c:pt idx="563">
                  <c:v>1.2718479047714228E-13</c:v>
                </c:pt>
                <c:pt idx="564">
                  <c:v>1.0642722814148151E-13</c:v>
                </c:pt>
                <c:pt idx="565">
                  <c:v>9.7358787698464967E-14</c:v>
                </c:pt>
                <c:pt idx="566">
                  <c:v>8.1464418544296645E-14</c:v>
                </c:pt>
                <c:pt idx="567">
                  <c:v>6.8167693711995025E-14</c:v>
                </c:pt>
                <c:pt idx="568">
                  <c:v>6.2356092511716394E-14</c:v>
                </c:pt>
                <c:pt idx="569">
                  <c:v>5.2175208598025307E-14</c:v>
                </c:pt>
                <c:pt idx="570">
                  <c:v>4.7724879603815205E-14</c:v>
                </c:pt>
                <c:pt idx="571">
                  <c:v>3.9933473194873622E-14</c:v>
                </c:pt>
                <c:pt idx="572">
                  <c:v>3.6529945735006975E-14</c:v>
                </c:pt>
                <c:pt idx="573">
                  <c:v>3.0565966424598409E-14</c:v>
                </c:pt>
                <c:pt idx="574">
                  <c:v>3.0565966424598409E-14</c:v>
                </c:pt>
                <c:pt idx="575">
                  <c:v>2.5572460815590325E-14</c:v>
                </c:pt>
                <c:pt idx="576">
                  <c:v>2.3392676684616767E-14</c:v>
                </c:pt>
                <c:pt idx="577">
                  <c:v>1.9572121701125173E-14</c:v>
                </c:pt>
                <c:pt idx="578">
                  <c:v>1.7905815719040753E-14</c:v>
                </c:pt>
                <c:pt idx="579">
                  <c:v>1.6373846722935988E-14</c:v>
                </c:pt>
                <c:pt idx="580">
                  <c:v>1.3700707235394505E-14</c:v>
                </c:pt>
                <c:pt idx="581">
                  <c:v>1.3700707235394505E-14</c:v>
                </c:pt>
                <c:pt idx="582">
                  <c:v>1.1463746618652644E-14</c:v>
                </c:pt>
                <c:pt idx="583">
                  <c:v>1.0484668688811212E-14</c:v>
                </c:pt>
                <c:pt idx="584">
                  <c:v>9.5918412101953518E-15</c:v>
                </c:pt>
                <c:pt idx="585">
                  <c:v>8.7718721175705142E-15</c:v>
                </c:pt>
                <c:pt idx="586">
                  <c:v>8.0247614109367088E-15</c:v>
                </c:pt>
                <c:pt idx="587">
                  <c:v>7.3383660259620901E-15</c:v>
                </c:pt>
                <c:pt idx="588">
                  <c:v>6.143280328891924E-15</c:v>
                </c:pt>
                <c:pt idx="589">
                  <c:v>5.6155080585606333E-15</c:v>
                </c:pt>
                <c:pt idx="590">
                  <c:v>5.1363080455566932E-15</c:v>
                </c:pt>
                <c:pt idx="591">
                  <c:v>5.1363080455566932E-15</c:v>
                </c:pt>
                <c:pt idx="592">
                  <c:v>4.2988529402939212E-15</c:v>
                </c:pt>
                <c:pt idx="593">
                  <c:v>4.2988529402939212E-15</c:v>
                </c:pt>
                <c:pt idx="594">
                  <c:v>3.5979552670600502E-15</c:v>
                </c:pt>
                <c:pt idx="595">
                  <c:v>3.5979552670600502E-15</c:v>
                </c:pt>
                <c:pt idx="596">
                  <c:v>3.0105778980941102E-15</c:v>
                </c:pt>
                <c:pt idx="597">
                  <c:v>3.0105778980941102E-15</c:v>
                </c:pt>
                <c:pt idx="598">
                  <c:v>2.7507163213926879E-15</c:v>
                </c:pt>
                <c:pt idx="599">
                  <c:v>2.5151408733549425E-15</c:v>
                </c:pt>
                <c:pt idx="600">
                  <c:v>2.1032481312188287E-15</c:v>
                </c:pt>
                <c:pt idx="601">
                  <c:v>2.1032481312188287E-15</c:v>
                </c:pt>
                <c:pt idx="602">
                  <c:v>1.9244328353150496E-15</c:v>
                </c:pt>
                <c:pt idx="603">
                  <c:v>1.7572748811698351E-15</c:v>
                </c:pt>
                <c:pt idx="604">
                  <c:v>1.6074641617843934E-15</c:v>
                </c:pt>
                <c:pt idx="605">
                  <c:v>1.476249678061422E-15</c:v>
                </c:pt>
                <c:pt idx="606">
                  <c:v>1.476249678061422E-15</c:v>
                </c:pt>
                <c:pt idx="607">
                  <c:v>1.347255640387702E-15</c:v>
                </c:pt>
                <c:pt idx="608">
                  <c:v>1.1277090372679157E-15</c:v>
                </c:pt>
                <c:pt idx="609">
                  <c:v>1.1277090372679157E-15</c:v>
                </c:pt>
                <c:pt idx="610">
                  <c:v>1.0289685770152352E-15</c:v>
                </c:pt>
                <c:pt idx="611">
                  <c:v>9.4410590457037395E-16</c:v>
                </c:pt>
                <c:pt idx="612">
                  <c:v>8.6271267907746314E-16</c:v>
                </c:pt>
                <c:pt idx="613">
                  <c:v>8.6271267907746314E-16</c:v>
                </c:pt>
                <c:pt idx="614">
                  <c:v>7.8652362401248434E-16</c:v>
                </c:pt>
                <c:pt idx="615">
                  <c:v>7.2199191070607328E-16</c:v>
                </c:pt>
                <c:pt idx="616">
                  <c:v>6.5919492087563903E-16</c:v>
                </c:pt>
                <c:pt idx="617">
                  <c:v>6.5919492087563903E-16</c:v>
                </c:pt>
                <c:pt idx="618">
                  <c:v>5.9938165542388848E-16</c:v>
                </c:pt>
                <c:pt idx="619">
                  <c:v>5.9938165542388848E-16</c:v>
                </c:pt>
                <c:pt idx="620">
                  <c:v>5.56915624731906E-16</c:v>
                </c:pt>
                <c:pt idx="621">
                  <c:v>5.0799642270928778E-16</c:v>
                </c:pt>
                <c:pt idx="622">
                  <c:v>5.0799642270928778E-16</c:v>
                </c:pt>
                <c:pt idx="623">
                  <c:v>4.6330994596805859E-16</c:v>
                </c:pt>
                <c:pt idx="624">
                  <c:v>4.2084391527607769E-16</c:v>
                </c:pt>
                <c:pt idx="625">
                  <c:v>3.8830050286668614E-16</c:v>
                </c:pt>
                <c:pt idx="626">
                  <c:v>3.8830050286668614E-16</c:v>
                </c:pt>
                <c:pt idx="627">
                  <c:v>3.5402236698131937E-16</c:v>
                </c:pt>
                <c:pt idx="628">
                  <c:v>3.5402236698131937E-16</c:v>
                </c:pt>
                <c:pt idx="629">
                  <c:v>3.2099323199865634E-16</c:v>
                </c:pt>
                <c:pt idx="630">
                  <c:v>3.2099323199865634E-16</c:v>
                </c:pt>
                <c:pt idx="631">
                  <c:v>2.9712343696915199E-16</c:v>
                </c:pt>
                <c:pt idx="632">
                  <c:v>2.9712343696915199E-16</c:v>
                </c:pt>
                <c:pt idx="633">
                  <c:v>2.6929847241442253E-16</c:v>
                </c:pt>
                <c:pt idx="634">
                  <c:v>2.6929847241442253E-16</c:v>
                </c:pt>
                <c:pt idx="635">
                  <c:v>2.466776782876235E-16</c:v>
                </c:pt>
                <c:pt idx="636">
                  <c:v>2.2530588506352979E-16</c:v>
                </c:pt>
                <c:pt idx="637">
                  <c:v>2.2530588506352979E-16</c:v>
                </c:pt>
                <c:pt idx="638">
                  <c:v>2.2530588506352979E-16</c:v>
                </c:pt>
                <c:pt idx="639">
                  <c:v>2.0441981441270756E-16</c:v>
                </c:pt>
                <c:pt idx="640">
                  <c:v>1.8998691509252266E-16</c:v>
                </c:pt>
                <c:pt idx="641">
                  <c:v>1.6861512186843052E-16</c:v>
                </c:pt>
                <c:pt idx="642">
                  <c:v>1.6861512186843052E-16</c:v>
                </c:pt>
                <c:pt idx="643">
                  <c:v>1.6861512186843052E-16</c:v>
                </c:pt>
                <c:pt idx="644">
                  <c:v>1.6063539387888294E-16</c:v>
                </c:pt>
                <c:pt idx="645">
                  <c:v>1.6063539387888294E-16</c:v>
                </c:pt>
                <c:pt idx="646">
                  <c:v>1.6063539387888294E-16</c:v>
                </c:pt>
                <c:pt idx="647">
                  <c:v>1.4273304760674442E-16</c:v>
                </c:pt>
                <c:pt idx="648">
                  <c:v>1.4273304760674442E-16</c:v>
                </c:pt>
                <c:pt idx="649">
                  <c:v>1.4273304760674442E-16</c:v>
                </c:pt>
                <c:pt idx="650">
                  <c:v>1.3301859614122002E-16</c:v>
                </c:pt>
                <c:pt idx="651">
                  <c:v>1.2156942119971882E-16</c:v>
                </c:pt>
                <c:pt idx="652">
                  <c:v>1.2156942119971882E-16</c:v>
                </c:pt>
                <c:pt idx="653">
                  <c:v>1.0963452368494771E-16</c:v>
                </c:pt>
                <c:pt idx="654">
                  <c:v>1.0963452368494771E-16</c:v>
                </c:pt>
                <c:pt idx="655">
                  <c:v>1.0963452368494771E-16</c:v>
                </c:pt>
                <c:pt idx="656">
                  <c:v>9.9920072219423319E-17</c:v>
                </c:pt>
                <c:pt idx="657">
                  <c:v>9.9920072219423319E-17</c:v>
                </c:pt>
                <c:pt idx="658">
                  <c:v>9.9920072219423319E-17</c:v>
                </c:pt>
                <c:pt idx="659">
                  <c:v>9.9920072219423319E-17</c:v>
                </c:pt>
                <c:pt idx="660">
                  <c:v>8.2989171093788329E-17</c:v>
                </c:pt>
                <c:pt idx="661">
                  <c:v>8.2989171093788329E-17</c:v>
                </c:pt>
                <c:pt idx="662">
                  <c:v>7.4037997957699347E-17</c:v>
                </c:pt>
                <c:pt idx="663">
                  <c:v>7.4037997957699347E-17</c:v>
                </c:pt>
                <c:pt idx="664">
                  <c:v>6.7307270870860237E-17</c:v>
                </c:pt>
                <c:pt idx="665">
                  <c:v>6.7307270870860237E-17</c:v>
                </c:pt>
                <c:pt idx="666">
                  <c:v>6.7307270870860237E-17</c:v>
                </c:pt>
                <c:pt idx="667">
                  <c:v>6.5294991638678484E-17</c:v>
                </c:pt>
                <c:pt idx="668">
                  <c:v>6.5294991638678484E-17</c:v>
                </c:pt>
                <c:pt idx="669">
                  <c:v>5.9813265454544694E-17</c:v>
                </c:pt>
                <c:pt idx="670">
                  <c:v>5.4331539270412482E-17</c:v>
                </c:pt>
                <c:pt idx="671">
                  <c:v>5.4331539270412482E-17</c:v>
                </c:pt>
                <c:pt idx="672">
                  <c:v>5.4331539270412482E-17</c:v>
                </c:pt>
                <c:pt idx="673">
                  <c:v>5.356826094093605E-17</c:v>
                </c:pt>
                <c:pt idx="674">
                  <c:v>4.5866088707555544E-17</c:v>
                </c:pt>
                <c:pt idx="675">
                  <c:v>4.5866088707555544E-17</c:v>
                </c:pt>
                <c:pt idx="676">
                  <c:v>4.1633363426128653E-17</c:v>
                </c:pt>
                <c:pt idx="677">
                  <c:v>4.1633363426128653E-17</c:v>
                </c:pt>
                <c:pt idx="678">
                  <c:v>4.1633363426128653E-17</c:v>
                </c:pt>
                <c:pt idx="679">
                  <c:v>4.1633363426128653E-17</c:v>
                </c:pt>
                <c:pt idx="680">
                  <c:v>3.393119119274657E-17</c:v>
                </c:pt>
                <c:pt idx="681">
                  <c:v>3.393119119274657E-17</c:v>
                </c:pt>
                <c:pt idx="682">
                  <c:v>3.393119119274657E-17</c:v>
                </c:pt>
                <c:pt idx="683">
                  <c:v>3.3167912863273292E-17</c:v>
                </c:pt>
                <c:pt idx="684">
                  <c:v>3.3167912863273292E-17</c:v>
                </c:pt>
                <c:pt idx="685">
                  <c:v>3.1918911960528529E-17</c:v>
                </c:pt>
                <c:pt idx="686">
                  <c:v>3.1918911960528529E-17</c:v>
                </c:pt>
                <c:pt idx="687">
                  <c:v>3.1918911960528529E-17</c:v>
                </c:pt>
                <c:pt idx="688">
                  <c:v>2.9420910155080022E-17</c:v>
                </c:pt>
                <c:pt idx="689">
                  <c:v>2.9420910155080022E-17</c:v>
                </c:pt>
                <c:pt idx="690">
                  <c:v>2.9420910155080022E-17</c:v>
                </c:pt>
                <c:pt idx="691">
                  <c:v>2.9420910155080022E-17</c:v>
                </c:pt>
                <c:pt idx="692">
                  <c:v>2.9906632728312855E-17</c:v>
                </c:pt>
                <c:pt idx="693">
                  <c:v>2.9906632728312855E-17</c:v>
                </c:pt>
                <c:pt idx="694">
                  <c:v>2.9906632728312855E-17</c:v>
                </c:pt>
                <c:pt idx="695">
                  <c:v>2.9906632728312855E-17</c:v>
                </c:pt>
                <c:pt idx="696">
                  <c:v>2.2967738824366183E-17</c:v>
                </c:pt>
                <c:pt idx="697">
                  <c:v>2.2967738824366183E-17</c:v>
                </c:pt>
                <c:pt idx="698">
                  <c:v>2.1718737921622997E-17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'CRET V4D2'!$G$1</c:f>
              <c:strCache>
                <c:ptCount val="1"/>
                <c:pt idx="0">
                  <c:v>Wma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'CRET V4D2'!$B$2:$B$460</c:f>
              <c:numCache>
                <c:formatCode>0.000</c:formatCode>
                <c:ptCount val="45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</c:numCache>
            </c:numRef>
          </c:xVal>
          <c:yVal>
            <c:numRef>
              <c:f>'CRET V4D2'!$G$2:$G$460</c:f>
              <c:numCache>
                <c:formatCode>0.000</c:formatCode>
                <c:ptCount val="459"/>
                <c:pt idx="0" formatCode="0.0000">
                  <c:v>8.9151494864216918E-2</c:v>
                </c:pt>
                <c:pt idx="1">
                  <c:v>8.9149291874650649E-2</c:v>
                </c:pt>
                <c:pt idx="2">
                  <c:v>8.9147761754343025E-2</c:v>
                </c:pt>
                <c:pt idx="3">
                  <c:v>8.9146101715461584E-2</c:v>
                </c:pt>
                <c:pt idx="4">
                  <c:v>8.9144487526326199E-2</c:v>
                </c:pt>
                <c:pt idx="5">
                  <c:v>8.9143147618872903E-2</c:v>
                </c:pt>
                <c:pt idx="6">
                  <c:v>8.9141095964974534E-2</c:v>
                </c:pt>
                <c:pt idx="7">
                  <c:v>8.9139330012764945E-2</c:v>
                </c:pt>
                <c:pt idx="8">
                  <c:v>8.9137445218410619E-2</c:v>
                </c:pt>
                <c:pt idx="9">
                  <c:v>8.9135172830421161E-2</c:v>
                </c:pt>
                <c:pt idx="10">
                  <c:v>8.9132727784832749E-2</c:v>
                </c:pt>
                <c:pt idx="11">
                  <c:v>8.9130097020547486E-2</c:v>
                </c:pt>
                <c:pt idx="12">
                  <c:v>8.9127913521461974E-2</c:v>
                </c:pt>
                <c:pt idx="13">
                  <c:v>8.9124570603476672E-2</c:v>
                </c:pt>
                <c:pt idx="14">
                  <c:v>8.9121320674160329E-2</c:v>
                </c:pt>
                <c:pt idx="15">
                  <c:v>8.9118225476897212E-2</c:v>
                </c:pt>
                <c:pt idx="16">
                  <c:v>8.9114062740194955E-2</c:v>
                </c:pt>
                <c:pt idx="17">
                  <c:v>8.911048054140841E-2</c:v>
                </c:pt>
                <c:pt idx="18">
                  <c:v>8.9106162677268411E-2</c:v>
                </c:pt>
                <c:pt idx="19">
                  <c:v>8.9101517942602265E-2</c:v>
                </c:pt>
                <c:pt idx="20">
                  <c:v>8.9096521799578207E-2</c:v>
                </c:pt>
                <c:pt idx="21">
                  <c:v>8.9091764517337746E-2</c:v>
                </c:pt>
                <c:pt idx="22">
                  <c:v>8.9086689003093245E-2</c:v>
                </c:pt>
                <c:pt idx="23">
                  <c:v>8.9078432584432099E-2</c:v>
                </c:pt>
                <c:pt idx="24">
                  <c:v>8.9072466298582176E-2</c:v>
                </c:pt>
                <c:pt idx="25">
                  <c:v>8.9064445525381397E-2</c:v>
                </c:pt>
                <c:pt idx="26">
                  <c:v>8.9056652251704907E-2</c:v>
                </c:pt>
                <c:pt idx="27">
                  <c:v>8.9048272702397555E-2</c:v>
                </c:pt>
                <c:pt idx="28">
                  <c:v>8.9039263441981292E-2</c:v>
                </c:pt>
                <c:pt idx="29">
                  <c:v>8.9029577921191427E-2</c:v>
                </c:pt>
                <c:pt idx="30">
                  <c:v>8.9019166269960051E-2</c:v>
                </c:pt>
                <c:pt idx="31">
                  <c:v>8.9007975079172671E-2</c:v>
                </c:pt>
                <c:pt idx="32">
                  <c:v>8.8995947170999595E-2</c:v>
                </c:pt>
                <c:pt idx="33">
                  <c:v>8.8983021357679298E-2</c:v>
                </c:pt>
                <c:pt idx="34">
                  <c:v>8.8969132188722821E-2</c:v>
                </c:pt>
                <c:pt idx="35">
                  <c:v>8.8954209686615271E-2</c:v>
                </c:pt>
                <c:pt idx="36">
                  <c:v>8.893817907122431E-2</c:v>
                </c:pt>
                <c:pt idx="37">
                  <c:v>8.8920960473277938E-2</c:v>
                </c:pt>
                <c:pt idx="38">
                  <c:v>8.8902468637455656E-2</c:v>
                </c:pt>
                <c:pt idx="39">
                  <c:v>8.8882612615846873E-2</c:v>
                </c:pt>
                <c:pt idx="40">
                  <c:v>8.8861295452772993E-2</c:v>
                </c:pt>
                <c:pt idx="41">
                  <c:v>8.8838413862245905E-2</c:v>
                </c:pt>
                <c:pt idx="42">
                  <c:v>8.8813857899650614E-2</c:v>
                </c:pt>
                <c:pt idx="43">
                  <c:v>8.8787510629594502E-2</c:v>
                </c:pt>
                <c:pt idx="44">
                  <c:v>8.8759247792262533E-2</c:v>
                </c:pt>
                <c:pt idx="45">
                  <c:v>8.8728937471057243E-2</c:v>
                </c:pt>
                <c:pt idx="46">
                  <c:v>8.8696439764789387E-2</c:v>
                </c:pt>
                <c:pt idx="47">
                  <c:v>8.8665596972295799E-2</c:v>
                </c:pt>
                <c:pt idx="48">
                  <c:v>8.8628556221725371E-2</c:v>
                </c:pt>
                <c:pt idx="49">
                  <c:v>8.8588876209725054E-2</c:v>
                </c:pt>
                <c:pt idx="50">
                  <c:v>8.854638308538848E-2</c:v>
                </c:pt>
                <c:pt idx="51">
                  <c:v>8.8506101884352928E-2</c:v>
                </c:pt>
                <c:pt idx="52">
                  <c:v>8.8457787442978081E-2</c:v>
                </c:pt>
                <c:pt idx="53">
                  <c:v>8.8400144690654506E-2</c:v>
                </c:pt>
                <c:pt idx="54">
                  <c:v>8.8350841125907117E-2</c:v>
                </c:pt>
                <c:pt idx="55">
                  <c:v>8.8291776745955036E-2</c:v>
                </c:pt>
                <c:pt idx="56">
                  <c:v>8.8235897341137542E-2</c:v>
                </c:pt>
                <c:pt idx="57">
                  <c:v>8.8161310216125791E-2</c:v>
                </c:pt>
                <c:pt idx="58">
                  <c:v>8.8105797138877742E-2</c:v>
                </c:pt>
                <c:pt idx="59">
                  <c:v>8.8021503898716436E-2</c:v>
                </c:pt>
                <c:pt idx="60">
                  <c:v>8.7940349607438628E-2</c:v>
                </c:pt>
                <c:pt idx="61">
                  <c:v>8.7853897133235367E-2</c:v>
                </c:pt>
                <c:pt idx="62">
                  <c:v>8.777237311563757E-2</c:v>
                </c:pt>
                <c:pt idx="63">
                  <c:v>8.7675132045804613E-2</c:v>
                </c:pt>
                <c:pt idx="64">
                  <c:v>8.7583552384205746E-2</c:v>
                </c:pt>
                <c:pt idx="65">
                  <c:v>8.7511557883904828E-2</c:v>
                </c:pt>
                <c:pt idx="66">
                  <c:v>8.7371873499393959E-2</c:v>
                </c:pt>
                <c:pt idx="67">
                  <c:v>8.724985020521607E-2</c:v>
                </c:pt>
                <c:pt idx="68">
                  <c:v>8.7149915659556793E-2</c:v>
                </c:pt>
                <c:pt idx="69">
                  <c:v>8.6999208177199472E-2</c:v>
                </c:pt>
                <c:pt idx="70">
                  <c:v>8.6871659947833926E-2</c:v>
                </c:pt>
                <c:pt idx="71">
                  <c:v>8.6720462101173401E-2</c:v>
                </c:pt>
                <c:pt idx="72">
                  <c:v>8.6560817179345537E-2</c:v>
                </c:pt>
                <c:pt idx="73">
                  <c:v>8.6411583595645144E-2</c:v>
                </c:pt>
                <c:pt idx="74">
                  <c:v>8.6255247590774659E-2</c:v>
                </c:pt>
                <c:pt idx="75">
                  <c:v>8.6070643164740501E-2</c:v>
                </c:pt>
                <c:pt idx="76">
                  <c:v>8.5898593170223775E-2</c:v>
                </c:pt>
                <c:pt idx="77">
                  <c:v>8.5695864809209155E-2</c:v>
                </c:pt>
                <c:pt idx="78">
                  <c:v>8.5507334195742107E-2</c:v>
                </c:pt>
                <c:pt idx="79">
                  <c:v>8.528568219321106E-2</c:v>
                </c:pt>
                <c:pt idx="80">
                  <c:v>8.5053736989931128E-2</c:v>
                </c:pt>
                <c:pt idx="81">
                  <c:v>8.4838793365871273E-2</c:v>
                </c:pt>
                <c:pt idx="82">
                  <c:v>8.4615497176934451E-2</c:v>
                </c:pt>
                <c:pt idx="83">
                  <c:v>8.4354210678219979E-2</c:v>
                </c:pt>
                <c:pt idx="84">
                  <c:v>8.4143560009046436E-2</c:v>
                </c:pt>
                <c:pt idx="85">
                  <c:v>8.3831302485508713E-2</c:v>
                </c:pt>
                <c:pt idx="86">
                  <c:v>8.3604776687627141E-2</c:v>
                </c:pt>
                <c:pt idx="87">
                  <c:v>8.333788039442569E-2</c:v>
                </c:pt>
                <c:pt idx="88">
                  <c:v>8.306246279558277E-2</c:v>
                </c:pt>
                <c:pt idx="89">
                  <c:v>8.2778566549850094E-2</c:v>
                </c:pt>
                <c:pt idx="90">
                  <c:v>8.2486254103693715E-2</c:v>
                </c:pt>
                <c:pt idx="91">
                  <c:v>8.2185607338684324E-2</c:v>
                </c:pt>
                <c:pt idx="92">
                  <c:v>8.1876727058063731E-2</c:v>
                </c:pt>
                <c:pt idx="93">
                  <c:v>8.1559732321198369E-2</c:v>
                </c:pt>
                <c:pt idx="94">
                  <c:v>8.1234759637182283E-2</c:v>
                </c:pt>
                <c:pt idx="95">
                  <c:v>8.0859820371384616E-2</c:v>
                </c:pt>
                <c:pt idx="96">
                  <c:v>8.0561507998161294E-2</c:v>
                </c:pt>
                <c:pt idx="97">
                  <c:v>8.0213580362817088E-2</c:v>
                </c:pt>
                <c:pt idx="98">
                  <c:v>7.9858375059960421E-2</c:v>
                </c:pt>
                <c:pt idx="99">
                  <c:v>7.945032912030825E-2</c:v>
                </c:pt>
                <c:pt idx="100">
                  <c:v>7.9080361665228388E-2</c:v>
                </c:pt>
                <c:pt idx="101">
                  <c:v>7.8751222046114219E-2</c:v>
                </c:pt>
                <c:pt idx="102">
                  <c:v>7.8320877441178258E-2</c:v>
                </c:pt>
                <c:pt idx="103">
                  <c:v>7.7882791755989861E-2</c:v>
                </c:pt>
                <c:pt idx="104">
                  <c:v>7.7487168567303505E-2</c:v>
                </c:pt>
                <c:pt idx="105">
                  <c:v>7.7085959186572642E-2</c:v>
                </c:pt>
                <c:pt idx="106">
                  <c:v>7.6679417604200828E-2</c:v>
                </c:pt>
                <c:pt idx="107">
                  <c:v>7.6216002467941538E-2</c:v>
                </c:pt>
                <c:pt idx="108">
                  <c:v>7.5798977514441396E-2</c:v>
                </c:pt>
                <c:pt idx="109">
                  <c:v>7.5377417176964029E-2</c:v>
                </c:pt>
                <c:pt idx="110">
                  <c:v>7.4898054841439687E-2</c:v>
                </c:pt>
                <c:pt idx="111">
                  <c:v>7.4413627144689826E-2</c:v>
                </c:pt>
                <c:pt idx="112">
                  <c:v>7.3979055125102638E-2</c:v>
                </c:pt>
                <c:pt idx="113">
                  <c:v>7.3540998220451348E-2</c:v>
                </c:pt>
                <c:pt idx="114">
                  <c:v>7.3044312580006265E-2</c:v>
                </c:pt>
                <c:pt idx="115">
                  <c:v>7.2599627946248385E-2</c:v>
                </c:pt>
                <c:pt idx="116">
                  <c:v>7.2152178424953473E-2</c:v>
                </c:pt>
                <c:pt idx="117">
                  <c:v>7.1702182351267935E-2</c:v>
                </c:pt>
                <c:pt idx="118">
                  <c:v>7.1193156530535706E-2</c:v>
                </c:pt>
                <c:pt idx="119">
                  <c:v>7.0738444715394339E-2</c:v>
                </c:pt>
                <c:pt idx="120">
                  <c:v>7.0224625208698876E-2</c:v>
                </c:pt>
                <c:pt idx="121">
                  <c:v>6.970866468225112E-2</c:v>
                </c:pt>
                <c:pt idx="122">
                  <c:v>6.9248446593152616E-2</c:v>
                </c:pt>
                <c:pt idx="123">
                  <c:v>6.8786918626869503E-2</c:v>
                </c:pt>
                <c:pt idx="124">
                  <c:v>6.8266344118414896E-2</c:v>
                </c:pt>
                <c:pt idx="125">
                  <c:v>6.7744556034343428E-2</c:v>
                </c:pt>
                <c:pt idx="126">
                  <c:v>6.7279903706434052E-2</c:v>
                </c:pt>
                <c:pt idx="127">
                  <c:v>6.6756415339721931E-2</c:v>
                </c:pt>
                <c:pt idx="128">
                  <c:v>6.6290577828489794E-2</c:v>
                </c:pt>
                <c:pt idx="129">
                  <c:v>6.5766106141123173E-2</c:v>
                </c:pt>
                <c:pt idx="130">
                  <c:v>6.5299691648171898E-2</c:v>
                </c:pt>
                <c:pt idx="131">
                  <c:v>6.4774889193410817E-2</c:v>
                </c:pt>
                <c:pt idx="132">
                  <c:v>6.4250155130048614E-2</c:v>
                </c:pt>
                <c:pt idx="133">
                  <c:v>6.37256470595845E-2</c:v>
                </c:pt>
                <c:pt idx="134">
                  <c:v>6.3201514565298267E-2</c:v>
                </c:pt>
                <c:pt idx="135">
                  <c:v>6.2736049220623952E-2</c:v>
                </c:pt>
                <c:pt idx="136">
                  <c:v>6.2213007507500521E-2</c:v>
                </c:pt>
                <c:pt idx="137">
                  <c:v>6.169073183019344E-2</c:v>
                </c:pt>
                <c:pt idx="138">
                  <c:v>6.1169344069246526E-2</c:v>
                </c:pt>
                <c:pt idx="139">
                  <c:v>6.0706727298473463E-2</c:v>
                </c:pt>
                <c:pt idx="140">
                  <c:v>6.0129688864701457E-2</c:v>
                </c:pt>
                <c:pt idx="141">
                  <c:v>5.9669133507632165E-2</c:v>
                </c:pt>
                <c:pt idx="142">
                  <c:v>5.9152245064138249E-2</c:v>
                </c:pt>
                <c:pt idx="143">
                  <c:v>5.8579570250617649E-2</c:v>
                </c:pt>
                <c:pt idx="144">
                  <c:v>5.8122757216333816E-2</c:v>
                </c:pt>
                <c:pt idx="145">
                  <c:v>5.7610332627247615E-2</c:v>
                </c:pt>
                <c:pt idx="146">
                  <c:v>5.7042917102061844E-2</c:v>
                </c:pt>
                <c:pt idx="147">
                  <c:v>5.6590527258278039E-2</c:v>
                </c:pt>
                <c:pt idx="148">
                  <c:v>5.6027052411232237E-2</c:v>
                </c:pt>
                <c:pt idx="149">
                  <c:v>5.5577942087053397E-2</c:v>
                </c:pt>
                <c:pt idx="150">
                  <c:v>5.5074529602340411E-2</c:v>
                </c:pt>
                <c:pt idx="151">
                  <c:v>5.4573122762028282E-2</c:v>
                </c:pt>
                <c:pt idx="152">
                  <c:v>5.4073782054477902E-2</c:v>
                </c:pt>
                <c:pt idx="153">
                  <c:v>5.3576565218837677E-2</c:v>
                </c:pt>
                <c:pt idx="154">
                  <c:v>5.3081527403843178E-2</c:v>
                </c:pt>
                <c:pt idx="155">
                  <c:v>5.2588721315866747E-2</c:v>
                </c:pt>
                <c:pt idx="156">
                  <c:v>5.2098197356709584E-2</c:v>
                </c:pt>
                <c:pt idx="157">
                  <c:v>5.161000375163155E-2</c:v>
                </c:pt>
                <c:pt idx="158">
                  <c:v>5.1124186668112505E-2</c:v>
                </c:pt>
                <c:pt idx="159">
                  <c:v>5.0694380154776765E-2</c:v>
                </c:pt>
                <c:pt idx="160">
                  <c:v>5.0213171210612577E-2</c:v>
                </c:pt>
                <c:pt idx="161">
                  <c:v>4.9734461572853841E-2</c:v>
                </c:pt>
                <c:pt idx="162">
                  <c:v>4.9258290378047298E-2</c:v>
                </c:pt>
                <c:pt idx="163">
                  <c:v>4.8784695167990118E-2</c:v>
                </c:pt>
                <c:pt idx="164">
                  <c:v>4.8313711963477231E-2</c:v>
                </c:pt>
                <c:pt idx="165">
                  <c:v>4.7845375331912729E-2</c:v>
                </c:pt>
                <c:pt idx="166">
                  <c:v>4.7379718449185017E-2</c:v>
                </c:pt>
                <c:pt idx="167">
                  <c:v>4.6916773156184477E-2</c:v>
                </c:pt>
                <c:pt idx="168">
                  <c:v>4.6456570010330489E-2</c:v>
                </c:pt>
                <c:pt idx="169">
                  <c:v>4.6049826327170099E-2</c:v>
                </c:pt>
                <c:pt idx="170">
                  <c:v>4.5594881825266914E-2</c:v>
                </c:pt>
                <c:pt idx="171">
                  <c:v>4.5142760948673484E-2</c:v>
                </c:pt>
                <c:pt idx="172">
                  <c:v>4.4693489671124825E-2</c:v>
                </c:pt>
                <c:pt idx="173">
                  <c:v>4.4247092873956624E-2</c:v>
                </c:pt>
                <c:pt idx="174">
                  <c:v>4.3803594374788965E-2</c:v>
                </c:pt>
                <c:pt idx="175">
                  <c:v>4.3411825063998592E-2</c:v>
                </c:pt>
                <c:pt idx="176">
                  <c:v>4.2973862458830968E-2</c:v>
                </c:pt>
                <c:pt idx="177">
                  <c:v>4.2538861207602433E-2</c:v>
                </c:pt>
                <c:pt idx="178">
                  <c:v>4.2059023851531707E-2</c:v>
                </c:pt>
                <c:pt idx="179">
                  <c:v>4.1677821416769088E-2</c:v>
                </c:pt>
                <c:pt idx="180">
                  <c:v>4.1251819814753371E-2</c:v>
                </c:pt>
                <c:pt idx="181">
                  <c:v>4.087569933146535E-2</c:v>
                </c:pt>
                <c:pt idx="182">
                  <c:v>4.0455444572915562E-2</c:v>
                </c:pt>
                <c:pt idx="183">
                  <c:v>4.0084457403447009E-2</c:v>
                </c:pt>
                <c:pt idx="184">
                  <c:v>3.9670004199754617E-2</c:v>
                </c:pt>
                <c:pt idx="185">
                  <c:v>3.9258642485917691E-2</c:v>
                </c:pt>
                <c:pt idx="186">
                  <c:v>3.8850385010624745E-2</c:v>
                </c:pt>
                <c:pt idx="187">
                  <c:v>3.8490105119013858E-2</c:v>
                </c:pt>
                <c:pt idx="188">
                  <c:v>3.8087742881949486E-2</c:v>
                </c:pt>
                <c:pt idx="189">
                  <c:v>3.7688516792503804E-2</c:v>
                </c:pt>
                <c:pt idx="190">
                  <c:v>3.7292436211486049E-2</c:v>
                </c:pt>
                <c:pt idx="191">
                  <c:v>3.6943012150811735E-2</c:v>
                </c:pt>
                <c:pt idx="192">
                  <c:v>3.6596085566461406E-2</c:v>
                </c:pt>
                <c:pt idx="193">
                  <c:v>3.6251661334757448E-2</c:v>
                </c:pt>
                <c:pt idx="194">
                  <c:v>3.5867180562305638E-2</c:v>
                </c:pt>
                <c:pt idx="195">
                  <c:v>3.552808761765628E-2</c:v>
                </c:pt>
                <c:pt idx="196">
                  <c:v>3.5149613457404742E-2</c:v>
                </c:pt>
                <c:pt idx="197">
                  <c:v>3.4774325149648538E-2</c:v>
                </c:pt>
                <c:pt idx="198">
                  <c:v>3.4402225694047751E-2</c:v>
                </c:pt>
                <c:pt idx="199">
                  <c:v>3.4074149463449006E-2</c:v>
                </c:pt>
                <c:pt idx="200">
                  <c:v>3.3748595542534197E-2</c:v>
                </c:pt>
                <c:pt idx="201">
                  <c:v>3.3425564415601267E-2</c:v>
                </c:pt>
                <c:pt idx="202">
                  <c:v>3.3025323111547114E-2</c:v>
                </c:pt>
                <c:pt idx="203">
                  <c:v>3.2668475270515099E-2</c:v>
                </c:pt>
                <c:pt idx="204">
                  <c:v>3.231481773287543E-2</c:v>
                </c:pt>
                <c:pt idx="205">
                  <c:v>3.2041954866580694E-2</c:v>
                </c:pt>
                <c:pt idx="206">
                  <c:v>3.1693962457980548E-2</c:v>
                </c:pt>
                <c:pt idx="207">
                  <c:v>3.1349151666564185E-2</c:v>
                </c:pt>
                <c:pt idx="208">
                  <c:v>3.1045320493759708E-2</c:v>
                </c:pt>
                <c:pt idx="209">
                  <c:v>3.0743995880838142E-2</c:v>
                </c:pt>
                <c:pt idx="210">
                  <c:v>3.0370858565560474E-2</c:v>
                </c:pt>
                <c:pt idx="211">
                  <c:v>3.0038370446875733E-2</c:v>
                </c:pt>
                <c:pt idx="212">
                  <c:v>2.970903455571211E-2</c:v>
                </c:pt>
                <c:pt idx="213">
                  <c:v>2.9418931289947187E-2</c:v>
                </c:pt>
                <c:pt idx="214">
                  <c:v>2.9167123925443815E-2</c:v>
                </c:pt>
                <c:pt idx="215">
                  <c:v>2.8846152283584725E-2</c:v>
                </c:pt>
                <c:pt idx="216">
                  <c:v>2.8563462902354661E-2</c:v>
                </c:pt>
                <c:pt idx="217">
                  <c:v>2.8283230480030723E-2</c:v>
                </c:pt>
                <c:pt idx="218">
                  <c:v>2.7970896046177696E-2</c:v>
                </c:pt>
                <c:pt idx="219">
                  <c:v>2.7695858093334073E-2</c:v>
                </c:pt>
                <c:pt idx="220">
                  <c:v>2.7389345879675654E-2</c:v>
                </c:pt>
                <c:pt idx="221">
                  <c:v>2.7119463162987648E-2</c:v>
                </c:pt>
                <c:pt idx="222">
                  <c:v>2.6818726972151763E-2</c:v>
                </c:pt>
                <c:pt idx="223">
                  <c:v>2.6553956637917264E-2</c:v>
                </c:pt>
                <c:pt idx="224">
                  <c:v>2.6258946296251445E-2</c:v>
                </c:pt>
                <c:pt idx="225">
                  <c:v>2.5966945676545422E-2</c:v>
                </c:pt>
                <c:pt idx="226">
                  <c:v>2.5709903600912881E-2</c:v>
                </c:pt>
                <c:pt idx="227">
                  <c:v>2.5455215863944086E-2</c:v>
                </c:pt>
                <c:pt idx="228">
                  <c:v>2.5202870804111446E-2</c:v>
                </c:pt>
                <c:pt idx="229">
                  <c:v>2.492176792995237E-2</c:v>
                </c:pt>
                <c:pt idx="230">
                  <c:v>2.4705160547127264E-2</c:v>
                </c:pt>
                <c:pt idx="231">
                  <c:v>2.4429258277969636E-2</c:v>
                </c:pt>
                <c:pt idx="232">
                  <c:v>2.418644704264792E-2</c:v>
                </c:pt>
                <c:pt idx="233">
                  <c:v>2.394591411528843E-2</c:v>
                </c:pt>
                <c:pt idx="234">
                  <c:v>2.3678021182254955E-2</c:v>
                </c:pt>
                <c:pt idx="235">
                  <c:v>2.3412975344995285E-2</c:v>
                </c:pt>
                <c:pt idx="236">
                  <c:v>2.3179753189094286E-2</c:v>
                </c:pt>
                <c:pt idx="237">
                  <c:v>2.2948750781850207E-2</c:v>
                </c:pt>
                <c:pt idx="238">
                  <c:v>2.2719953750291358E-2</c:v>
                </c:pt>
                <c:pt idx="239">
                  <c:v>2.246517504248248E-2</c:v>
                </c:pt>
                <c:pt idx="240">
                  <c:v>2.2241015782738752E-2</c:v>
                </c:pt>
                <c:pt idx="241">
                  <c:v>2.1991416751773969E-2</c:v>
                </c:pt>
                <c:pt idx="242">
                  <c:v>2.1771827609198116E-2</c:v>
                </c:pt>
                <c:pt idx="243">
                  <c:v>2.1527331195137236E-2</c:v>
                </c:pt>
                <c:pt idx="244">
                  <c:v>2.1285504368275053E-2</c:v>
                </c:pt>
                <c:pt idx="245">
                  <c:v>2.1072770283968208E-2</c:v>
                </c:pt>
                <c:pt idx="246">
                  <c:v>2.0862112048488084E-2</c:v>
                </c:pt>
                <c:pt idx="247">
                  <c:v>2.0705471058903011E-2</c:v>
                </c:pt>
                <c:pt idx="248">
                  <c:v>2.0421282808846711E-2</c:v>
                </c:pt>
                <c:pt idx="249">
                  <c:v>2.0217008292729259E-2</c:v>
                </c:pt>
                <c:pt idx="250">
                  <c:v>1.9989600450929026E-2</c:v>
                </c:pt>
                <c:pt idx="251">
                  <c:v>1.9789576231460083E-2</c:v>
                </c:pt>
                <c:pt idx="252">
                  <c:v>1.9566908258816768E-2</c:v>
                </c:pt>
                <c:pt idx="253">
                  <c:v>1.934671565885946E-2</c:v>
                </c:pt>
                <c:pt idx="254">
                  <c:v>1.9153047874839652E-2</c:v>
                </c:pt>
                <c:pt idx="255">
                  <c:v>1.8937466374442664E-2</c:v>
                </c:pt>
                <c:pt idx="256">
                  <c:v>1.8747859653558539E-2</c:v>
                </c:pt>
                <c:pt idx="257">
                  <c:v>1.8536804329636496E-2</c:v>
                </c:pt>
                <c:pt idx="258">
                  <c:v>1.8351183001080677E-2</c:v>
                </c:pt>
                <c:pt idx="259">
                  <c:v>1.8144568560547261E-2</c:v>
                </c:pt>
                <c:pt idx="260">
                  <c:v>1.7962856698920927E-2</c:v>
                </c:pt>
                <c:pt idx="261">
                  <c:v>1.7782958277637213E-2</c:v>
                </c:pt>
                <c:pt idx="262">
                  <c:v>1.7604856454926786E-2</c:v>
                </c:pt>
                <c:pt idx="263">
                  <c:v>1.7406618438129462E-2</c:v>
                </c:pt>
                <c:pt idx="264">
                  <c:v>1.7232278499632755E-2</c:v>
                </c:pt>
                <c:pt idx="265">
                  <c:v>1.7038229894188309E-2</c:v>
                </c:pt>
                <c:pt idx="266">
                  <c:v>1.6867575963939174E-2</c:v>
                </c:pt>
                <c:pt idx="267">
                  <c:v>1.6677631541107921E-2</c:v>
                </c:pt>
                <c:pt idx="268">
                  <c:v>1.6510588005620143E-2</c:v>
                </c:pt>
                <c:pt idx="269">
                  <c:v>1.6345217418167107E-2</c:v>
                </c:pt>
                <c:pt idx="270">
                  <c:v>1.6161154515533974E-2</c:v>
                </c:pt>
                <c:pt idx="271">
                  <c:v>1.5979164329091508E-2</c:v>
                </c:pt>
                <c:pt idx="272">
                  <c:v>1.579922337061903E-2</c:v>
                </c:pt>
                <c:pt idx="273">
                  <c:v>1.564097728162761E-2</c:v>
                </c:pt>
                <c:pt idx="274">
                  <c:v>1.5464843361071616E-2</c:v>
                </c:pt>
                <c:pt idx="275">
                  <c:v>1.5309944462584546E-2</c:v>
                </c:pt>
                <c:pt idx="276">
                  <c:v>1.5156595357073983E-2</c:v>
                </c:pt>
                <c:pt idx="277">
                  <c:v>1.4985910032570562E-2</c:v>
                </c:pt>
                <c:pt idx="278">
                  <c:v>1.4817142939888908E-2</c:v>
                </c:pt>
                <c:pt idx="279">
                  <c:v>1.4650271392467329E-2</c:v>
                </c:pt>
                <c:pt idx="280">
                  <c:v>1.448527284873944E-2</c:v>
                </c:pt>
                <c:pt idx="281">
                  <c:v>1.4322124917639047E-2</c:v>
                </c:pt>
                <c:pt idx="282">
                  <c:v>1.4160805363791759E-2</c:v>
                </c:pt>
                <c:pt idx="283">
                  <c:v>1.4001292112400796E-2</c:v>
                </c:pt>
                <c:pt idx="284">
                  <c:v>1.3843563253833555E-2</c:v>
                </c:pt>
                <c:pt idx="285">
                  <c:v>1.368759704791768E-2</c:v>
                </c:pt>
                <c:pt idx="286">
                  <c:v>1.3533371927952724E-2</c:v>
                </c:pt>
                <c:pt idx="287">
                  <c:v>1.3414609071811065E-2</c:v>
                </c:pt>
                <c:pt idx="288">
                  <c:v>1.324673267418338E-2</c:v>
                </c:pt>
                <c:pt idx="289">
                  <c:v>1.3097417848764135E-2</c:v>
                </c:pt>
                <c:pt idx="290">
                  <c:v>1.2949761953987352E-2</c:v>
                </c:pt>
                <c:pt idx="291">
                  <c:v>1.2803744320117258E-2</c:v>
                </c:pt>
                <c:pt idx="292">
                  <c:v>1.2675309638914667E-2</c:v>
                </c:pt>
                <c:pt idx="293">
                  <c:v>1.2516542117210906E-2</c:v>
                </c:pt>
                <c:pt idx="294">
                  <c:v>1.2390931559750511E-2</c:v>
                </c:pt>
                <c:pt idx="295">
                  <c:v>1.2266553371920313E-2</c:v>
                </c:pt>
                <c:pt idx="296">
                  <c:v>1.2128083734094262E-2</c:v>
                </c:pt>
                <c:pt idx="297">
                  <c:v>1.1991136751045184E-2</c:v>
                </c:pt>
                <c:pt idx="298">
                  <c:v>1.1855693090463144E-2</c:v>
                </c:pt>
                <c:pt idx="299">
                  <c:v>1.1721733623068227E-2</c:v>
                </c:pt>
                <c:pt idx="300">
                  <c:v>1.1603889226194007E-2</c:v>
                </c:pt>
                <c:pt idx="301">
                  <c:v>1.1472681764482733E-2</c:v>
                </c:pt>
                <c:pt idx="302">
                  <c:v>1.134290438170129E-2</c:v>
                </c:pt>
                <c:pt idx="303">
                  <c:v>1.1228732443289841E-2</c:v>
                </c:pt>
                <c:pt idx="304">
                  <c:v>1.1101606468693945E-2</c:v>
                </c:pt>
                <c:pt idx="305">
                  <c:v>1.0975858174261187E-2</c:v>
                </c:pt>
                <c:pt idx="306">
                  <c:v>1.0865224139791893E-2</c:v>
                </c:pt>
                <c:pt idx="307">
                  <c:v>1.0742029902080466E-2</c:v>
                </c:pt>
                <c:pt idx="308">
                  <c:v>1.0633638473057101E-2</c:v>
                </c:pt>
                <c:pt idx="309">
                  <c:v>1.0512936394078028E-2</c:v>
                </c:pt>
                <c:pt idx="310">
                  <c:v>1.0406733165350457E-2</c:v>
                </c:pt>
                <c:pt idx="311">
                  <c:v>1.0288462730039791E-2</c:v>
                </c:pt>
                <c:pt idx="312">
                  <c:v>1.0184394522883618E-2</c:v>
                </c:pt>
                <c:pt idx="313">
                  <c:v>1.0068496592056775E-2</c:v>
                </c:pt>
                <c:pt idx="314">
                  <c:v>9.9538312177039207E-3</c:v>
                </c:pt>
                <c:pt idx="315">
                  <c:v>9.8403824091268868E-3</c:v>
                </c:pt>
                <c:pt idx="316">
                  <c:v>9.7405475686929144E-3</c:v>
                </c:pt>
                <c:pt idx="317">
                  <c:v>9.6416505287568247E-3</c:v>
                </c:pt>
                <c:pt idx="318">
                  <c:v>9.5314988388892838E-3</c:v>
                </c:pt>
                <c:pt idx="319">
                  <c:v>9.4225051053990275E-3</c:v>
                </c:pt>
                <c:pt idx="320">
                  <c:v>9.3265817327287601E-3</c:v>
                </c:pt>
                <c:pt idx="321">
                  <c:v>9.219734363662295E-3</c:v>
                </c:pt>
                <c:pt idx="322">
                  <c:v>9.1256954495058801E-3</c:v>
                </c:pt>
                <c:pt idx="323">
                  <c:v>9.0209420787243783E-3</c:v>
                </c:pt>
                <c:pt idx="324">
                  <c:v>8.9172765360048326E-3</c:v>
                </c:pt>
                <c:pt idx="325">
                  <c:v>8.8260312012654954E-3</c:v>
                </c:pt>
                <c:pt idx="326">
                  <c:v>8.7243820546747883E-3</c:v>
                </c:pt>
                <c:pt idx="327">
                  <c:v>8.623780437490694E-3</c:v>
                </c:pt>
                <c:pt idx="328">
                  <c:v>8.5462502477123628E-3</c:v>
                </c:pt>
                <c:pt idx="329">
                  <c:v>8.4474774692897894E-3</c:v>
                </c:pt>
                <c:pt idx="330">
                  <c:v>8.3497149235281926E-3</c:v>
                </c:pt>
                <c:pt idx="331">
                  <c:v>8.2636523969100567E-3</c:v>
                </c:pt>
                <c:pt idx="332">
                  <c:v>8.1677625098468473E-3</c:v>
                </c:pt>
                <c:pt idx="333">
                  <c:v>8.0833442145693823E-3</c:v>
                </c:pt>
                <c:pt idx="334">
                  <c:v>7.9892814906525611E-3</c:v>
                </c:pt>
                <c:pt idx="335">
                  <c:v>7.9064675090936565E-3</c:v>
                </c:pt>
                <c:pt idx="336">
                  <c:v>7.8243949806873075E-3</c:v>
                </c:pt>
                <c:pt idx="337">
                  <c:v>7.7329390678998258E-3</c:v>
                </c:pt>
                <c:pt idx="338">
                  <c:v>7.6524140160833393E-3</c:v>
                </c:pt>
                <c:pt idx="339">
                  <c:v>7.5726041833591301E-3</c:v>
                </c:pt>
                <c:pt idx="340">
                  <c:v>7.4935013877275858E-3</c:v>
                </c:pt>
                <c:pt idx="341">
                  <c:v>7.4053458155751151E-3</c:v>
                </c:pt>
                <c:pt idx="342">
                  <c:v>7.3277187686934461E-3</c:v>
                </c:pt>
                <c:pt idx="343">
                  <c:v>7.2507738390969606E-3</c:v>
                </c:pt>
                <c:pt idx="344">
                  <c:v>7.1650164653471113E-3</c:v>
                </c:pt>
                <c:pt idx="345">
                  <c:v>7.0801016476405992E-3</c:v>
                </c:pt>
                <c:pt idx="346">
                  <c:v>7.0053204360120899E-3</c:v>
                </c:pt>
                <c:pt idx="347">
                  <c:v>6.9404201331060428E-3</c:v>
                </c:pt>
                <c:pt idx="348">
                  <c:v>6.8576999217196399E-3</c:v>
                </c:pt>
                <c:pt idx="349">
                  <c:v>6.775783537090338E-3</c:v>
                </c:pt>
                <c:pt idx="350">
                  <c:v>6.7216141332717763E-3</c:v>
                </c:pt>
                <c:pt idx="351">
                  <c:v>6.6410148281631776E-3</c:v>
                </c:pt>
                <c:pt idx="352">
                  <c:v>6.5788641040725945E-3</c:v>
                </c:pt>
                <c:pt idx="353">
                  <c:v>6.4996391542775367E-3</c:v>
                </c:pt>
                <c:pt idx="354">
                  <c:v>6.4298548946013986E-3</c:v>
                </c:pt>
                <c:pt idx="355">
                  <c:v>6.3606640056909913E-3</c:v>
                </c:pt>
                <c:pt idx="356">
                  <c:v>6.2920598338812583E-3</c:v>
                </c:pt>
                <c:pt idx="357">
                  <c:v>6.2240358097961496E-3</c:v>
                </c:pt>
                <c:pt idx="358">
                  <c:v>6.1565854473339121E-3</c:v>
                </c:pt>
                <c:pt idx="359">
                  <c:v>6.0813815241141655E-3</c:v>
                </c:pt>
                <c:pt idx="360">
                  <c:v>6.0151290310046929E-3</c:v>
                </c:pt>
                <c:pt idx="361">
                  <c:v>5.9494304561067274E-3</c:v>
                </c:pt>
                <c:pt idx="362">
                  <c:v>5.8923937499544554E-3</c:v>
                </c:pt>
                <c:pt idx="363">
                  <c:v>5.8277172484153955E-3</c:v>
                </c:pt>
                <c:pt idx="364">
                  <c:v>5.77156555959496E-3</c:v>
                </c:pt>
                <c:pt idx="365">
                  <c:v>5.7078900108934877E-3</c:v>
                </c:pt>
                <c:pt idx="366">
                  <c:v>5.6447398410685579E-3</c:v>
                </c:pt>
                <c:pt idx="367">
                  <c:v>5.5821092596463617E-3</c:v>
                </c:pt>
                <c:pt idx="368">
                  <c:v>5.519992549770425E-3</c:v>
                </c:pt>
                <c:pt idx="369">
                  <c:v>5.466057525042381E-3</c:v>
                </c:pt>
                <c:pt idx="370">
                  <c:v>5.4048891679288752E-3</c:v>
                </c:pt>
                <c:pt idx="371">
                  <c:v>5.3366695655102242E-3</c:v>
                </c:pt>
                <c:pt idx="372">
                  <c:v>5.2840405249896388E-3</c:v>
                </c:pt>
                <c:pt idx="373">
                  <c:v>5.224349427580946E-3</c:v>
                </c:pt>
                <c:pt idx="374">
                  <c:v>5.165140052816472E-3</c:v>
                </c:pt>
                <c:pt idx="375">
                  <c:v>5.1137228954606373E-3</c:v>
                </c:pt>
                <c:pt idx="376">
                  <c:v>5.0554026912566219E-3</c:v>
                </c:pt>
                <c:pt idx="377">
                  <c:v>5.0047556475009691E-3</c:v>
                </c:pt>
                <c:pt idx="378">
                  <c:v>4.9473066423689621E-3</c:v>
                </c:pt>
                <c:pt idx="379">
                  <c:v>4.8903150755884583E-3</c:v>
                </c:pt>
                <c:pt idx="380">
                  <c:v>4.8337760196167645E-3</c:v>
                </c:pt>
                <c:pt idx="381">
                  <c:v>4.7846717197719268E-3</c:v>
                </c:pt>
                <c:pt idx="382">
                  <c:v>4.7289680570186121E-3</c:v>
                </c:pt>
                <c:pt idx="383">
                  <c:v>4.6737030832795096E-3</c:v>
                </c:pt>
                <c:pt idx="384">
                  <c:v>4.6188721083645495E-3</c:v>
                </c:pt>
                <c:pt idx="385">
                  <c:v>4.5712473780251534E-3</c:v>
                </c:pt>
                <c:pt idx="386">
                  <c:v>4.523948316044385E-3</c:v>
                </c:pt>
                <c:pt idx="387">
                  <c:v>4.4702871352781115E-3</c:v>
                </c:pt>
                <c:pt idx="388">
                  <c:v>4.4170428866973366E-3</c:v>
                </c:pt>
                <c:pt idx="389">
                  <c:v>4.3707927112886652E-3</c:v>
                </c:pt>
                <c:pt idx="390">
                  <c:v>4.3248554449716453E-3</c:v>
                </c:pt>
                <c:pt idx="391">
                  <c:v>4.2727351590382129E-3</c:v>
                </c:pt>
                <c:pt idx="392">
                  <c:v>4.2274587183412649E-3</c:v>
                </c:pt>
                <c:pt idx="393">
                  <c:v>4.1760862108130709E-3</c:v>
                </c:pt>
                <c:pt idx="394">
                  <c:v>4.1314576318018242E-3</c:v>
                </c:pt>
                <c:pt idx="395">
                  <c:v>4.0808182611696553E-3</c:v>
                </c:pt>
                <c:pt idx="396">
                  <c:v>4.0305640286667777E-3</c:v>
                </c:pt>
                <c:pt idx="397">
                  <c:v>3.9869043502877566E-3</c:v>
                </c:pt>
                <c:pt idx="398">
                  <c:v>3.943533808564173E-3</c:v>
                </c:pt>
                <c:pt idx="399">
                  <c:v>3.8943181477083949E-3</c:v>
                </c:pt>
                <c:pt idx="400">
                  <c:v>3.8515583655331642E-3</c:v>
                </c:pt>
                <c:pt idx="401">
                  <c:v>3.8030339364525101E-3</c:v>
                </c:pt>
                <c:pt idx="402">
                  <c:v>3.7608731181382749E-3</c:v>
                </c:pt>
                <c:pt idx="403">
                  <c:v>3.7130265975156701E-3</c:v>
                </c:pt>
                <c:pt idx="404">
                  <c:v>3.6714532212283324E-3</c:v>
                </c:pt>
                <c:pt idx="405">
                  <c:v>3.6242715947341492E-3</c:v>
                </c:pt>
                <c:pt idx="406">
                  <c:v>3.5832744055560167E-3</c:v>
                </c:pt>
                <c:pt idx="407">
                  <c:v>3.5367449600171574E-3</c:v>
                </c:pt>
                <c:pt idx="408">
                  <c:v>3.4905582476950359E-3</c:v>
                </c:pt>
                <c:pt idx="409">
                  <c:v>3.4504232789396572E-3</c:v>
                </c:pt>
                <c:pt idx="410">
                  <c:v>3.4048698215363854E-3</c:v>
                </c:pt>
                <c:pt idx="411">
                  <c:v>3.36528367669027E-3</c:v>
                </c:pt>
                <c:pt idx="412">
                  <c:v>3.3203514902031134E-3</c:v>
                </c:pt>
                <c:pt idx="413">
                  <c:v>3.2813038043680437E-3</c:v>
                </c:pt>
                <c:pt idx="414">
                  <c:v>3.2425039193767491E-3</c:v>
                </c:pt>
                <c:pt idx="415">
                  <c:v>3.2039496534923412E-3</c:v>
                </c:pt>
                <c:pt idx="416">
                  <c:v>3.1656388483842224E-3</c:v>
                </c:pt>
                <c:pt idx="417">
                  <c:v>3.1275693688484624E-3</c:v>
                </c:pt>
                <c:pt idx="418">
                  <c:v>3.0843541842492661E-3</c:v>
                </c:pt>
                <c:pt idx="419">
                  <c:v>3.0467947468641871E-3</c:v>
                </c:pt>
                <c:pt idx="420">
                  <c:v>3.0147878727624505E-3</c:v>
                </c:pt>
                <c:pt idx="421">
                  <c:v>2.9776627964173963E-3</c:v>
                </c:pt>
                <c:pt idx="422">
                  <c:v>2.9407687069775701E-3</c:v>
                </c:pt>
                <c:pt idx="423">
                  <c:v>2.9093275302394112E-3</c:v>
                </c:pt>
                <c:pt idx="424">
                  <c:v>2.8676655015678759E-3</c:v>
                </c:pt>
                <c:pt idx="425">
                  <c:v>2.8417761822774612E-3</c:v>
                </c:pt>
                <c:pt idx="426">
                  <c:v>2.8108595627250599E-3</c:v>
                </c:pt>
                <c:pt idx="427">
                  <c:v>2.7749962368323888E-3</c:v>
                </c:pt>
                <c:pt idx="428">
                  <c:v>2.7444314958987859E-3</c:v>
                </c:pt>
                <c:pt idx="429">
                  <c:v>2.7140272710246965E-3</c:v>
                </c:pt>
                <c:pt idx="430">
                  <c:v>2.6837823838495589E-3</c:v>
                </c:pt>
                <c:pt idx="431">
                  <c:v>2.6536956666566719E-3</c:v>
                </c:pt>
                <c:pt idx="432">
                  <c:v>2.6237659622645876E-3</c:v>
                </c:pt>
                <c:pt idx="433">
                  <c:v>2.5939921239194613E-3</c:v>
                </c:pt>
                <c:pt idx="434">
                  <c:v>2.5643730151888172E-3</c:v>
                </c:pt>
                <c:pt idx="435">
                  <c:v>2.5349075098562435E-3</c:v>
                </c:pt>
                <c:pt idx="436">
                  <c:v>2.5055944918172535E-3</c:v>
                </c:pt>
                <c:pt idx="437">
                  <c:v>2.4812826618421657E-3</c:v>
                </c:pt>
                <c:pt idx="438">
                  <c:v>2.4522463382159188E-3</c:v>
                </c:pt>
                <c:pt idx="439">
                  <c:v>2.4281635567100918E-3</c:v>
                </c:pt>
                <c:pt idx="440">
                  <c:v>2.3994002705087503E-3</c:v>
                </c:pt>
                <c:pt idx="441">
                  <c:v>2.3707843938182288E-3</c:v>
                </c:pt>
                <c:pt idx="442">
                  <c:v>2.347049668857043E-3</c:v>
                </c:pt>
                <c:pt idx="443">
                  <c:v>2.3234159660091847E-3</c:v>
                </c:pt>
                <c:pt idx="444">
                  <c:v>2.2904973494205644E-3</c:v>
                </c:pt>
                <c:pt idx="445">
                  <c:v>2.2717744461633882E-3</c:v>
                </c:pt>
                <c:pt idx="446">
                  <c:v>2.2484599751305123E-3</c:v>
                </c:pt>
                <c:pt idx="447">
                  <c:v>2.2206125966439672E-3</c:v>
                </c:pt>
                <c:pt idx="448">
                  <c:v>2.1975140834230716E-3</c:v>
                </c:pt>
                <c:pt idx="449">
                  <c:v>2.1745128011659981E-3</c:v>
                </c:pt>
                <c:pt idx="450">
                  <c:v>2.1516081735780956E-3</c:v>
                </c:pt>
                <c:pt idx="451">
                  <c:v>2.1287996286062788E-3</c:v>
                </c:pt>
                <c:pt idx="452">
                  <c:v>2.1060865984033339E-3</c:v>
                </c:pt>
                <c:pt idx="453">
                  <c:v>2.083468519292378E-3</c:v>
                </c:pt>
                <c:pt idx="454">
                  <c:v>2.0564513722551025E-3</c:v>
                </c:pt>
                <c:pt idx="455">
                  <c:v>2.0429934702061864E-3</c:v>
                </c:pt>
                <c:pt idx="456">
                  <c:v>2.0206382904578435E-3</c:v>
                </c:pt>
                <c:pt idx="457">
                  <c:v>1.9939345842355377E-3</c:v>
                </c:pt>
                <c:pt idx="458">
                  <c:v>1.9717829489529215E-3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'CRET V4D2'!$N$1</c:f>
              <c:strCache>
                <c:ptCount val="1"/>
                <c:pt idx="0">
                  <c:v>wst Exp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V4D2'!$N$2:$N$700</c:f>
              <c:numCache>
                <c:formatCode>0.00E+00</c:formatCode>
                <c:ptCount val="699"/>
                <c:pt idx="0">
                  <c:v>9.3542440768815543E-2</c:v>
                </c:pt>
                <c:pt idx="1">
                  <c:v>9.3540090116131777E-2</c:v>
                </c:pt>
                <c:pt idx="2">
                  <c:v>9.3538457433220201E-2</c:v>
                </c:pt>
                <c:pt idx="3">
                  <c:v>9.3536686122561705E-2</c:v>
                </c:pt>
                <c:pt idx="4">
                  <c:v>9.3534963734095436E-2</c:v>
                </c:pt>
                <c:pt idx="5">
                  <c:v>9.35335340118192E-2</c:v>
                </c:pt>
                <c:pt idx="6">
                  <c:v>9.3531344833182317E-2</c:v>
                </c:pt>
                <c:pt idx="7">
                  <c:v>9.3529460506071693E-2</c:v>
                </c:pt>
                <c:pt idx="8">
                  <c:v>9.3527449369517013E-2</c:v>
                </c:pt>
                <c:pt idx="9">
                  <c:v>9.3525024656503489E-2</c:v>
                </c:pt>
                <c:pt idx="10">
                  <c:v>9.3522415710286966E-2</c:v>
                </c:pt>
                <c:pt idx="11">
                  <c:v>9.3519608593813808E-2</c:v>
                </c:pt>
                <c:pt idx="12">
                  <c:v>9.351727872309594E-2</c:v>
                </c:pt>
                <c:pt idx="13">
                  <c:v>9.3513711708468839E-2</c:v>
                </c:pt>
                <c:pt idx="14">
                  <c:v>9.3510243912694996E-2</c:v>
                </c:pt>
                <c:pt idx="15">
                  <c:v>9.3506941218651551E-2</c:v>
                </c:pt>
                <c:pt idx="16">
                  <c:v>9.3502499414302193E-2</c:v>
                </c:pt>
                <c:pt idx="17">
                  <c:v>9.3498677062383781E-2</c:v>
                </c:pt>
                <c:pt idx="18">
                  <c:v>9.3494069720132592E-2</c:v>
                </c:pt>
                <c:pt idx="19">
                  <c:v>9.3489113586653849E-2</c:v>
                </c:pt>
                <c:pt idx="20">
                  <c:v>9.3483782477501387E-2</c:v>
                </c:pt>
                <c:pt idx="21">
                  <c:v>9.3478706236118592E-2</c:v>
                </c:pt>
                <c:pt idx="22">
                  <c:v>9.3473290418405353E-2</c:v>
                </c:pt>
                <c:pt idx="23">
                  <c:v>9.3464480405143227E-2</c:v>
                </c:pt>
                <c:pt idx="24">
                  <c:v>9.3458114065001457E-2</c:v>
                </c:pt>
                <c:pt idx="25">
                  <c:v>9.3449555461077347E-2</c:v>
                </c:pt>
                <c:pt idx="26">
                  <c:v>9.3441239591875072E-2</c:v>
                </c:pt>
                <c:pt idx="27">
                  <c:v>9.3432298111322115E-2</c:v>
                </c:pt>
                <c:pt idx="28">
                  <c:v>9.3422684666261774E-2</c:v>
                </c:pt>
                <c:pt idx="29">
                  <c:v>9.3412349580051998E-2</c:v>
                </c:pt>
                <c:pt idx="30">
                  <c:v>9.3401239631521277E-2</c:v>
                </c:pt>
                <c:pt idx="31">
                  <c:v>9.3389297821922845E-2</c:v>
                </c:pt>
                <c:pt idx="32">
                  <c:v>9.3376463129671558E-2</c:v>
                </c:pt>
                <c:pt idx="33">
                  <c:v>9.336267025272979E-2</c:v>
                </c:pt>
                <c:pt idx="34">
                  <c:v>9.3347849338603989E-2</c:v>
                </c:pt>
                <c:pt idx="35">
                  <c:v>9.3331925702029458E-2</c:v>
                </c:pt>
                <c:pt idx="36">
                  <c:v>9.3314819530561394E-2</c:v>
                </c:pt>
                <c:pt idx="37">
                  <c:v>9.329644557845293E-2</c:v>
                </c:pt>
                <c:pt idx="38">
                  <c:v>9.3276712849394303E-2</c:v>
                </c:pt>
                <c:pt idx="39">
                  <c:v>9.3255524268910178E-2</c:v>
                </c:pt>
                <c:pt idx="40">
                  <c:v>9.3232776347469515E-2</c:v>
                </c:pt>
                <c:pt idx="41">
                  <c:v>9.320835883565759E-2</c:v>
                </c:pt>
                <c:pt idx="42">
                  <c:v>9.3182154373093573E-2</c:v>
                </c:pt>
                <c:pt idx="43">
                  <c:v>9.3154038133155634E-2</c:v>
                </c:pt>
                <c:pt idx="44">
                  <c:v>9.3123877465996791E-2</c:v>
                </c:pt>
                <c:pt idx="45">
                  <c:v>9.3091531542804043E-2</c:v>
                </c:pt>
                <c:pt idx="46">
                  <c:v>9.3056851004770166E-2</c:v>
                </c:pt>
                <c:pt idx="47">
                  <c:v>9.3023936225193657E-2</c:v>
                </c:pt>
                <c:pt idx="48">
                  <c:v>9.2984406710942852E-2</c:v>
                </c:pt>
                <c:pt idx="49">
                  <c:v>9.2942060114089523E-2</c:v>
                </c:pt>
                <c:pt idx="50">
                  <c:v>9.2896710795786569E-2</c:v>
                </c:pt>
                <c:pt idx="51">
                  <c:v>9.2853721539546533E-2</c:v>
                </c:pt>
                <c:pt idx="52">
                  <c:v>9.2802158288910766E-2</c:v>
                </c:pt>
                <c:pt idx="53">
                  <c:v>9.2740638479406667E-2</c:v>
                </c:pt>
                <c:pt idx="54">
                  <c:v>9.2688017901984693E-2</c:v>
                </c:pt>
                <c:pt idx="55">
                  <c:v>9.2624978795105548E-2</c:v>
                </c:pt>
                <c:pt idx="56">
                  <c:v>9.2565337958850899E-2</c:v>
                </c:pt>
                <c:pt idx="57">
                  <c:v>9.2485728550528612E-2</c:v>
                </c:pt>
                <c:pt idx="58">
                  <c:v>9.2426476362935189E-2</c:v>
                </c:pt>
                <c:pt idx="59">
                  <c:v>9.2336503603662454E-2</c:v>
                </c:pt>
                <c:pt idx="60">
                  <c:v>9.2249879115178512E-2</c:v>
                </c:pt>
                <c:pt idx="61">
                  <c:v>9.215759697110075E-2</c:v>
                </c:pt>
                <c:pt idx="62">
                  <c:v>9.2070573397279712E-2</c:v>
                </c:pt>
                <c:pt idx="63">
                  <c:v>9.1966769685037295E-2</c:v>
                </c:pt>
                <c:pt idx="64">
                  <c:v>9.186900664766541E-2</c:v>
                </c:pt>
                <c:pt idx="65">
                  <c:v>9.1792149226324213E-2</c:v>
                </c:pt>
                <c:pt idx="66">
                  <c:v>9.164302493716471E-2</c:v>
                </c:pt>
                <c:pt idx="67">
                  <c:v>9.1512750064771164E-2</c:v>
                </c:pt>
                <c:pt idx="68">
                  <c:v>9.1406054020229902E-2</c:v>
                </c:pt>
                <c:pt idx="69">
                  <c:v>9.1245143591119265E-2</c:v>
                </c:pt>
                <c:pt idx="70">
                  <c:v>9.1108954480373747E-2</c:v>
                </c:pt>
                <c:pt idx="71">
                  <c:v>9.0947506656244598E-2</c:v>
                </c:pt>
                <c:pt idx="72">
                  <c:v>9.0777030938919298E-2</c:v>
                </c:pt>
                <c:pt idx="73">
                  <c:v>9.0617665286125179E-2</c:v>
                </c:pt>
                <c:pt idx="74">
                  <c:v>9.0450707095592886E-2</c:v>
                </c:pt>
                <c:pt idx="75">
                  <c:v>9.0253549358644616E-2</c:v>
                </c:pt>
                <c:pt idx="76">
                  <c:v>9.0069789565738315E-2</c:v>
                </c:pt>
                <c:pt idx="77">
                  <c:v>8.9853250754572622E-2</c:v>
                </c:pt>
                <c:pt idx="78">
                  <c:v>8.9651864548467658E-2</c:v>
                </c:pt>
                <c:pt idx="79">
                  <c:v>8.9415083209017185E-2</c:v>
                </c:pt>
                <c:pt idx="80">
                  <c:v>8.91672883757752E-2</c:v>
                </c:pt>
                <c:pt idx="81">
                  <c:v>8.8937640673636215E-2</c:v>
                </c:pt>
                <c:pt idx="82">
                  <c:v>8.8699052425327746E-2</c:v>
                </c:pt>
                <c:pt idx="83">
                  <c:v>8.8419850615317958E-2</c:v>
                </c:pt>
                <c:pt idx="84">
                  <c:v>8.819473953212742E-2</c:v>
                </c:pt>
                <c:pt idx="85">
                  <c:v>8.7861018619127637E-2</c:v>
                </c:pt>
                <c:pt idx="86">
                  <c:v>8.7618901259020429E-2</c:v>
                </c:pt>
                <c:pt idx="87">
                  <c:v>8.7333611921303483E-2</c:v>
                </c:pt>
                <c:pt idx="88">
                  <c:v>8.7039188032158182E-2</c:v>
                </c:pt>
                <c:pt idx="89">
                  <c:v>8.6735672603852731E-2</c:v>
                </c:pt>
                <c:pt idx="90">
                  <c:v>8.642312971725799E-2</c:v>
                </c:pt>
                <c:pt idx="91">
                  <c:v>8.610164415338023E-2</c:v>
                </c:pt>
                <c:pt idx="92">
                  <c:v>8.5771320853506722E-2</c:v>
                </c:pt>
                <c:pt idx="93">
                  <c:v>8.5432284217142801E-2</c:v>
                </c:pt>
                <c:pt idx="94">
                  <c:v>8.5084677249642096E-2</c:v>
                </c:pt>
                <c:pt idx="95">
                  <c:v>8.4683575831905389E-2</c:v>
                </c:pt>
                <c:pt idx="96">
                  <c:v>8.4364411321739649E-2</c:v>
                </c:pt>
                <c:pt idx="97">
                  <c:v>8.3992121924617719E-2</c:v>
                </c:pt>
                <c:pt idx="98">
                  <c:v>8.3611998819346556E-2</c:v>
                </c:pt>
                <c:pt idx="99">
                  <c:v>8.3175269830902634E-2</c:v>
                </c:pt>
                <c:pt idx="100">
                  <c:v>8.2779241475874066E-2</c:v>
                </c:pt>
                <c:pt idx="101">
                  <c:v>8.2426872915446189E-2</c:v>
                </c:pt>
                <c:pt idx="102">
                  <c:v>8.1966093749743812E-2</c:v>
                </c:pt>
                <c:pt idx="103">
                  <c:v>8.1496951809433879E-2</c:v>
                </c:pt>
                <c:pt idx="104">
                  <c:v>8.1073217468943901E-2</c:v>
                </c:pt>
                <c:pt idx="105">
                  <c:v>8.0643436184472908E-2</c:v>
                </c:pt>
                <c:pt idx="106">
                  <c:v>8.0207876658495145E-2</c:v>
                </c:pt>
                <c:pt idx="107">
                  <c:v>7.9711301664257439E-2</c:v>
                </c:pt>
                <c:pt idx="108">
                  <c:v>7.9264360291870312E-2</c:v>
                </c:pt>
                <c:pt idx="109">
                  <c:v>7.8812483998695573E-2</c:v>
                </c:pt>
                <c:pt idx="110">
                  <c:v>7.829855708016463E-2</c:v>
                </c:pt>
                <c:pt idx="111">
                  <c:v>7.7779098760548782E-2</c:v>
                </c:pt>
                <c:pt idx="112">
                  <c:v>7.7313013804130651E-2</c:v>
                </c:pt>
                <c:pt idx="113">
                  <c:v>7.6843106181949686E-2</c:v>
                </c:pt>
                <c:pt idx="114">
                  <c:v>7.6310202030420396E-2</c:v>
                </c:pt>
                <c:pt idx="115">
                  <c:v>7.5832994659186775E-2</c:v>
                </c:pt>
                <c:pt idx="116">
                  <c:v>7.5352726965274355E-2</c:v>
                </c:pt>
                <c:pt idx="117">
                  <c:v>7.4869630088889375E-2</c:v>
                </c:pt>
                <c:pt idx="118">
                  <c:v>7.4323043462132601E-2</c:v>
                </c:pt>
                <c:pt idx="119">
                  <c:v>7.3834670919890488E-2</c:v>
                </c:pt>
                <c:pt idx="120">
                  <c:v>7.3282690476110537E-2</c:v>
                </c:pt>
                <c:pt idx="121">
                  <c:v>7.2728274288081082E-2</c:v>
                </c:pt>
                <c:pt idx="122">
                  <c:v>7.2233638101932965E-2</c:v>
                </c:pt>
                <c:pt idx="123">
                  <c:v>7.1737481077927615E-2</c:v>
                </c:pt>
                <c:pt idx="124">
                  <c:v>7.1177708655255217E-2</c:v>
                </c:pt>
                <c:pt idx="125">
                  <c:v>7.0616480799771078E-2</c:v>
                </c:pt>
                <c:pt idx="126">
                  <c:v>7.0116577809592184E-2</c:v>
                </c:pt>
                <c:pt idx="127">
                  <c:v>6.9553225807076222E-2</c:v>
                </c:pt>
                <c:pt idx="128">
                  <c:v>6.9051778817998177E-2</c:v>
                </c:pt>
                <c:pt idx="129">
                  <c:v>6.8487058869705131E-2</c:v>
                </c:pt>
                <c:pt idx="130">
                  <c:v>6.7984708975172947E-2</c:v>
                </c:pt>
                <c:pt idx="131">
                  <c:v>6.7419308464130814E-2</c:v>
                </c:pt>
                <c:pt idx="132">
                  <c:v>6.6853803832889691E-2</c:v>
                </c:pt>
                <c:pt idx="133">
                  <c:v>6.6288360695913331E-2</c:v>
                </c:pt>
                <c:pt idx="134">
                  <c:v>6.5723136091179066E-2</c:v>
                </c:pt>
                <c:pt idx="135">
                  <c:v>6.5221018193293318E-2</c:v>
                </c:pt>
                <c:pt idx="136">
                  <c:v>6.465660620228679E-2</c:v>
                </c:pt>
                <c:pt idx="137">
                  <c:v>6.4092821828680077E-2</c:v>
                </c:pt>
                <c:pt idx="138">
                  <c:v>6.35297924718774E-2</c:v>
                </c:pt>
                <c:pt idx="139">
                  <c:v>6.3030053496900593E-2</c:v>
                </c:pt>
                <c:pt idx="140">
                  <c:v>6.240647529221207E-2</c:v>
                </c:pt>
                <c:pt idx="141">
                  <c:v>6.1908582188417854E-2</c:v>
                </c:pt>
                <c:pt idx="142">
                  <c:v>6.1349579956469696E-2</c:v>
                </c:pt>
                <c:pt idx="143">
                  <c:v>6.0729981120261053E-2</c:v>
                </c:pt>
                <c:pt idx="144">
                  <c:v>6.0235532559836283E-2</c:v>
                </c:pt>
                <c:pt idx="145">
                  <c:v>5.9680668496827453E-2</c:v>
                </c:pt>
                <c:pt idx="146">
                  <c:v>5.9065977600157908E-2</c:v>
                </c:pt>
                <c:pt idx="147">
                  <c:v>5.8575678391554351E-2</c:v>
                </c:pt>
                <c:pt idx="148">
                  <c:v>5.7964708057756296E-2</c:v>
                </c:pt>
                <c:pt idx="149">
                  <c:v>5.7477516034270364E-2</c:v>
                </c:pt>
                <c:pt idx="150">
                  <c:v>5.6931172710292903E-2</c:v>
                </c:pt>
                <c:pt idx="151">
                  <c:v>5.6386742451611349E-2</c:v>
                </c:pt>
                <c:pt idx="152">
                  <c:v>5.5844287234870595E-2</c:v>
                </c:pt>
                <c:pt idx="153">
                  <c:v>5.5303866148881248E-2</c:v>
                </c:pt>
                <c:pt idx="154">
                  <c:v>5.4765535570986151E-2</c:v>
                </c:pt>
                <c:pt idx="155">
                  <c:v>5.4229349332193789E-2</c:v>
                </c:pt>
                <c:pt idx="156">
                  <c:v>5.3695358871586878E-2</c:v>
                </c:pt>
                <c:pt idx="157">
                  <c:v>5.3163613380517102E-2</c:v>
                </c:pt>
                <c:pt idx="158">
                  <c:v>5.2634159937095061E-2</c:v>
                </c:pt>
                <c:pt idx="159">
                  <c:v>5.2165495336264217E-2</c:v>
                </c:pt>
                <c:pt idx="160">
                  <c:v>5.1640492824618488E-2</c:v>
                </c:pt>
                <c:pt idx="161">
                  <c:v>5.1117907602987449E-2</c:v>
                </c:pt>
                <c:pt idx="162">
                  <c:v>5.0597779644667336E-2</c:v>
                </c:pt>
                <c:pt idx="163">
                  <c:v>5.0080147343779115E-2</c:v>
                </c:pt>
                <c:pt idx="164">
                  <c:v>4.9565047602415854E-2</c:v>
                </c:pt>
                <c:pt idx="165">
                  <c:v>4.9052515911286211E-2</c:v>
                </c:pt>
                <c:pt idx="166">
                  <c:v>4.8542586424257898E-2</c:v>
                </c:pt>
                <c:pt idx="167">
                  <c:v>4.803529202718175E-2</c:v>
                </c:pt>
                <c:pt idx="168">
                  <c:v>4.7530664401363491E-2</c:v>
                </c:pt>
                <c:pt idx="169">
                  <c:v>4.7084369992547663E-2</c:v>
                </c:pt>
                <c:pt idx="170">
                  <c:v>4.6584862029340431E-2</c:v>
                </c:pt>
                <c:pt idx="171">
                  <c:v>4.608810611012952E-2</c:v>
                </c:pt>
                <c:pt idx="172">
                  <c:v>4.5594129746210701E-2</c:v>
                </c:pt>
                <c:pt idx="173">
                  <c:v>4.5102959488514602E-2</c:v>
                </c:pt>
                <c:pt idx="174">
                  <c:v>4.4614620966035579E-2</c:v>
                </c:pt>
                <c:pt idx="175">
                  <c:v>4.4182939559839846E-2</c:v>
                </c:pt>
                <c:pt idx="176">
                  <c:v>4.3700016685345712E-2</c:v>
                </c:pt>
                <c:pt idx="177">
                  <c:v>4.3219994715084462E-2</c:v>
                </c:pt>
                <c:pt idx="178">
                  <c:v>4.269006642345826E-2</c:v>
                </c:pt>
                <c:pt idx="179">
                  <c:v>4.2268742111892584E-2</c:v>
                </c:pt>
                <c:pt idx="180">
                  <c:v>4.1797553869995493E-2</c:v>
                </c:pt>
                <c:pt idx="181">
                  <c:v>4.1381225806440443E-2</c:v>
                </c:pt>
                <c:pt idx="182">
                  <c:v>4.0915693553353873E-2</c:v>
                </c:pt>
                <c:pt idx="183">
                  <c:v>4.0504423290853436E-2</c:v>
                </c:pt>
                <c:pt idx="184">
                  <c:v>4.0044613907364551E-2</c:v>
                </c:pt>
                <c:pt idx="185">
                  <c:v>3.9587859779214148E-2</c:v>
                </c:pt>
                <c:pt idx="186">
                  <c:v>3.9134177697137638E-2</c:v>
                </c:pt>
                <c:pt idx="187">
                  <c:v>3.8733496797566797E-2</c:v>
                </c:pt>
                <c:pt idx="188">
                  <c:v>3.828566097983209E-2</c:v>
                </c:pt>
                <c:pt idx="189">
                  <c:v>3.7840942081269681E-2</c:v>
                </c:pt>
                <c:pt idx="190">
                  <c:v>3.739935440464176E-2</c:v>
                </c:pt>
                <c:pt idx="191">
                  <c:v>3.7009471780049728E-2</c:v>
                </c:pt>
                <c:pt idx="192">
                  <c:v>3.6622083227540118E-2</c:v>
                </c:pt>
                <c:pt idx="193">
                  <c:v>3.6237197567594331E-2</c:v>
                </c:pt>
                <c:pt idx="194">
                  <c:v>3.5807203436015581E-2</c:v>
                </c:pt>
                <c:pt idx="195">
                  <c:v>3.5427663986291352E-2</c:v>
                </c:pt>
                <c:pt idx="196">
                  <c:v>3.5003704257602471E-2</c:v>
                </c:pt>
                <c:pt idx="197">
                  <c:v>3.4582954381925532E-2</c:v>
                </c:pt>
                <c:pt idx="198">
                  <c:v>3.4165424092632402E-2</c:v>
                </c:pt>
                <c:pt idx="199">
                  <c:v>3.3796996325658725E-2</c:v>
                </c:pt>
                <c:pt idx="200">
                  <c:v>3.3431125695045069E-2</c:v>
                </c:pt>
                <c:pt idx="201">
                  <c:v>3.3067817868153292E-2</c:v>
                </c:pt>
                <c:pt idx="202">
                  <c:v>3.2617295071700199E-2</c:v>
                </c:pt>
                <c:pt idx="203">
                  <c:v>3.2215263281975236E-2</c:v>
                </c:pt>
                <c:pt idx="204">
                  <c:v>3.1816495842766371E-2</c:v>
                </c:pt>
                <c:pt idx="205">
                  <c:v>3.1508603944632639E-2</c:v>
                </c:pt>
                <c:pt idx="206">
                  <c:v>3.1115653693998348E-2</c:v>
                </c:pt>
                <c:pt idx="207">
                  <c:v>3.0725982422143562E-2</c:v>
                </c:pt>
                <c:pt idx="208">
                  <c:v>3.0382364073193262E-2</c:v>
                </c:pt>
                <c:pt idx="209">
                  <c:v>3.0041342388692195E-2</c:v>
                </c:pt>
                <c:pt idx="210">
                  <c:v>2.9618720158880684E-2</c:v>
                </c:pt>
                <c:pt idx="211">
                  <c:v>2.9241834971314697E-2</c:v>
                </c:pt>
                <c:pt idx="212">
                  <c:v>2.8868243768944216E-2</c:v>
                </c:pt>
                <c:pt idx="213">
                  <c:v>2.8538929162392524E-2</c:v>
                </c:pt>
                <c:pt idx="214">
                  <c:v>2.8252915268635326E-2</c:v>
                </c:pt>
                <c:pt idx="215">
                  <c:v>2.788811332127571E-2</c:v>
                </c:pt>
                <c:pt idx="216">
                  <c:v>2.7566612247786112E-2</c:v>
                </c:pt>
                <c:pt idx="217">
                  <c:v>2.7247715264918128E-2</c:v>
                </c:pt>
                <c:pt idx="218">
                  <c:v>2.6892067864708141E-2</c:v>
                </c:pt>
                <c:pt idx="219">
                  <c:v>2.65787015228173E-2</c:v>
                </c:pt>
                <c:pt idx="220">
                  <c:v>2.622927268352122E-2</c:v>
                </c:pt>
                <c:pt idx="221">
                  <c:v>2.5921430114143332E-2</c:v>
                </c:pt>
                <c:pt idx="222">
                  <c:v>2.5578210264445889E-2</c:v>
                </c:pt>
                <c:pt idx="223">
                  <c:v>2.5275881329677733E-2</c:v>
                </c:pt>
                <c:pt idx="224">
                  <c:v>2.4938857242182838E-2</c:v>
                </c:pt>
                <c:pt idx="225">
                  <c:v>2.4605106675434658E-2</c:v>
                </c:pt>
                <c:pt idx="226">
                  <c:v>2.4311183414432568E-2</c:v>
                </c:pt>
                <c:pt idx="227">
                  <c:v>2.4019838464161933E-2</c:v>
                </c:pt>
                <c:pt idx="228">
                  <c:v>2.3731067464694517E-2</c:v>
                </c:pt>
                <c:pt idx="229">
                  <c:v>2.3409270923363312E-2</c:v>
                </c:pt>
                <c:pt idx="230">
                  <c:v>2.3161228269301101E-2</c:v>
                </c:pt>
                <c:pt idx="231">
                  <c:v>2.2845194587392471E-2</c:v>
                </c:pt>
                <c:pt idx="232">
                  <c:v>2.2566988140190612E-2</c:v>
                </c:pt>
                <c:pt idx="233">
                  <c:v>2.2291328302269396E-2</c:v>
                </c:pt>
                <c:pt idx="234">
                  <c:v>2.1984247137995981E-2</c:v>
                </c:pt>
                <c:pt idx="235">
                  <c:v>2.1680371649307105E-2</c:v>
                </c:pt>
                <c:pt idx="236">
                  <c:v>2.1412943303802084E-2</c:v>
                </c:pt>
                <c:pt idx="237">
                  <c:v>2.1148032770419302E-2</c:v>
                </c:pt>
                <c:pt idx="238">
                  <c:v>2.0885632498247875E-2</c:v>
                </c:pt>
                <c:pt idx="239">
                  <c:v>2.0593422968072084E-2</c:v>
                </c:pt>
                <c:pt idx="240">
                  <c:v>2.0336330622926089E-2</c:v>
                </c:pt>
                <c:pt idx="241">
                  <c:v>2.0050071453425168E-2</c:v>
                </c:pt>
                <c:pt idx="242">
                  <c:v>1.9798248949702401E-2</c:v>
                </c:pt>
                <c:pt idx="243">
                  <c:v>1.9517895814074905E-2</c:v>
                </c:pt>
                <c:pt idx="244">
                  <c:v>1.9240650467358338E-2</c:v>
                </c:pt>
                <c:pt idx="245">
                  <c:v>1.8996808140436833E-2</c:v>
                </c:pt>
                <c:pt idx="246">
                  <c:v>1.875540071083226E-2</c:v>
                </c:pt>
                <c:pt idx="247">
                  <c:v>1.8575936967878511E-2</c:v>
                </c:pt>
                <c:pt idx="248">
                  <c:v>1.8250448074341698E-2</c:v>
                </c:pt>
                <c:pt idx="249">
                  <c:v>1.8016583426179452E-2</c:v>
                </c:pt>
                <c:pt idx="250">
                  <c:v>1.7756343899193481E-2</c:v>
                </c:pt>
                <c:pt idx="251">
                  <c:v>1.7527548208682839E-2</c:v>
                </c:pt>
                <c:pt idx="252">
                  <c:v>1.727298274272647E-2</c:v>
                </c:pt>
                <c:pt idx="253">
                  <c:v>1.7021397532597113E-2</c:v>
                </c:pt>
                <c:pt idx="254">
                  <c:v>1.6800254583343062E-2</c:v>
                </c:pt>
                <c:pt idx="255">
                  <c:v>1.6554252569046787E-2</c:v>
                </c:pt>
                <c:pt idx="256">
                  <c:v>1.6338045042295406E-2</c:v>
                </c:pt>
                <c:pt idx="257">
                  <c:v>1.6097563983442465E-2</c:v>
                </c:pt>
                <c:pt idx="258">
                  <c:v>1.5886235609806867E-2</c:v>
                </c:pt>
                <c:pt idx="259">
                  <c:v>1.5651211171778784E-2</c:v>
                </c:pt>
                <c:pt idx="260">
                  <c:v>1.5444703874740276E-2</c:v>
                </c:pt>
                <c:pt idx="261">
                  <c:v>1.52404447360815E-2</c:v>
                </c:pt>
                <c:pt idx="262">
                  <c:v>1.5038420348625703E-2</c:v>
                </c:pt>
                <c:pt idx="263">
                  <c:v>1.4813797236144819E-2</c:v>
                </c:pt>
                <c:pt idx="264">
                  <c:v>1.4616476441758879E-2</c:v>
                </c:pt>
                <c:pt idx="265">
                  <c:v>1.4397109769533704E-2</c:v>
                </c:pt>
                <c:pt idx="266">
                  <c:v>1.4204429814998993E-2</c:v>
                </c:pt>
                <c:pt idx="267">
                  <c:v>1.3990248198895558E-2</c:v>
                </c:pt>
                <c:pt idx="268">
                  <c:v>1.380214495951522E-2</c:v>
                </c:pt>
                <c:pt idx="269">
                  <c:v>1.3616172916571873E-2</c:v>
                </c:pt>
                <c:pt idx="270">
                  <c:v>1.3409483625343789E-2</c:v>
                </c:pt>
                <c:pt idx="271">
                  <c:v>1.3205452171500067E-2</c:v>
                </c:pt>
                <c:pt idx="272">
                  <c:v>1.300405740521793E-2</c:v>
                </c:pt>
                <c:pt idx="273">
                  <c:v>1.2827236119931298E-2</c:v>
                </c:pt>
                <c:pt idx="274">
                  <c:v>1.2630763468445454E-2</c:v>
                </c:pt>
                <c:pt idx="275">
                  <c:v>1.2458283240558253E-2</c:v>
                </c:pt>
                <c:pt idx="276">
                  <c:v>1.2287822051218967E-2</c:v>
                </c:pt>
                <c:pt idx="277">
                  <c:v>1.2098447472148742E-2</c:v>
                </c:pt>
                <c:pt idx="278">
                  <c:v>1.1911586819853515E-2</c:v>
                </c:pt>
                <c:pt idx="279">
                  <c:v>1.1727217996847988E-2</c:v>
                </c:pt>
                <c:pt idx="280">
                  <c:v>1.1545318799042293E-2</c:v>
                </c:pt>
                <c:pt idx="281">
                  <c:v>1.1365866924744703E-2</c:v>
                </c:pt>
                <c:pt idx="282">
                  <c:v>1.1188839983556813E-2</c:v>
                </c:pt>
                <c:pt idx="283">
                  <c:v>1.1014215505156173E-2</c:v>
                </c:pt>
                <c:pt idx="284">
                  <c:v>1.0841970947960897E-2</c:v>
                </c:pt>
                <c:pt idx="285">
                  <c:v>1.0672083707672508E-2</c:v>
                </c:pt>
                <c:pt idx="286">
                  <c:v>1.0504531125691255E-2</c:v>
                </c:pt>
                <c:pt idx="287">
                  <c:v>1.0375812002712686E-2</c:v>
                </c:pt>
                <c:pt idx="288">
                  <c:v>1.019433245369749E-2</c:v>
                </c:pt>
                <c:pt idx="289">
                  <c:v>1.0033396774251331E-2</c:v>
                </c:pt>
                <c:pt idx="290">
                  <c:v>9.8747072728918982E-3</c:v>
                </c:pt>
                <c:pt idx="291">
                  <c:v>9.7182411422350908E-3</c:v>
                </c:pt>
                <c:pt idx="292">
                  <c:v>9.5810082267985888E-3</c:v>
                </c:pt>
                <c:pt idx="293">
                  <c:v>9.4118877333155774E-3</c:v>
                </c:pt>
                <c:pt idx="294">
                  <c:v>9.2785083359299952E-3</c:v>
                </c:pt>
                <c:pt idx="295">
                  <c:v>9.1468155920885631E-3</c:v>
                </c:pt>
                <c:pt idx="296">
                  <c:v>9.0006574163690942E-3</c:v>
                </c:pt>
                <c:pt idx="297">
                  <c:v>8.8565909155338945E-3</c:v>
                </c:pt>
                <c:pt idx="298">
                  <c:v>8.7145933720682578E-3</c:v>
                </c:pt>
                <c:pt idx="299">
                  <c:v>8.5746421083083574E-3</c:v>
                </c:pt>
                <c:pt idx="300">
                  <c:v>8.4519405527011971E-3</c:v>
                </c:pt>
                <c:pt idx="301">
                  <c:v>8.3157927786597363E-3</c:v>
                </c:pt>
                <c:pt idx="302">
                  <c:v>8.1816260525082764E-3</c:v>
                </c:pt>
                <c:pt idx="303">
                  <c:v>8.0640116808547435E-3</c:v>
                </c:pt>
                <c:pt idx="304">
                  <c:v>7.9335257003146798E-3</c:v>
                </c:pt>
                <c:pt idx="305">
                  <c:v>7.8049560665635447E-3</c:v>
                </c:pt>
                <c:pt idx="306">
                  <c:v>7.6922627451171304E-3</c:v>
                </c:pt>
                <c:pt idx="307">
                  <c:v>7.5672522446521067E-3</c:v>
                </c:pt>
                <c:pt idx="308">
                  <c:v>7.4576875106338791E-3</c:v>
                </c:pt>
                <c:pt idx="309">
                  <c:v>7.3361573567224635E-3</c:v>
                </c:pt>
                <c:pt idx="310">
                  <c:v>7.2296514599352541E-3</c:v>
                </c:pt>
                <c:pt idx="311">
                  <c:v>7.111523516900654E-3</c:v>
                </c:pt>
                <c:pt idx="312">
                  <c:v>7.0080073125231195E-3</c:v>
                </c:pt>
                <c:pt idx="313">
                  <c:v>6.89320415473483E-3</c:v>
                </c:pt>
                <c:pt idx="314">
                  <c:v>6.7801300911226135E-3</c:v>
                </c:pt>
                <c:pt idx="315">
                  <c:v>6.668763754131478E-3</c:v>
                </c:pt>
                <c:pt idx="316">
                  <c:v>6.5711879246746858E-3</c:v>
                </c:pt>
                <c:pt idx="317">
                  <c:v>6.4749297864070132E-3</c:v>
                </c:pt>
                <c:pt idx="318">
                  <c:v>6.3681960650583975E-3</c:v>
                </c:pt>
                <c:pt idx="319">
                  <c:v>6.2630904919799566E-3</c:v>
                </c:pt>
                <c:pt idx="320">
                  <c:v>6.1710133819433471E-3</c:v>
                </c:pt>
                <c:pt idx="321">
                  <c:v>6.0689267095631726E-3</c:v>
                </c:pt>
                <c:pt idx="322">
                  <c:v>5.9795004827999515E-3</c:v>
                </c:pt>
                <c:pt idx="323">
                  <c:v>5.8803596441875019E-3</c:v>
                </c:pt>
                <c:pt idx="324">
                  <c:v>5.7827491194434493E-3</c:v>
                </c:pt>
                <c:pt idx="325">
                  <c:v>5.6972527023197118E-3</c:v>
                </c:pt>
                <c:pt idx="326">
                  <c:v>5.6024781825837226E-3</c:v>
                </c:pt>
                <c:pt idx="327">
                  <c:v>5.5091764658364703E-3</c:v>
                </c:pt>
                <c:pt idx="328">
                  <c:v>5.437614142424105E-3</c:v>
                </c:pt>
                <c:pt idx="329">
                  <c:v>5.3468824367018161E-3</c:v>
                </c:pt>
                <c:pt idx="330">
                  <c:v>5.2575694701093075E-3</c:v>
                </c:pt>
                <c:pt idx="331">
                  <c:v>5.1793557154307945E-3</c:v>
                </c:pt>
                <c:pt idx="332">
                  <c:v>5.0926704514908773E-3</c:v>
                </c:pt>
                <c:pt idx="333">
                  <c:v>5.0167624206025867E-3</c:v>
                </c:pt>
                <c:pt idx="334">
                  <c:v>4.932637618551396E-3</c:v>
                </c:pt>
                <c:pt idx="335">
                  <c:v>4.8589760425919422E-3</c:v>
                </c:pt>
                <c:pt idx="336">
                  <c:v>4.7863514017849286E-3</c:v>
                </c:pt>
                <c:pt idx="337">
                  <c:v>4.7058722159720647E-3</c:v>
                </c:pt>
                <c:pt idx="338">
                  <c:v>4.6354087142695339E-3</c:v>
                </c:pt>
                <c:pt idx="339">
                  <c:v>4.5659425217890112E-3</c:v>
                </c:pt>
                <c:pt idx="340">
                  <c:v>4.4974611810004502E-3</c:v>
                </c:pt>
                <c:pt idx="341">
                  <c:v>4.4215815067992457E-3</c:v>
                </c:pt>
                <c:pt idx="342">
                  <c:v>4.3551521102514991E-3</c:v>
                </c:pt>
                <c:pt idx="343">
                  <c:v>4.2896693386990483E-3</c:v>
                </c:pt>
                <c:pt idx="344">
                  <c:v>4.2171177883789848E-3</c:v>
                </c:pt>
                <c:pt idx="345">
                  <c:v>4.145732189571474E-3</c:v>
                </c:pt>
                <c:pt idx="346">
                  <c:v>4.0832436013327478E-3</c:v>
                </c:pt>
                <c:pt idx="347">
                  <c:v>4.029301777129235E-3</c:v>
                </c:pt>
                <c:pt idx="348">
                  <c:v>3.960943967101953E-3</c:v>
                </c:pt>
                <c:pt idx="349">
                  <c:v>3.8936915525784959E-3</c:v>
                </c:pt>
                <c:pt idx="350">
                  <c:v>3.8494627595250068E-3</c:v>
                </c:pt>
                <c:pt idx="351">
                  <c:v>3.7840169773821295E-3</c:v>
                </c:pt>
                <c:pt idx="352">
                  <c:v>3.733850317074796E-3</c:v>
                </c:pt>
                <c:pt idx="353">
                  <c:v>3.6702832363158999E-3</c:v>
                </c:pt>
                <c:pt idx="354">
                  <c:v>3.6146486911260343E-3</c:v>
                </c:pt>
                <c:pt idx="355">
                  <c:v>3.5598213094081435E-3</c:v>
                </c:pt>
                <c:pt idx="356">
                  <c:v>3.505790438894151E-3</c:v>
                </c:pt>
                <c:pt idx="357">
                  <c:v>3.4525455373089083E-3</c:v>
                </c:pt>
                <c:pt idx="358">
                  <c:v>3.4000761721290516E-3</c:v>
                </c:pt>
                <c:pt idx="359">
                  <c:v>3.3419622955139375E-3</c:v>
                </c:pt>
                <c:pt idx="360">
                  <c:v>3.2911068053993551E-3</c:v>
                </c:pt>
                <c:pt idx="361">
                  <c:v>3.2409949542903868E-3</c:v>
                </c:pt>
                <c:pt idx="362">
                  <c:v>3.1977492503447039E-3</c:v>
                </c:pt>
                <c:pt idx="363">
                  <c:v>3.1490049001177732E-3</c:v>
                </c:pt>
                <c:pt idx="364">
                  <c:v>3.1069406365689957E-3</c:v>
                </c:pt>
                <c:pt idx="365">
                  <c:v>3.0595294017515514E-3</c:v>
                </c:pt>
                <c:pt idx="366">
                  <c:v>3.0128153459467585E-3</c:v>
                </c:pt>
                <c:pt idx="367">
                  <c:v>2.9667889957135127E-3</c:v>
                </c:pt>
                <c:pt idx="368">
                  <c:v>2.9214409835462045E-3</c:v>
                </c:pt>
                <c:pt idx="369">
                  <c:v>2.8823106382882212E-3</c:v>
                </c:pt>
                <c:pt idx="370">
                  <c:v>2.8382096282626077E-3</c:v>
                </c:pt>
                <c:pt idx="371">
                  <c:v>2.7893748785351746E-3</c:v>
                </c:pt>
                <c:pt idx="372">
                  <c:v>2.75195462180221E-3</c:v>
                </c:pt>
                <c:pt idx="373">
                  <c:v>2.7097828046089359E-3</c:v>
                </c:pt>
                <c:pt idx="374">
                  <c:v>2.6682364024425706E-3</c:v>
                </c:pt>
                <c:pt idx="375">
                  <c:v>2.6323895305979399E-3</c:v>
                </c:pt>
                <c:pt idx="376">
                  <c:v>2.5919925360331484E-3</c:v>
                </c:pt>
                <c:pt idx="377">
                  <c:v>2.5571383025693025E-3</c:v>
                </c:pt>
                <c:pt idx="378">
                  <c:v>2.5178609574810626E-3</c:v>
                </c:pt>
                <c:pt idx="379">
                  <c:v>2.4791688187413763E-3</c:v>
                </c:pt>
                <c:pt idx="380">
                  <c:v>2.4410537082237092E-3</c:v>
                </c:pt>
                <c:pt idx="381">
                  <c:v>2.4081699757257198E-3</c:v>
                </c:pt>
                <c:pt idx="382">
                  <c:v>2.3711150920263631E-3</c:v>
                </c:pt>
                <c:pt idx="383">
                  <c:v>2.3346142692526831E-3</c:v>
                </c:pt>
                <c:pt idx="384">
                  <c:v>2.2986597060418272E-3</c:v>
                </c:pt>
                <c:pt idx="385">
                  <c:v>2.26764150659508E-3</c:v>
                </c:pt>
                <c:pt idx="386">
                  <c:v>2.2370305330692911E-3</c:v>
                </c:pt>
                <c:pt idx="387">
                  <c:v>2.2025387346784569E-3</c:v>
                </c:pt>
                <c:pt idx="388">
                  <c:v>2.1685647849822619E-3</c:v>
                </c:pt>
                <c:pt idx="389">
                  <c:v>2.1392565928718492E-3</c:v>
                </c:pt>
                <c:pt idx="390">
                  <c:v>2.1103343772967717E-3</c:v>
                </c:pt>
                <c:pt idx="391">
                  <c:v>2.077746865793957E-3</c:v>
                </c:pt>
                <c:pt idx="392">
                  <c:v>2.0496355946365168E-3</c:v>
                </c:pt>
                <c:pt idx="393">
                  <c:v>2.017962465512905E-3</c:v>
                </c:pt>
                <c:pt idx="394">
                  <c:v>1.9906405451744313E-3</c:v>
                </c:pt>
                <c:pt idx="395">
                  <c:v>1.9598574135042041E-3</c:v>
                </c:pt>
                <c:pt idx="396">
                  <c:v>1.9295391769642422E-3</c:v>
                </c:pt>
                <c:pt idx="397">
                  <c:v>1.9033868224067004E-3</c:v>
                </c:pt>
                <c:pt idx="398">
                  <c:v>1.8775808603007948E-3</c:v>
                </c:pt>
                <c:pt idx="399">
                  <c:v>1.8485068776132971E-3</c:v>
                </c:pt>
                <c:pt idx="400">
                  <c:v>1.8234285201199942E-3</c:v>
                </c:pt>
                <c:pt idx="401">
                  <c:v>1.7951748187321329E-3</c:v>
                </c:pt>
                <c:pt idx="402">
                  <c:v>1.7708044665368094E-3</c:v>
                </c:pt>
                <c:pt idx="403">
                  <c:v>1.7433489209509323E-3</c:v>
                </c:pt>
                <c:pt idx="404">
                  <c:v>1.7196674516123901E-3</c:v>
                </c:pt>
                <c:pt idx="405">
                  <c:v>1.6929884763359014E-3</c:v>
                </c:pt>
                <c:pt idx="406">
                  <c:v>1.6699772355450876E-3</c:v>
                </c:pt>
                <c:pt idx="407">
                  <c:v>1.6440537750945111E-3</c:v>
                </c:pt>
                <c:pt idx="408">
                  <c:v>1.6185248264853349E-3</c:v>
                </c:pt>
                <c:pt idx="409">
                  <c:v>1.596506086829429E-3</c:v>
                </c:pt>
                <c:pt idx="410">
                  <c:v>1.5717013745012401E-3</c:v>
                </c:pt>
                <c:pt idx="411">
                  <c:v>1.5503076418095416E-3</c:v>
                </c:pt>
                <c:pt idx="412">
                  <c:v>1.5262074082564876E-3</c:v>
                </c:pt>
                <c:pt idx="413">
                  <c:v>1.5054216122818173E-3</c:v>
                </c:pt>
                <c:pt idx="414">
                  <c:v>1.4849137992117385E-3</c:v>
                </c:pt>
                <c:pt idx="415">
                  <c:v>1.4646803878968404E-3</c:v>
                </c:pt>
                <c:pt idx="416">
                  <c:v>1.4447178396909913E-3</c:v>
                </c:pt>
                <c:pt idx="417">
                  <c:v>1.4250226580436942E-3</c:v>
                </c:pt>
                <c:pt idx="418">
                  <c:v>1.4028368366435916E-3</c:v>
                </c:pt>
                <c:pt idx="419">
                  <c:v>1.3837030025605512E-3</c:v>
                </c:pt>
                <c:pt idx="420">
                  <c:v>1.3675069698583994E-3</c:v>
                </c:pt>
                <c:pt idx="421">
                  <c:v>1.3488471166584856E-3</c:v>
                </c:pt>
                <c:pt idx="422">
                  <c:v>1.3304377645241131E-3</c:v>
                </c:pt>
                <c:pt idx="423">
                  <c:v>1.3148552317480003E-3</c:v>
                </c:pt>
                <c:pt idx="424">
                  <c:v>1.2943575928873734E-3</c:v>
                </c:pt>
                <c:pt idx="425">
                  <c:v>1.2817066223722521E-3</c:v>
                </c:pt>
                <c:pt idx="426">
                  <c:v>1.2666860581565383E-3</c:v>
                </c:pt>
                <c:pt idx="427">
                  <c:v>1.2493810263197621E-3</c:v>
                </c:pt>
                <c:pt idx="428">
                  <c:v>1.2347336065236085E-3</c:v>
                </c:pt>
                <c:pt idx="429">
                  <c:v>1.2202553623622406E-3</c:v>
                </c:pt>
                <c:pt idx="430">
                  <c:v>1.2059443986905019E-3</c:v>
                </c:pt>
                <c:pt idx="431">
                  <c:v>1.1917988402412631E-3</c:v>
                </c:pt>
                <c:pt idx="432">
                  <c:v>1.1778168314480492E-3</c:v>
                </c:pt>
                <c:pt idx="433">
                  <c:v>1.1639965362685533E-3</c:v>
                </c:pt>
                <c:pt idx="434">
                  <c:v>1.1503361380089359E-3</c:v>
                </c:pt>
                <c:pt idx="435">
                  <c:v>1.1368338391490463E-3</c:v>
                </c:pt>
                <c:pt idx="436">
                  <c:v>1.1234878611685198E-3</c:v>
                </c:pt>
                <c:pt idx="437">
                  <c:v>1.1124843545403315E-3</c:v>
                </c:pt>
                <c:pt idx="438">
                  <c:v>1.0994204079871805E-3</c:v>
                </c:pt>
                <c:pt idx="439">
                  <c:v>1.0886494986429129E-3</c:v>
                </c:pt>
                <c:pt idx="440">
                  <c:v>1.0758617833907655E-3</c:v>
                </c:pt>
                <c:pt idx="441">
                  <c:v>1.0632223354181489E-3</c:v>
                </c:pt>
                <c:pt idx="442">
                  <c:v>1.0528015135200322E-3</c:v>
                </c:pt>
                <c:pt idx="443">
                  <c:v>1.0424815328076481E-3</c:v>
                </c:pt>
                <c:pt idx="444">
                  <c:v>1.0282011643471187E-3</c:v>
                </c:pt>
                <c:pt idx="445">
                  <c:v>1.0201278633402749E-3</c:v>
                </c:pt>
                <c:pt idx="446">
                  <c:v>1.010124226926518E-3</c:v>
                </c:pt>
                <c:pt idx="447">
                  <c:v>9.9824769659538127E-4</c:v>
                </c:pt>
                <c:pt idx="448">
                  <c:v>9.8845604245674274E-4</c:v>
                </c:pt>
                <c:pt idx="449">
                  <c:v>9.7875928944153243E-4</c:v>
                </c:pt>
                <c:pt idx="450">
                  <c:v>9.6915653991992679E-4</c:v>
                </c:pt>
                <c:pt idx="451">
                  <c:v>9.5964690432474842E-4</c:v>
                </c:pt>
                <c:pt idx="452">
                  <c:v>9.5022950108735176E-4</c:v>
                </c:pt>
                <c:pt idx="453">
                  <c:v>9.4090345657377454E-4</c:v>
                </c:pt>
                <c:pt idx="454">
                  <c:v>9.29831578229378E-4</c:v>
                </c:pt>
                <c:pt idx="455">
                  <c:v>9.2434404190501062E-4</c:v>
                </c:pt>
                <c:pt idx="456">
                  <c:v>9.1526922084385245E-4</c:v>
                </c:pt>
                <c:pt idx="457">
                  <c:v>9.044956672487266E-4</c:v>
                </c:pt>
                <c:pt idx="458">
                  <c:v>8.9561358513662868E-4</c:v>
                </c:pt>
                <c:pt idx="459">
                  <c:v>8.8681778304407969E-4</c:v>
                </c:pt>
                <c:pt idx="460">
                  <c:v>8.7984271179576104E-4</c:v>
                </c:pt>
                <c:pt idx="461">
                  <c:v>8.7120015272057179E-4</c:v>
                </c:pt>
                <c:pt idx="462">
                  <c:v>8.6264159679023142E-4</c:v>
                </c:pt>
                <c:pt idx="463">
                  <c:v>8.5585469701837831E-4</c:v>
                </c:pt>
                <c:pt idx="464">
                  <c:v>8.4744533770799411E-4</c:v>
                </c:pt>
                <c:pt idx="465">
                  <c:v>8.4077677203432395E-4</c:v>
                </c:pt>
                <c:pt idx="466">
                  <c:v>8.3251406222178753E-4</c:v>
                </c:pt>
                <c:pt idx="467">
                  <c:v>8.2596180966328081E-4</c:v>
                </c:pt>
                <c:pt idx="468">
                  <c:v>8.1622903640792552E-4</c:v>
                </c:pt>
                <c:pt idx="469">
                  <c:v>8.1140531647999538E-4</c:v>
                </c:pt>
                <c:pt idx="470">
                  <c:v>8.0342843018528141E-4</c:v>
                </c:pt>
                <c:pt idx="471">
                  <c:v>7.971028726332487E-4</c:v>
                </c:pt>
                <c:pt idx="472">
                  <c:v>7.8926524176986101E-4</c:v>
                </c:pt>
                <c:pt idx="473">
                  <c:v>7.8305013075230295E-4</c:v>
                </c:pt>
                <c:pt idx="474">
                  <c:v>7.7688349801451756E-4</c:v>
                </c:pt>
                <c:pt idx="475">
                  <c:v>7.6924281486575447E-4</c:v>
                </c:pt>
                <c:pt idx="476">
                  <c:v>7.6318390624679653E-4</c:v>
                </c:pt>
                <c:pt idx="477">
                  <c:v>7.5717228036896304E-4</c:v>
                </c:pt>
                <c:pt idx="478">
                  <c:v>7.5120757510825707E-4</c:v>
                </c:pt>
                <c:pt idx="479">
                  <c:v>7.4528943100734169E-4</c:v>
                </c:pt>
                <c:pt idx="480">
                  <c:v>7.3941749125759171E-4</c:v>
                </c:pt>
                <c:pt idx="481">
                  <c:v>7.3359140168115266E-4</c:v>
                </c:pt>
                <c:pt idx="482">
                  <c:v>7.2781081071322817E-4</c:v>
                </c:pt>
                <c:pt idx="483">
                  <c:v>7.2207536938432312E-4</c:v>
                </c:pt>
                <c:pt idx="484">
                  <c:v>7.1780320936552918E-4</c:v>
                </c:pt>
                <c:pt idx="485">
                  <c:v>7.1073855263674933E-4</c:v>
                </c:pt>
                <c:pt idx="486">
                  <c:v>7.0653288972727195E-4</c:v>
                </c:pt>
                <c:pt idx="487">
                  <c:v>7.0096369533281799E-4</c:v>
                </c:pt>
                <c:pt idx="488">
                  <c:v>6.9543802787679564E-4</c:v>
                </c:pt>
                <c:pt idx="489">
                  <c:v>6.8995555297425787E-4</c:v>
                </c:pt>
                <c:pt idx="490">
                  <c:v>6.8587184215535089E-4</c:v>
                </c:pt>
                <c:pt idx="491">
                  <c:v>6.8046415705262935E-4</c:v>
                </c:pt>
                <c:pt idx="492">
                  <c:v>6.7509875767303548E-4</c:v>
                </c:pt>
                <c:pt idx="493">
                  <c:v>6.7110226243819804E-4</c:v>
                </c:pt>
                <c:pt idx="494">
                  <c:v>6.6845097758831489E-4</c:v>
                </c:pt>
                <c:pt idx="495">
                  <c:v>6.6186813122086807E-4</c:v>
                </c:pt>
                <c:pt idx="496">
                  <c:v>6.5664818690361077E-4</c:v>
                </c:pt>
                <c:pt idx="497">
                  <c:v>6.5276004802644562E-4</c:v>
                </c:pt>
                <c:pt idx="498">
                  <c:v>6.4889474957291091E-4</c:v>
                </c:pt>
                <c:pt idx="499">
                  <c:v>6.4377631974590302E-4</c:v>
                </c:pt>
                <c:pt idx="500">
                  <c:v>6.3996380341731045E-4</c:v>
                </c:pt>
                <c:pt idx="501">
                  <c:v>6.3617369025752624E-4</c:v>
                </c:pt>
                <c:pt idx="502">
                  <c:v>6.3115483154030513E-4</c:v>
                </c:pt>
                <c:pt idx="503">
                  <c:v>6.2617526520904469E-4</c:v>
                </c:pt>
                <c:pt idx="504">
                  <c:v>6.2246619379386628E-4</c:v>
                </c:pt>
                <c:pt idx="505">
                  <c:v>6.1877892697328898E-4</c:v>
                </c:pt>
                <c:pt idx="506">
                  <c:v>6.1511333851095031E-4</c:v>
                </c:pt>
                <c:pt idx="507">
                  <c:v>6.114693028785044E-4</c:v>
                </c:pt>
                <c:pt idx="508">
                  <c:v>6.0664389968191439E-4</c:v>
                </c:pt>
                <c:pt idx="509">
                  <c:v>6.0304966976947006E-4</c:v>
                </c:pt>
                <c:pt idx="510">
                  <c:v>5.9947657932506832E-4</c:v>
                </c:pt>
                <c:pt idx="511">
                  <c:v>5.9592450584583121E-4</c:v>
                </c:pt>
                <c:pt idx="512">
                  <c:v>5.9239332751731685E-4</c:v>
                </c:pt>
                <c:pt idx="513">
                  <c:v>5.8771738405211734E-4</c:v>
                </c:pt>
                <c:pt idx="514">
                  <c:v>5.8539317247523052E-4</c:v>
                </c:pt>
                <c:pt idx="515">
                  <c:v>5.8192395554255267E-4</c:v>
                </c:pt>
                <c:pt idx="516">
                  <c:v>5.7847515331520749E-4</c:v>
                </c:pt>
                <c:pt idx="517">
                  <c:v>5.7504664736705109E-4</c:v>
                </c:pt>
                <c:pt idx="518">
                  <c:v>5.7277219426559952E-4</c:v>
                </c:pt>
                <c:pt idx="519">
                  <c:v>5.6937725409020898E-4</c:v>
                </c:pt>
                <c:pt idx="520">
                  <c:v>5.6488173291999709E-4</c:v>
                </c:pt>
                <c:pt idx="521">
                  <c:v>5.6153324111415492E-4</c:v>
                </c:pt>
                <c:pt idx="522">
                  <c:v>5.5931187259175715E-4</c:v>
                </c:pt>
                <c:pt idx="523">
                  <c:v>5.5489528527489964E-4</c:v>
                </c:pt>
                <c:pt idx="524">
                  <c:v>5.5269999896160509E-4</c:v>
                </c:pt>
                <c:pt idx="525">
                  <c:v>5.5051333941104157E-4</c:v>
                </c:pt>
                <c:pt idx="526">
                  <c:v>5.4724945214479803E-4</c:v>
                </c:pt>
                <c:pt idx="527">
                  <c:v>5.4400478754271068E-4</c:v>
                </c:pt>
                <c:pt idx="528">
                  <c:v>5.4077923390309114E-4</c:v>
                </c:pt>
                <c:pt idx="529">
                  <c:v>5.3863942713595176E-4</c:v>
                </c:pt>
                <c:pt idx="530">
                  <c:v>5.3650803199785672E-4</c:v>
                </c:pt>
                <c:pt idx="531">
                  <c:v>5.3332663974873856E-4</c:v>
                </c:pt>
                <c:pt idx="532">
                  <c:v>5.3016399066405627E-4</c:v>
                </c:pt>
                <c:pt idx="533">
                  <c:v>5.2806591696242307E-4</c:v>
                </c:pt>
                <c:pt idx="534">
                  <c:v>5.2493426458989959E-4</c:v>
                </c:pt>
                <c:pt idx="535">
                  <c:v>5.2182106611105945E-4</c:v>
                </c:pt>
                <c:pt idx="536">
                  <c:v>5.1975579958314839E-4</c:v>
                </c:pt>
                <c:pt idx="537">
                  <c:v>5.1667311933370789E-4</c:v>
                </c:pt>
                <c:pt idx="538">
                  <c:v>5.1462809957950918E-4</c:v>
                </c:pt>
                <c:pt idx="539">
                  <c:v>5.125911235517519E-4</c:v>
                </c:pt>
                <c:pt idx="540">
                  <c:v>5.0955067319051245E-4</c:v>
                </c:pt>
                <c:pt idx="541">
                  <c:v>5.0753367005928628E-4</c:v>
                </c:pt>
                <c:pt idx="542">
                  <c:v>5.0452303366187569E-4</c:v>
                </c:pt>
                <c:pt idx="543">
                  <c:v>5.0252581001378833E-4</c:v>
                </c:pt>
                <c:pt idx="544">
                  <c:v>5.005364444127014E-4</c:v>
                </c:pt>
                <c:pt idx="545">
                  <c:v>4.9855490632086624E-4</c:v>
                </c:pt>
                <c:pt idx="546">
                  <c:v>4.9658116531621792E-4</c:v>
                </c:pt>
                <c:pt idx="547">
                  <c:v>4.9461519109199597E-4</c:v>
                </c:pt>
                <c:pt idx="548">
                  <c:v>4.926569534562835E-4</c:v>
                </c:pt>
                <c:pt idx="549">
                  <c:v>4.9070642233161829E-4</c:v>
                </c:pt>
                <c:pt idx="550">
                  <c:v>4.8876356775458404E-4</c:v>
                </c:pt>
                <c:pt idx="551">
                  <c:v>4.868283598753928E-4</c:v>
                </c:pt>
                <c:pt idx="552">
                  <c:v>4.8490076895750262E-4</c:v>
                </c:pt>
                <c:pt idx="553">
                  <c:v>4.8298076537714403E-4</c:v>
                </c:pt>
                <c:pt idx="554">
                  <c:v>4.8106831962299915E-4</c:v>
                </c:pt>
                <c:pt idx="555">
                  <c:v>4.801149217390988E-4</c:v>
                </c:pt>
                <c:pt idx="556">
                  <c:v>4.7726598410760822E-4</c:v>
                </c:pt>
                <c:pt idx="557">
                  <c:v>4.7632007806873417E-4</c:v>
                </c:pt>
                <c:pt idx="558">
                  <c:v>4.7443385391800652E-4</c:v>
                </c:pt>
                <c:pt idx="559">
                  <c:v>4.7255505617274749E-4</c:v>
                </c:pt>
                <c:pt idx="560">
                  <c:v>4.7068365593267927E-4</c:v>
                </c:pt>
                <c:pt idx="561">
                  <c:v>4.6975072087579163E-4</c:v>
                </c:pt>
                <c:pt idx="562">
                  <c:v>4.6789036294559035E-4</c:v>
                </c:pt>
                <c:pt idx="563">
                  <c:v>4.6696293291565236E-4</c:v>
                </c:pt>
                <c:pt idx="564">
                  <c:v>4.6511355288559187E-4</c:v>
                </c:pt>
                <c:pt idx="565">
                  <c:v>4.6419159576960496E-4</c:v>
                </c:pt>
                <c:pt idx="566">
                  <c:v>4.6235312959686984E-4</c:v>
                </c:pt>
                <c:pt idx="567">
                  <c:v>4.6052190392997046E-4</c:v>
                </c:pt>
                <c:pt idx="568">
                  <c:v>4.5960899747151822E-4</c:v>
                </c:pt>
                <c:pt idx="569">
                  <c:v>4.5778857973392757E-4</c:v>
                </c:pt>
                <c:pt idx="570">
                  <c:v>4.5688106144656595E-4</c:v>
                </c:pt>
                <c:pt idx="571">
                  <c:v>4.5507138856423068E-4</c:v>
                </c:pt>
                <c:pt idx="572">
                  <c:v>4.541692270010057E-4</c:v>
                </c:pt>
                <c:pt idx="573">
                  <c:v>4.5237023625957452E-4</c:v>
                </c:pt>
                <c:pt idx="574">
                  <c:v>4.5237023625957452E-4</c:v>
                </c:pt>
                <c:pt idx="575">
                  <c:v>4.5057833228084637E-4</c:v>
                </c:pt>
                <c:pt idx="576">
                  <c:v>4.4968502919571948E-4</c:v>
                </c:pt>
                <c:pt idx="577">
                  <c:v>4.4790370362795677E-4</c:v>
                </c:pt>
                <c:pt idx="578">
                  <c:v>4.4701567428259183E-4</c:v>
                </c:pt>
                <c:pt idx="579">
                  <c:v>4.4612939599864227E-4</c:v>
                </c:pt>
                <c:pt idx="580">
                  <c:v>4.443620789613873E-4</c:v>
                </c:pt>
                <c:pt idx="581">
                  <c:v>4.443620789613873E-4</c:v>
                </c:pt>
                <c:pt idx="582">
                  <c:v>4.4260172527398436E-4</c:v>
                </c:pt>
                <c:pt idx="583">
                  <c:v>4.4172415120168567E-4</c:v>
                </c:pt>
                <c:pt idx="584">
                  <c:v>4.4084830779802722E-4</c:v>
                </c:pt>
                <c:pt idx="585">
                  <c:v>4.3997419168688543E-4</c:v>
                </c:pt>
                <c:pt idx="586">
                  <c:v>4.391017994985494E-4</c:v>
                </c:pt>
                <c:pt idx="587">
                  <c:v>4.3823112786974086E-4</c:v>
                </c:pt>
                <c:pt idx="588">
                  <c:v>4.3649493286969745E-4</c:v>
                </c:pt>
                <c:pt idx="589">
                  <c:v>4.3562940280395359E-4</c:v>
                </c:pt>
                <c:pt idx="590">
                  <c:v>4.3476557990870563E-4</c:v>
                </c:pt>
                <c:pt idx="591">
                  <c:v>4.3476557990870563E-4</c:v>
                </c:pt>
                <c:pt idx="592">
                  <c:v>4.3304304231083028E-4</c:v>
                </c:pt>
                <c:pt idx="593">
                  <c:v>4.3304304231083028E-4</c:v>
                </c:pt>
                <c:pt idx="594">
                  <c:v>4.3132729350186784E-4</c:v>
                </c:pt>
                <c:pt idx="595">
                  <c:v>4.3132729350186784E-4</c:v>
                </c:pt>
                <c:pt idx="596">
                  <c:v>4.2961830700901759E-4</c:v>
                </c:pt>
                <c:pt idx="597">
                  <c:v>4.2961830700901759E-4</c:v>
                </c:pt>
                <c:pt idx="598">
                  <c:v>4.2876634138599512E-4</c:v>
                </c:pt>
                <c:pt idx="599">
                  <c:v>4.2791605646043526E-4</c:v>
                </c:pt>
                <c:pt idx="600">
                  <c:v>4.262205155849745E-4</c:v>
                </c:pt>
                <c:pt idx="601">
                  <c:v>4.262205155849745E-4</c:v>
                </c:pt>
                <c:pt idx="602">
                  <c:v>4.2537525309233515E-4</c:v>
                </c:pt>
                <c:pt idx="603">
                  <c:v>4.2453165821170348E-4</c:v>
                </c:pt>
                <c:pt idx="604">
                  <c:v>4.2368972768730965E-4</c:v>
                </c:pt>
                <c:pt idx="605">
                  <c:v>4.2284945826962829E-4</c:v>
                </c:pt>
                <c:pt idx="606">
                  <c:v>4.2284945826962829E-4</c:v>
                </c:pt>
                <c:pt idx="607">
                  <c:v>4.2201084671533647E-4</c:v>
                </c:pt>
                <c:pt idx="608">
                  <c:v>4.2033858425457975E-4</c:v>
                </c:pt>
                <c:pt idx="609">
                  <c:v>4.2033858425457975E-4</c:v>
                </c:pt>
                <c:pt idx="610">
                  <c:v>4.1950492689241586E-4</c:v>
                </c:pt>
                <c:pt idx="611">
                  <c:v>4.1867291448221167E-4</c:v>
                </c:pt>
                <c:pt idx="612">
                  <c:v>4.1784254381152221E-4</c:v>
                </c:pt>
                <c:pt idx="613">
                  <c:v>4.1784254381152221E-4</c:v>
                </c:pt>
                <c:pt idx="614">
                  <c:v>4.1701381167404432E-4</c:v>
                </c:pt>
                <c:pt idx="615">
                  <c:v>4.1618671486960061E-4</c:v>
                </c:pt>
                <c:pt idx="616">
                  <c:v>4.1536125020415058E-4</c:v>
                </c:pt>
                <c:pt idx="617">
                  <c:v>4.1536125020415058E-4</c:v>
                </c:pt>
                <c:pt idx="618">
                  <c:v>4.1453741448973835E-4</c:v>
                </c:pt>
                <c:pt idx="619">
                  <c:v>4.1453741448973835E-4</c:v>
                </c:pt>
                <c:pt idx="620">
                  <c:v>4.1371520454453066E-4</c:v>
                </c:pt>
                <c:pt idx="621">
                  <c:v>4.1289461719275575E-4</c:v>
                </c:pt>
                <c:pt idx="622">
                  <c:v>4.1289461719275575E-4</c:v>
                </c:pt>
                <c:pt idx="623">
                  <c:v>4.1207564926473239E-4</c:v>
                </c:pt>
                <c:pt idx="624">
                  <c:v>4.1125829759685348E-4</c:v>
                </c:pt>
                <c:pt idx="625">
                  <c:v>4.1044255903153435E-4</c:v>
                </c:pt>
                <c:pt idx="626">
                  <c:v>4.1044255903153435E-4</c:v>
                </c:pt>
                <c:pt idx="627">
                  <c:v>4.0962843041725044E-4</c:v>
                </c:pt>
                <c:pt idx="628">
                  <c:v>4.0962843041725044E-4</c:v>
                </c:pt>
                <c:pt idx="629">
                  <c:v>4.0881590860852098E-4</c:v>
                </c:pt>
                <c:pt idx="630">
                  <c:v>4.0881590860852098E-4</c:v>
                </c:pt>
                <c:pt idx="631">
                  <c:v>4.0800499046585701E-4</c:v>
                </c:pt>
                <c:pt idx="632">
                  <c:v>4.0800499046585701E-4</c:v>
                </c:pt>
                <c:pt idx="633">
                  <c:v>4.0719567285579062E-4</c:v>
                </c:pt>
                <c:pt idx="634">
                  <c:v>4.0719567285579062E-4</c:v>
                </c:pt>
                <c:pt idx="635">
                  <c:v>4.0638795265086712E-4</c:v>
                </c:pt>
                <c:pt idx="636">
                  <c:v>4.0558182672959344E-4</c:v>
                </c:pt>
                <c:pt idx="637">
                  <c:v>4.0558182672959344E-4</c:v>
                </c:pt>
                <c:pt idx="638">
                  <c:v>4.0558182672959344E-4</c:v>
                </c:pt>
                <c:pt idx="639">
                  <c:v>4.0477729197646643E-4</c:v>
                </c:pt>
                <c:pt idx="640">
                  <c:v>4.0397434528193947E-4</c:v>
                </c:pt>
                <c:pt idx="641">
                  <c:v>4.0317298354243238E-4</c:v>
                </c:pt>
                <c:pt idx="642">
                  <c:v>4.0317298354243238E-4</c:v>
                </c:pt>
                <c:pt idx="643">
                  <c:v>4.0317298354243238E-4</c:v>
                </c:pt>
                <c:pt idx="644">
                  <c:v>4.0237320366029802E-4</c:v>
                </c:pt>
                <c:pt idx="645">
                  <c:v>4.0237320366029802E-4</c:v>
                </c:pt>
                <c:pt idx="646">
                  <c:v>4.0237320366029802E-4</c:v>
                </c:pt>
                <c:pt idx="647">
                  <c:v>4.0157500254381454E-4</c:v>
                </c:pt>
                <c:pt idx="648">
                  <c:v>4.0157500254381454E-4</c:v>
                </c:pt>
                <c:pt idx="649">
                  <c:v>4.0157500254381454E-4</c:v>
                </c:pt>
                <c:pt idx="650">
                  <c:v>4.0077837710720551E-4</c:v>
                </c:pt>
                <c:pt idx="651">
                  <c:v>3.9998332427057856E-4</c:v>
                </c:pt>
                <c:pt idx="652">
                  <c:v>3.9998332427057856E-4</c:v>
                </c:pt>
                <c:pt idx="653">
                  <c:v>3.9918984095995433E-4</c:v>
                </c:pt>
                <c:pt idx="654">
                  <c:v>3.9918984095995433E-4</c:v>
                </c:pt>
                <c:pt idx="655">
                  <c:v>3.9918984095995433E-4</c:v>
                </c:pt>
                <c:pt idx="656">
                  <c:v>3.9839792410725013E-4</c:v>
                </c:pt>
                <c:pt idx="657">
                  <c:v>3.9839792410725013E-4</c:v>
                </c:pt>
                <c:pt idx="658">
                  <c:v>3.9839792410725013E-4</c:v>
                </c:pt>
                <c:pt idx="659">
                  <c:v>3.9839792410725013E-4</c:v>
                </c:pt>
                <c:pt idx="660">
                  <c:v>3.9681877753256623E-4</c:v>
                </c:pt>
                <c:pt idx="661">
                  <c:v>3.9681877753256623E-4</c:v>
                </c:pt>
                <c:pt idx="662">
                  <c:v>3.9603154170374938E-4</c:v>
                </c:pt>
                <c:pt idx="663">
                  <c:v>3.9603154170374938E-4</c:v>
                </c:pt>
                <c:pt idx="664">
                  <c:v>3.9524586011914552E-4</c:v>
                </c:pt>
                <c:pt idx="665">
                  <c:v>3.9524586011914552E-4</c:v>
                </c:pt>
                <c:pt idx="666">
                  <c:v>3.9524586011914552E-4</c:v>
                </c:pt>
                <c:pt idx="667">
                  <c:v>3.9446172973992954E-4</c:v>
                </c:pt>
                <c:pt idx="668">
                  <c:v>3.9446172973992954E-4</c:v>
                </c:pt>
                <c:pt idx="669">
                  <c:v>3.9367914753312978E-4</c:v>
                </c:pt>
                <c:pt idx="670">
                  <c:v>3.928981104715665E-4</c:v>
                </c:pt>
                <c:pt idx="671">
                  <c:v>3.928981104715665E-4</c:v>
                </c:pt>
                <c:pt idx="672">
                  <c:v>3.928981104715665E-4</c:v>
                </c:pt>
                <c:pt idx="673">
                  <c:v>3.9211861553386238E-4</c:v>
                </c:pt>
                <c:pt idx="674">
                  <c:v>3.9134065970443567E-4</c:v>
                </c:pt>
                <c:pt idx="675">
                  <c:v>3.9134065970443567E-4</c:v>
                </c:pt>
                <c:pt idx="676">
                  <c:v>3.9056423997350166E-4</c:v>
                </c:pt>
                <c:pt idx="677">
                  <c:v>3.9056423997350166E-4</c:v>
                </c:pt>
                <c:pt idx="678">
                  <c:v>3.9056423997350166E-4</c:v>
                </c:pt>
                <c:pt idx="679">
                  <c:v>3.9056423997350166E-4</c:v>
                </c:pt>
                <c:pt idx="680">
                  <c:v>3.8978935333702048E-4</c:v>
                </c:pt>
                <c:pt idx="681">
                  <c:v>3.8978935333702048E-4</c:v>
                </c:pt>
                <c:pt idx="682">
                  <c:v>3.8978935333702048E-4</c:v>
                </c:pt>
                <c:pt idx="683">
                  <c:v>3.890159967967345E-4</c:v>
                </c:pt>
                <c:pt idx="684">
                  <c:v>3.890159967967345E-4</c:v>
                </c:pt>
                <c:pt idx="685">
                  <c:v>3.8824416736011653E-4</c:v>
                </c:pt>
                <c:pt idx="686">
                  <c:v>3.8824416736011653E-4</c:v>
                </c:pt>
                <c:pt idx="687">
                  <c:v>3.8824416736011653E-4</c:v>
                </c:pt>
                <c:pt idx="688">
                  <c:v>3.8747386204038915E-4</c:v>
                </c:pt>
                <c:pt idx="689">
                  <c:v>3.8747386204038915E-4</c:v>
                </c:pt>
                <c:pt idx="690">
                  <c:v>3.8747386204038915E-4</c:v>
                </c:pt>
                <c:pt idx="691">
                  <c:v>3.8747386204038915E-4</c:v>
                </c:pt>
                <c:pt idx="692">
                  <c:v>3.8670507785650829E-4</c:v>
                </c:pt>
                <c:pt idx="693">
                  <c:v>3.8670507785650829E-4</c:v>
                </c:pt>
                <c:pt idx="694">
                  <c:v>3.8670507785650829E-4</c:v>
                </c:pt>
                <c:pt idx="695">
                  <c:v>3.8670507785650829E-4</c:v>
                </c:pt>
                <c:pt idx="696">
                  <c:v>3.859378118331383E-4</c:v>
                </c:pt>
                <c:pt idx="697">
                  <c:v>3.859378118331383E-4</c:v>
                </c:pt>
                <c:pt idx="698">
                  <c:v>3.8517206100065318E-4</c:v>
                </c:pt>
              </c:numCache>
            </c:numRef>
          </c:yVal>
          <c:smooth val="0"/>
        </c:ser>
        <c:ser>
          <c:idx val="3"/>
          <c:order val="3"/>
          <c:tx>
            <c:v>Wmi</c:v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V4D2'!$H$2:$H$700</c:f>
              <c:numCache>
                <c:formatCode>0.000</c:formatCode>
                <c:ptCount val="699"/>
                <c:pt idx="0">
                  <c:v>0.2008297425910554</c:v>
                </c:pt>
                <c:pt idx="1">
                  <c:v>0.20082932858034952</c:v>
                </c:pt>
                <c:pt idx="2">
                  <c:v>0.20082904101180504</c:v>
                </c:pt>
                <c:pt idx="3">
                  <c:v>0.20082872901632304</c:v>
                </c:pt>
                <c:pt idx="4">
                  <c:v>0.20082842562784373</c:v>
                </c:pt>
                <c:pt idx="5">
                  <c:v>0.20082817378323448</c:v>
                </c:pt>
                <c:pt idx="6">
                  <c:v>0.20082778814765065</c:v>
                </c:pt>
                <c:pt idx="7">
                  <c:v>0.20082745620046188</c:v>
                </c:pt>
                <c:pt idx="8">
                  <c:v>0.20082710190113806</c:v>
                </c:pt>
                <c:pt idx="9">
                  <c:v>0.20082667472459079</c:v>
                </c:pt>
                <c:pt idx="10">
                  <c:v>0.20082621506857959</c:v>
                </c:pt>
                <c:pt idx="11">
                  <c:v>0.20082572047259256</c:v>
                </c:pt>
                <c:pt idx="12">
                  <c:v>0.20082530994423103</c:v>
                </c:pt>
                <c:pt idx="13">
                  <c:v>0.20082468139318271</c:v>
                </c:pt>
                <c:pt idx="14">
                  <c:v>0.20082407028486601</c:v>
                </c:pt>
                <c:pt idx="15">
                  <c:v>0.2008234882339846</c:v>
                </c:pt>
                <c:pt idx="16">
                  <c:v>0.20082270537420918</c:v>
                </c:pt>
                <c:pt idx="17">
                  <c:v>0.20082203163889187</c:v>
                </c:pt>
                <c:pt idx="18">
                  <c:v>0.20082121947459525</c:v>
                </c:pt>
                <c:pt idx="19">
                  <c:v>0.20082034574737306</c:v>
                </c:pt>
                <c:pt idx="20">
                  <c:v>0.20081940582304902</c:v>
                </c:pt>
                <c:pt idx="21">
                  <c:v>0.20081851074580032</c:v>
                </c:pt>
                <c:pt idx="22">
                  <c:v>0.20081755569695914</c:v>
                </c:pt>
                <c:pt idx="23">
                  <c:v>0.20081600189091708</c:v>
                </c:pt>
                <c:pt idx="24">
                  <c:v>0.20081487890914274</c:v>
                </c:pt>
                <c:pt idx="25">
                  <c:v>0.20081336901190308</c:v>
                </c:pt>
                <c:pt idx="26">
                  <c:v>0.20081190170231328</c:v>
                </c:pt>
                <c:pt idx="27">
                  <c:v>0.20081032374673896</c:v>
                </c:pt>
                <c:pt idx="28">
                  <c:v>0.20080862690641627</c:v>
                </c:pt>
                <c:pt idx="29">
                  <c:v>0.20080680234543746</c:v>
                </c:pt>
                <c:pt idx="30">
                  <c:v>0.20080484059000475</c:v>
                </c:pt>
                <c:pt idx="31">
                  <c:v>0.20080273148529729</c:v>
                </c:pt>
                <c:pt idx="32">
                  <c:v>0.20080046414987607</c:v>
                </c:pt>
                <c:pt idx="33">
                  <c:v>0.20079802692755785</c:v>
                </c:pt>
                <c:pt idx="34">
                  <c:v>0.20079540733670059</c:v>
                </c:pt>
                <c:pt idx="35">
                  <c:v>0.2007925920168584</c:v>
                </c:pt>
                <c:pt idx="36">
                  <c:v>0.20078956667277881</c:v>
                </c:pt>
                <c:pt idx="37">
                  <c:v>0.20078631601573796</c:v>
                </c:pt>
                <c:pt idx="38">
                  <c:v>0.20078282370223291</c:v>
                </c:pt>
                <c:pt idx="39">
                  <c:v>0.20077907227008102</c:v>
                </c:pt>
                <c:pt idx="40">
                  <c:v>0.20077504307200936</c:v>
                </c:pt>
                <c:pt idx="41">
                  <c:v>0.20077071620685935</c:v>
                </c:pt>
                <c:pt idx="42">
                  <c:v>0.20076607044857683</c:v>
                </c:pt>
                <c:pt idx="43">
                  <c:v>0.20076108317321184</c:v>
                </c:pt>
                <c:pt idx="44">
                  <c:v>0.20075573028421079</c:v>
                </c:pt>
                <c:pt idx="45">
                  <c:v>0.20074998613635539</c:v>
                </c:pt>
                <c:pt idx="46">
                  <c:v>0.20074382345877378</c:v>
                </c:pt>
                <c:pt idx="47">
                  <c:v>0.20073797078154018</c:v>
                </c:pt>
                <c:pt idx="48">
                  <c:v>0.2007309370580074</c:v>
                </c:pt>
                <c:pt idx="49">
                  <c:v>0.20072339618326093</c:v>
                </c:pt>
                <c:pt idx="50">
                  <c:v>0.20071531383347224</c:v>
                </c:pt>
                <c:pt idx="51">
                  <c:v>0.20070764563600246</c:v>
                </c:pt>
                <c:pt idx="52">
                  <c:v>0.20069843973965734</c:v>
                </c:pt>
                <c:pt idx="53">
                  <c:v>0.20068744435693059</c:v>
                </c:pt>
                <c:pt idx="54">
                  <c:v>0.20067802925172185</c:v>
                </c:pt>
                <c:pt idx="55">
                  <c:v>0.20066673752360661</c:v>
                </c:pt>
                <c:pt idx="56">
                  <c:v>0.20065604194384692</c:v>
                </c:pt>
                <c:pt idx="57">
                  <c:v>0.2006417462724718</c:v>
                </c:pt>
                <c:pt idx="58">
                  <c:v>0.20063109202430365</c:v>
                </c:pt>
                <c:pt idx="59">
                  <c:v>0.20061489066803612</c:v>
                </c:pt>
                <c:pt idx="60">
                  <c:v>0.20059926575846165</c:v>
                </c:pt>
                <c:pt idx="61">
                  <c:v>0.20058259170166631</c:v>
                </c:pt>
                <c:pt idx="62">
                  <c:v>0.20056684064966809</c:v>
                </c:pt>
                <c:pt idx="63">
                  <c:v>0.20054801788304866</c:v>
                </c:pt>
                <c:pt idx="64">
                  <c:v>0.20053025600749663</c:v>
                </c:pt>
                <c:pt idx="65">
                  <c:v>0.20051626878883533</c:v>
                </c:pt>
                <c:pt idx="66">
                  <c:v>0.20048907049865194</c:v>
                </c:pt>
                <c:pt idx="67">
                  <c:v>0.20046524583977071</c:v>
                </c:pt>
                <c:pt idx="68">
                  <c:v>0.20044568847741936</c:v>
                </c:pt>
                <c:pt idx="69">
                  <c:v>0.20041611704257561</c:v>
                </c:pt>
                <c:pt idx="70">
                  <c:v>0.20039101654116456</c:v>
                </c:pt>
                <c:pt idx="71">
                  <c:v>0.20036117452159763</c:v>
                </c:pt>
                <c:pt idx="72">
                  <c:v>0.20032956184427261</c:v>
                </c:pt>
                <c:pt idx="73">
                  <c:v>0.20029991424363872</c:v>
                </c:pt>
                <c:pt idx="74">
                  <c:v>0.20026875506710984</c:v>
                </c:pt>
                <c:pt idx="75">
                  <c:v>0.20023182855081589</c:v>
                </c:pt>
                <c:pt idx="76">
                  <c:v>0.20019728274346726</c:v>
                </c:pt>
                <c:pt idx="77">
                  <c:v>0.20015641442448853</c:v>
                </c:pt>
                <c:pt idx="78">
                  <c:v>0.20011824941747125</c:v>
                </c:pt>
                <c:pt idx="79">
                  <c:v>0.20007318246084499</c:v>
                </c:pt>
                <c:pt idx="80">
                  <c:v>0.20002579305755364</c:v>
                </c:pt>
                <c:pt idx="81">
                  <c:v>0.19998166616364954</c:v>
                </c:pt>
                <c:pt idx="82">
                  <c:v>0.19993560788126333</c:v>
                </c:pt>
                <c:pt idx="83">
                  <c:v>0.19988143107728507</c:v>
                </c:pt>
                <c:pt idx="84">
                  <c:v>0.19983752999884336</c:v>
                </c:pt>
                <c:pt idx="85">
                  <c:v>0.19977208323792417</c:v>
                </c:pt>
                <c:pt idx="86">
                  <c:v>0.19972432628403691</c:v>
                </c:pt>
                <c:pt idx="87">
                  <c:v>0.19966775469333611</c:v>
                </c:pt>
                <c:pt idx="88">
                  <c:v>0.19960902969106667</c:v>
                </c:pt>
                <c:pt idx="89">
                  <c:v>0.19954812436555538</c:v>
                </c:pt>
                <c:pt idx="90">
                  <c:v>0.19948501464720708</c:v>
                </c:pt>
                <c:pt idx="91">
                  <c:v>0.19941967933569088</c:v>
                </c:pt>
                <c:pt idx="92">
                  <c:v>0.19935210010240331</c:v>
                </c:pt>
                <c:pt idx="93">
                  <c:v>0.19928226146858299</c:v>
                </c:pt>
                <c:pt idx="94">
                  <c:v>0.19921015075986193</c:v>
                </c:pt>
                <c:pt idx="95">
                  <c:v>0.19912629810299498</c:v>
                </c:pt>
                <c:pt idx="96">
                  <c:v>0.19905907601426595</c:v>
                </c:pt>
                <c:pt idx="97">
                  <c:v>0.19898009993741392</c:v>
                </c:pt>
                <c:pt idx="98">
                  <c:v>0.19889882747306714</c:v>
                </c:pt>
                <c:pt idx="99">
                  <c:v>0.19880465105994019</c:v>
                </c:pt>
                <c:pt idx="100">
                  <c:v>0.19871850121318446</c:v>
                </c:pt>
                <c:pt idx="101">
                  <c:v>0.19864124161792299</c:v>
                </c:pt>
                <c:pt idx="102">
                  <c:v>0.19853933837639115</c:v>
                </c:pt>
                <c:pt idx="103">
                  <c:v>0.19843455452205633</c:v>
                </c:pt>
                <c:pt idx="104">
                  <c:v>0.19833900547515332</c:v>
                </c:pt>
                <c:pt idx="105">
                  <c:v>0.19824120104012063</c:v>
                </c:pt>
                <c:pt idx="106">
                  <c:v>0.19814115267800822</c:v>
                </c:pt>
                <c:pt idx="107">
                  <c:v>0.19802593145418079</c:v>
                </c:pt>
                <c:pt idx="108">
                  <c:v>0.19792115654214248</c:v>
                </c:pt>
                <c:pt idx="109">
                  <c:v>0.19781417834574669</c:v>
                </c:pt>
                <c:pt idx="110">
                  <c:v>0.19769121168280893</c:v>
                </c:pt>
                <c:pt idx="111">
                  <c:v>0.19756549442402965</c:v>
                </c:pt>
                <c:pt idx="112">
                  <c:v>0.19745145305371897</c:v>
                </c:pt>
                <c:pt idx="113">
                  <c:v>0.19733526866809376</c:v>
                </c:pt>
                <c:pt idx="114">
                  <c:v>0.19720201712935148</c:v>
                </c:pt>
                <c:pt idx="115">
                  <c:v>0.19708132508638396</c:v>
                </c:pt>
                <c:pt idx="116">
                  <c:v>0.19695853283279977</c:v>
                </c:pt>
                <c:pt idx="117">
                  <c:v>0.1968336532190092</c:v>
                </c:pt>
                <c:pt idx="118">
                  <c:v>0.19669068390802899</c:v>
                </c:pt>
                <c:pt idx="119">
                  <c:v>0.19656140876689598</c:v>
                </c:pt>
                <c:pt idx="120">
                  <c:v>0.19641352320224875</c:v>
                </c:pt>
                <c:pt idx="121">
                  <c:v>0.19626305639065264</c:v>
                </c:pt>
                <c:pt idx="122">
                  <c:v>0.1961271519472505</c:v>
                </c:pt>
                <c:pt idx="123">
                  <c:v>0.19598922708960109</c:v>
                </c:pt>
                <c:pt idx="124">
                  <c:v>0.19583165620071652</c:v>
                </c:pt>
                <c:pt idx="125">
                  <c:v>0.19567154777818047</c:v>
                </c:pt>
                <c:pt idx="126">
                  <c:v>0.19552710577648214</c:v>
                </c:pt>
                <c:pt idx="127">
                  <c:v>0.1953622262527886</c:v>
                </c:pt>
                <c:pt idx="128">
                  <c:v>0.19521355373427887</c:v>
                </c:pt>
                <c:pt idx="129">
                  <c:v>0.19504392438342535</c:v>
                </c:pt>
                <c:pt idx="130">
                  <c:v>0.19489103632696356</c:v>
                </c:pt>
                <c:pt idx="131">
                  <c:v>0.19471666963132972</c:v>
                </c:pt>
                <c:pt idx="132">
                  <c:v>0.1945397970636118</c:v>
                </c:pt>
                <c:pt idx="133">
                  <c:v>0.19436041851095925</c:v>
                </c:pt>
                <c:pt idx="134">
                  <c:v>0.19417853267646129</c:v>
                </c:pt>
                <c:pt idx="135">
                  <c:v>0.19401474955121409</c:v>
                </c:pt>
                <c:pt idx="136">
                  <c:v>0.19382812018304008</c:v>
                </c:pt>
                <c:pt idx="137">
                  <c:v>0.19363897350043108</c:v>
                </c:pt>
                <c:pt idx="138">
                  <c:v>0.19344730399121363</c:v>
                </c:pt>
                <c:pt idx="139">
                  <c:v>0.1932748079424477</c:v>
                </c:pt>
                <c:pt idx="140">
                  <c:v>0.19305636961647429</c:v>
                </c:pt>
                <c:pt idx="141">
                  <c:v>0.19287935728319128</c:v>
                </c:pt>
                <c:pt idx="142">
                  <c:v>0.19267780682296667</c:v>
                </c:pt>
                <c:pt idx="143">
                  <c:v>0.19245085550946797</c:v>
                </c:pt>
                <c:pt idx="144">
                  <c:v>0.19226700654013792</c:v>
                </c:pt>
                <c:pt idx="145">
                  <c:v>0.19205773487548661</c:v>
                </c:pt>
                <c:pt idx="146">
                  <c:v>0.19182216476459737</c:v>
                </c:pt>
                <c:pt idx="147">
                  <c:v>0.1916313889548284</c:v>
                </c:pt>
                <c:pt idx="148">
                  <c:v>0.19139000443769494</c:v>
                </c:pt>
                <c:pt idx="149">
                  <c:v>0.19119455336342922</c:v>
                </c:pt>
                <c:pt idx="150">
                  <c:v>0.19097216768853059</c:v>
                </c:pt>
                <c:pt idx="151">
                  <c:v>0.19074711759118157</c:v>
                </c:pt>
                <c:pt idx="152">
                  <c:v>0.19051938820593867</c:v>
                </c:pt>
                <c:pt idx="153">
                  <c:v>0.19028896432707643</c:v>
                </c:pt>
                <c:pt idx="154">
                  <c:v>0.19005583044949609</c:v>
                </c:pt>
                <c:pt idx="155">
                  <c:v>0.18981997080877566</c:v>
                </c:pt>
                <c:pt idx="156">
                  <c:v>0.18958136942036116</c:v>
                </c:pt>
                <c:pt idx="157">
                  <c:v>0.18934001011790219</c:v>
                </c:pt>
                <c:pt idx="158">
                  <c:v>0.18909587659073887</c:v>
                </c:pt>
                <c:pt idx="159">
                  <c:v>0.18887652676127176</c:v>
                </c:pt>
                <c:pt idx="160">
                  <c:v>0.18862710817734582</c:v>
                </c:pt>
                <c:pt idx="161">
                  <c:v>0.18837486777028895</c:v>
                </c:pt>
                <c:pt idx="162">
                  <c:v>0.18811978900905313</c:v>
                </c:pt>
                <c:pt idx="163">
                  <c:v>0.1878618553896492</c:v>
                </c:pt>
                <c:pt idx="164">
                  <c:v>0.1876010504678374</c:v>
                </c:pt>
                <c:pt idx="165">
                  <c:v>0.18733735789103831</c:v>
                </c:pt>
                <c:pt idx="166">
                  <c:v>0.18707076142947371</c:v>
                </c:pt>
                <c:pt idx="167">
                  <c:v>0.18680124500654244</c:v>
                </c:pt>
                <c:pt idx="168">
                  <c:v>0.18652879272843848</c:v>
                </c:pt>
                <c:pt idx="169">
                  <c:v>0.18628413557423557</c:v>
                </c:pt>
                <c:pt idx="170">
                  <c:v>0.18600609519803765</c:v>
                </c:pt>
                <c:pt idx="171">
                  <c:v>0.18572507433900765</c:v>
                </c:pt>
                <c:pt idx="172">
                  <c:v>0.18544105808170841</c:v>
                </c:pt>
                <c:pt idx="173">
                  <c:v>0.18515403182746026</c:v>
                </c:pt>
                <c:pt idx="174">
                  <c:v>0.18486398131952153</c:v>
                </c:pt>
                <c:pt idx="175">
                  <c:v>0.1846036085283414</c:v>
                </c:pt>
                <c:pt idx="176">
                  <c:v>0.18430780795751892</c:v>
                </c:pt>
                <c:pt idx="177">
                  <c:v>0.18400894408782439</c:v>
                </c:pt>
                <c:pt idx="178">
                  <c:v>0.18367326492969493</c:v>
                </c:pt>
                <c:pt idx="179">
                  <c:v>0.18340197609803696</c:v>
                </c:pt>
                <c:pt idx="180">
                  <c:v>0.18309384795646877</c:v>
                </c:pt>
                <c:pt idx="181">
                  <c:v>0.18281734465754684</c:v>
                </c:pt>
                <c:pt idx="182">
                  <c:v>0.1825033305587051</c:v>
                </c:pt>
                <c:pt idx="183">
                  <c:v>0.18222157856839941</c:v>
                </c:pt>
                <c:pt idx="184">
                  <c:v>0.1819016417955151</c:v>
                </c:pt>
                <c:pt idx="185">
                  <c:v>0.18157855589054442</c:v>
                </c:pt>
                <c:pt idx="186">
                  <c:v>0.18125231218252894</c:v>
                </c:pt>
                <c:pt idx="187">
                  <c:v>0.18095966023552115</c:v>
                </c:pt>
                <c:pt idx="188">
                  <c:v>0.18062743023512684</c:v>
                </c:pt>
                <c:pt idx="189">
                  <c:v>0.18029202075585504</c:v>
                </c:pt>
                <c:pt idx="190">
                  <c:v>0.17995342550375426</c:v>
                </c:pt>
                <c:pt idx="191">
                  <c:v>0.17964977288587447</c:v>
                </c:pt>
                <c:pt idx="192">
                  <c:v>0.17934359510007025</c:v>
                </c:pt>
                <c:pt idx="193">
                  <c:v>0.17903488901970988</c:v>
                </c:pt>
                <c:pt idx="194">
                  <c:v>0.17868456921940226</c:v>
                </c:pt>
                <c:pt idx="195">
                  <c:v>0.17837048203971151</c:v>
                </c:pt>
                <c:pt idx="196">
                  <c:v>0.17801410334115952</c:v>
                </c:pt>
                <c:pt idx="197">
                  <c:v>0.17765451390993411</c:v>
                </c:pt>
                <c:pt idx="198">
                  <c:v>0.1772917125084417</c:v>
                </c:pt>
                <c:pt idx="199">
                  <c:v>0.17696652545125557</c:v>
                </c:pt>
                <c:pt idx="200">
                  <c:v>0.176638800186356</c:v>
                </c:pt>
                <c:pt idx="201">
                  <c:v>0.1763085372344815</c:v>
                </c:pt>
                <c:pt idx="202">
                  <c:v>0.17589214142541573</c:v>
                </c:pt>
                <c:pt idx="203">
                  <c:v>0.17551399863817957</c:v>
                </c:pt>
                <c:pt idx="204">
                  <c:v>0.17513265042588913</c:v>
                </c:pt>
                <c:pt idx="205">
                  <c:v>0.17483383238740677</c:v>
                </c:pt>
                <c:pt idx="206">
                  <c:v>0.17444679475957067</c:v>
                </c:pt>
                <c:pt idx="207">
                  <c:v>0.17405656318488236</c:v>
                </c:pt>
                <c:pt idx="208">
                  <c:v>0.17370701372239516</c:v>
                </c:pt>
                <c:pt idx="209">
                  <c:v>0.17335494922151054</c:v>
                </c:pt>
                <c:pt idx="210">
                  <c:v>0.17291133903517703</c:v>
                </c:pt>
                <c:pt idx="211">
                  <c:v>0.17250874459585983</c:v>
                </c:pt>
                <c:pt idx="212">
                  <c:v>0.17210298932083865</c:v>
                </c:pt>
                <c:pt idx="213">
                  <c:v>0.17173967148415004</c:v>
                </c:pt>
                <c:pt idx="214">
                  <c:v>0.17141973051528178</c:v>
                </c:pt>
                <c:pt idx="215">
                  <c:v>0.17100559090200448</c:v>
                </c:pt>
                <c:pt idx="216">
                  <c:v>0.17063484252224848</c:v>
                </c:pt>
                <c:pt idx="217">
                  <c:v>0.17026163231785402</c:v>
                </c:pt>
                <c:pt idx="218">
                  <c:v>0.16983883836299679</c:v>
                </c:pt>
                <c:pt idx="219">
                  <c:v>0.16946042434708306</c:v>
                </c:pt>
                <c:pt idx="220">
                  <c:v>0.16903179836663629</c:v>
                </c:pt>
                <c:pt idx="221">
                  <c:v>0.1686482209836031</c:v>
                </c:pt>
                <c:pt idx="222">
                  <c:v>0.16821381044609796</c:v>
                </c:pt>
                <c:pt idx="223">
                  <c:v>0.16782511360374769</c:v>
                </c:pt>
                <c:pt idx="224">
                  <c:v>0.16738496978922821</c:v>
                </c:pt>
                <c:pt idx="225">
                  <c:v>0.16694181271854716</c:v>
                </c:pt>
                <c:pt idx="226">
                  <c:v>0.16654537852752851</c:v>
                </c:pt>
                <c:pt idx="227">
                  <c:v>0.16614658756765013</c:v>
                </c:pt>
                <c:pt idx="228">
                  <c:v>0.16574545165416141</c:v>
                </c:pt>
                <c:pt idx="229">
                  <c:v>0.16529138589117415</c:v>
                </c:pt>
                <c:pt idx="230">
                  <c:v>0.16493619370197135</c:v>
                </c:pt>
                <c:pt idx="231">
                  <c:v>0.1644769229991104</c:v>
                </c:pt>
                <c:pt idx="232">
                  <c:v>0.1640662452958121</c:v>
                </c:pt>
                <c:pt idx="233">
                  <c:v>0.16365328765593332</c:v>
                </c:pt>
                <c:pt idx="234">
                  <c:v>0.16318600188213433</c:v>
                </c:pt>
                <c:pt idx="235">
                  <c:v>0.16271586721841322</c:v>
                </c:pt>
                <c:pt idx="236">
                  <c:v>0.16229559419247488</c:v>
                </c:pt>
                <c:pt idx="237">
                  <c:v>0.16187310018419321</c:v>
                </c:pt>
                <c:pt idx="238">
                  <c:v>0.16144839964458135</c:v>
                </c:pt>
                <c:pt idx="239">
                  <c:v>0.16096799229430764</c:v>
                </c:pt>
                <c:pt idx="240">
                  <c:v>0.160538651764118</c:v>
                </c:pt>
                <c:pt idx="241">
                  <c:v>0.16005306240821388</c:v>
                </c:pt>
                <c:pt idx="242">
                  <c:v>0.15961914982976771</c:v>
                </c:pt>
                <c:pt idx="243">
                  <c:v>0.1591284558301129</c:v>
                </c:pt>
                <c:pt idx="244">
                  <c:v>0.15863509127888703</c:v>
                </c:pt>
                <c:pt idx="245">
                  <c:v>0.1581943211617779</c:v>
                </c:pt>
                <c:pt idx="246">
                  <c:v>0.15775147453272595</c:v>
                </c:pt>
                <c:pt idx="247">
                  <c:v>0.15741798646407848</c:v>
                </c:pt>
                <c:pt idx="248">
                  <c:v>0.15680360392159728</c:v>
                </c:pt>
                <c:pt idx="249">
                  <c:v>0.15635437175941855</c:v>
                </c:pt>
                <c:pt idx="250">
                  <c:v>0.15584658398441412</c:v>
                </c:pt>
                <c:pt idx="251">
                  <c:v>0.15539310048761931</c:v>
                </c:pt>
                <c:pt idx="252">
                  <c:v>0.15488057175402131</c:v>
                </c:pt>
                <c:pt idx="253">
                  <c:v>0.15436556712938507</c:v>
                </c:pt>
                <c:pt idx="254">
                  <c:v>0.15390572586392351</c:v>
                </c:pt>
                <c:pt idx="255">
                  <c:v>0.15338610925875321</c:v>
                </c:pt>
                <c:pt idx="256">
                  <c:v>0.15292220619963173</c:v>
                </c:pt>
                <c:pt idx="257">
                  <c:v>0.15239806265123845</c:v>
                </c:pt>
                <c:pt idx="258">
                  <c:v>0.15193017356398278</c:v>
                </c:pt>
                <c:pt idx="259">
                  <c:v>0.15140158846486851</c:v>
                </c:pt>
                <c:pt idx="260">
                  <c:v>0.15092978935731574</c:v>
                </c:pt>
                <c:pt idx="261">
                  <c:v>0.15045617657443666</c:v>
                </c:pt>
                <c:pt idx="262">
                  <c:v>0.14998076697286636</c:v>
                </c:pt>
                <c:pt idx="263">
                  <c:v>0.14944380439154129</c:v>
                </c:pt>
                <c:pt idx="264">
                  <c:v>0.14896463248314654</c:v>
                </c:pt>
                <c:pt idx="265">
                  <c:v>0.14842348004690284</c:v>
                </c:pt>
                <c:pt idx="266">
                  <c:v>0.14794062176244568</c:v>
                </c:pt>
                <c:pt idx="267">
                  <c:v>0.14739536475753556</c:v>
                </c:pt>
                <c:pt idx="268">
                  <c:v>0.14690889575819246</c:v>
                </c:pt>
                <c:pt idx="269">
                  <c:v>0.14642075367487647</c:v>
                </c:pt>
                <c:pt idx="270">
                  <c:v>0.14586961467109175</c:v>
                </c:pt>
                <c:pt idx="271">
                  <c:v>0.14531640280136277</c:v>
                </c:pt>
                <c:pt idx="272">
                  <c:v>0.14476114156452519</c:v>
                </c:pt>
                <c:pt idx="273">
                  <c:v>0.14426587448220013</c:v>
                </c:pt>
                <c:pt idx="274">
                  <c:v>0.14370680597097113</c:v>
                </c:pt>
                <c:pt idx="275">
                  <c:v>0.143208191502051</c:v>
                </c:pt>
                <c:pt idx="276">
                  <c:v>0.14270802715688627</c:v>
                </c:pt>
                <c:pt idx="277">
                  <c:v>0.142143509756394</c:v>
                </c:pt>
                <c:pt idx="278">
                  <c:v>0.14157707403234923</c:v>
                </c:pt>
                <c:pt idx="279">
                  <c:v>0.14100874267781588</c:v>
                </c:pt>
                <c:pt idx="280">
                  <c:v>0.14043853824040145</c:v>
                </c:pt>
                <c:pt idx="281">
                  <c:v>0.13986648311678518</c:v>
                </c:pt>
                <c:pt idx="282">
                  <c:v>0.13929259954755654</c:v>
                </c:pt>
                <c:pt idx="283">
                  <c:v>0.13871690961235816</c:v>
                </c:pt>
                <c:pt idx="284">
                  <c:v>0.13813943522532413</c:v>
                </c:pt>
                <c:pt idx="285">
                  <c:v>0.13756019813080991</c:v>
                </c:pt>
                <c:pt idx="286">
                  <c:v>0.13697921989940237</c:v>
                </c:pt>
                <c:pt idx="287">
                  <c:v>0.13652615789380027</c:v>
                </c:pt>
                <c:pt idx="288">
                  <c:v>0.13587714158526903</c:v>
                </c:pt>
                <c:pt idx="289">
                  <c:v>0.13529125293154182</c:v>
                </c:pt>
                <c:pt idx="290">
                  <c:v>0.13470370530889744</c:v>
                </c:pt>
                <c:pt idx="291">
                  <c:v>0.13411451938978489</c:v>
                </c:pt>
                <c:pt idx="292">
                  <c:v>0.13358943977385729</c:v>
                </c:pt>
                <c:pt idx="293">
                  <c:v>0.13293131438994571</c:v>
                </c:pt>
                <c:pt idx="294">
                  <c:v>0.13240341059742158</c:v>
                </c:pt>
                <c:pt idx="295">
                  <c:v>0.13187427441415872</c:v>
                </c:pt>
                <c:pt idx="296">
                  <c:v>0.13127754036093267</c:v>
                </c:pt>
                <c:pt idx="297">
                  <c:v>0.13067928362967565</c:v>
                </c:pt>
                <c:pt idx="298">
                  <c:v>0.13007952355434585</c:v>
                </c:pt>
                <c:pt idx="299">
                  <c:v>0.12947827926575464</c:v>
                </c:pt>
                <c:pt idx="300">
                  <c:v>0.12894260919716372</c:v>
                </c:pt>
                <c:pt idx="301">
                  <c:v>0.12833861286877146</c:v>
                </c:pt>
                <c:pt idx="302">
                  <c:v>0.12773318644521636</c:v>
                </c:pt>
                <c:pt idx="303">
                  <c:v>0.12719384387641094</c:v>
                </c:pt>
                <c:pt idx="304">
                  <c:v>0.1265857660170813</c:v>
                </c:pt>
                <c:pt idx="305">
                  <c:v>0.12597631046446178</c:v>
                </c:pt>
                <c:pt idx="306">
                  <c:v>0.12543342995795154</c:v>
                </c:pt>
                <c:pt idx="307">
                  <c:v>0.12482142032630089</c:v>
                </c:pt>
                <c:pt idx="308">
                  <c:v>0.12427629719584518</c:v>
                </c:pt>
                <c:pt idx="309">
                  <c:v>0.1236617953860451</c:v>
                </c:pt>
                <c:pt idx="310">
                  <c:v>0.12311448403919227</c:v>
                </c:pt>
                <c:pt idx="311">
                  <c:v>0.12249755056882436</c:v>
                </c:pt>
                <c:pt idx="312">
                  <c:v>0.12194810418638696</c:v>
                </c:pt>
                <c:pt idx="313">
                  <c:v>0.12132879819682695</c:v>
                </c:pt>
                <c:pt idx="314">
                  <c:v>0.12070825964379479</c:v>
                </c:pt>
                <c:pt idx="315">
                  <c:v>0.12008650451848475</c:v>
                </c:pt>
                <c:pt idx="316">
                  <c:v>0.11953282474593399</c:v>
                </c:pt>
                <c:pt idx="317">
                  <c:v>0.11897820716841422</c:v>
                </c:pt>
                <c:pt idx="318">
                  <c:v>0.11835315490865131</c:v>
                </c:pt>
                <c:pt idx="319">
                  <c:v>0.11772694468758585</c:v>
                </c:pt>
                <c:pt idx="320">
                  <c:v>0.1171693534301325</c:v>
                </c:pt>
                <c:pt idx="321">
                  <c:v>0.11654099683627242</c:v>
                </c:pt>
                <c:pt idx="322">
                  <c:v>0.11598152111336371</c:v>
                </c:pt>
                <c:pt idx="323">
                  <c:v>0.1153510705139332</c:v>
                </c:pt>
                <c:pt idx="324">
                  <c:v>0.11471953208297457</c:v>
                </c:pt>
                <c:pt idx="325">
                  <c:v>0.11415726277173309</c:v>
                </c:pt>
                <c:pt idx="326">
                  <c:v>0.11352370793875399</c:v>
                </c:pt>
                <c:pt idx="327">
                  <c:v>0.1128891055735652</c:v>
                </c:pt>
                <c:pt idx="328">
                  <c:v>0.11239481044191001</c:v>
                </c:pt>
                <c:pt idx="329">
                  <c:v>0.11175837923345794</c:v>
                </c:pt>
                <c:pt idx="330">
                  <c:v>0.11112093779005962</c:v>
                </c:pt>
                <c:pt idx="331">
                  <c:v>0.11055348565785954</c:v>
                </c:pt>
                <c:pt idx="332">
                  <c:v>0.10991417155187877</c:v>
                </c:pt>
                <c:pt idx="333">
                  <c:v>0.10934507518511705</c:v>
                </c:pt>
                <c:pt idx="334">
                  <c:v>0.10870393391260946</c:v>
                </c:pt>
                <c:pt idx="335">
                  <c:v>0.1081332332293263</c:v>
                </c:pt>
                <c:pt idx="336">
                  <c:v>0.10756179109170001</c:v>
                </c:pt>
                <c:pt idx="337">
                  <c:v>0.10691804300387164</c:v>
                </c:pt>
                <c:pt idx="338">
                  <c:v>0.10634505338737039</c:v>
                </c:pt>
                <c:pt idx="339">
                  <c:v>0.10577134855080621</c:v>
                </c:pt>
                <c:pt idx="340">
                  <c:v>0.1051969366762405</c:v>
                </c:pt>
                <c:pt idx="341">
                  <c:v>0.10454988824340578</c:v>
                </c:pt>
                <c:pt idx="342">
                  <c:v>0.10397400061834466</c:v>
                </c:pt>
                <c:pt idx="343">
                  <c:v>0.10339743087525745</c:v>
                </c:pt>
                <c:pt idx="344">
                  <c:v>0.10274798424141034</c:v>
                </c:pt>
                <c:pt idx="345">
                  <c:v>0.10209769505070344</c:v>
                </c:pt>
                <c:pt idx="346">
                  <c:v>0.10151896158754807</c:v>
                </c:pt>
                <c:pt idx="347">
                  <c:v>0.10101203654955664</c:v>
                </c:pt>
                <c:pt idx="348">
                  <c:v>0.10035955275062433</c:v>
                </c:pt>
                <c:pt idx="349">
                  <c:v>9.9706265124311425E-2</c:v>
                </c:pt>
                <c:pt idx="350">
                  <c:v>9.9270298520510711E-2</c:v>
                </c:pt>
                <c:pt idx="351">
                  <c:v>9.8615693813734751E-2</c:v>
                </c:pt>
                <c:pt idx="352">
                  <c:v>9.8106019194891897E-2</c:v>
                </c:pt>
                <c:pt idx="353">
                  <c:v>9.7450040131916271E-2</c:v>
                </c:pt>
                <c:pt idx="354">
                  <c:v>9.6866309713195611E-2</c:v>
                </c:pt>
                <c:pt idx="355">
                  <c:v>9.6281985923376168E-2</c:v>
                </c:pt>
                <c:pt idx="356">
                  <c:v>9.5697075416144514E-2</c:v>
                </c:pt>
                <c:pt idx="357">
                  <c:v>9.5111584760895956E-2</c:v>
                </c:pt>
                <c:pt idx="358">
                  <c:v>9.4525520443751176E-2</c:v>
                </c:pt>
                <c:pt idx="359">
                  <c:v>9.3865520352107351E-2</c:v>
                </c:pt>
                <c:pt idx="360">
                  <c:v>9.3278258165084338E-2</c:v>
                </c:pt>
                <c:pt idx="361">
                  <c:v>9.2690442059626996E-2</c:v>
                </c:pt>
                <c:pt idx="362">
                  <c:v>9.2175653420296252E-2</c:v>
                </c:pt>
                <c:pt idx="363">
                  <c:v>9.1586815241099143E-2</c:v>
                </c:pt>
                <c:pt idx="364">
                  <c:v>9.1071141584123341E-2</c:v>
                </c:pt>
                <c:pt idx="365">
                  <c:v>9.0481302451751455E-2</c:v>
                </c:pt>
                <c:pt idx="366">
                  <c:v>8.9890937940339755E-2</c:v>
                </c:pt>
                <c:pt idx="367">
                  <c:v>8.9300053840371915E-2</c:v>
                </c:pt>
                <c:pt idx="368">
                  <c:v>8.870865586871432E-2</c:v>
                </c:pt>
                <c:pt idx="369">
                  <c:v>8.8190765546990124E-2</c:v>
                </c:pt>
                <c:pt idx="370">
                  <c:v>8.7598419222325308E-2</c:v>
                </c:pt>
                <c:pt idx="371">
                  <c:v>8.6931434807601432E-2</c:v>
                </c:pt>
                <c:pt idx="372">
                  <c:v>8.6412238501358249E-2</c:v>
                </c:pt>
                <c:pt idx="373">
                  <c:v>8.5818414916653998E-2</c:v>
                </c:pt>
                <c:pt idx="374">
                  <c:v>8.5224109609207552E-2</c:v>
                </c:pt>
                <c:pt idx="375">
                  <c:v>8.4703701419553676E-2</c:v>
                </c:pt>
                <c:pt idx="376">
                  <c:v>8.4108506941380098E-2</c:v>
                </c:pt>
                <c:pt idx="377">
                  <c:v>8.3587328637988456E-2</c:v>
                </c:pt>
                <c:pt idx="378">
                  <c:v>8.2991262960595238E-2</c:v>
                </c:pt>
                <c:pt idx="379">
                  <c:v>8.2394739844778603E-2</c:v>
                </c:pt>
                <c:pt idx="380">
                  <c:v>8.1797764218086294E-2</c:v>
                </c:pt>
                <c:pt idx="381">
                  <c:v>8.1275043170548109E-2</c:v>
                </c:pt>
                <c:pt idx="382">
                  <c:v>8.0677232150522776E-2</c:v>
                </c:pt>
                <c:pt idx="383">
                  <c:v>8.0078982441427388E-2</c:v>
                </c:pt>
                <c:pt idx="384">
                  <c:v>7.9480298733455981E-2</c:v>
                </c:pt>
                <c:pt idx="385">
                  <c:v>7.8956098116229362E-2</c:v>
                </c:pt>
                <c:pt idx="386">
                  <c:v>7.8431571830609073E-2</c:v>
                </c:pt>
                <c:pt idx="387">
                  <c:v>7.7831718328362054E-2</c:v>
                </c:pt>
                <c:pt idx="388">
                  <c:v>7.7231447893888541E-2</c:v>
                </c:pt>
                <c:pt idx="389">
                  <c:v>7.6705872721593418E-2</c:v>
                </c:pt>
                <c:pt idx="390">
                  <c:v>7.6179984640179041E-2</c:v>
                </c:pt>
                <c:pt idx="391">
                  <c:v>7.5578590242958849E-2</c:v>
                </c:pt>
                <c:pt idx="392">
                  <c:v>7.5052041335870262E-2</c:v>
                </c:pt>
                <c:pt idx="393">
                  <c:v>7.4449899160186642E-2</c:v>
                </c:pt>
                <c:pt idx="394">
                  <c:v>7.3922702391364489E-2</c:v>
                </c:pt>
                <c:pt idx="395">
                  <c:v>7.3319827078733371E-2</c:v>
                </c:pt>
                <c:pt idx="396">
                  <c:v>7.2716566627948218E-2</c:v>
                </c:pt>
                <c:pt idx="397">
                  <c:v>7.2188400958430904E-2</c:v>
                </c:pt>
                <c:pt idx="398">
                  <c:v>7.1659946152241E-2</c:v>
                </c:pt>
                <c:pt idx="399">
                  <c:v>7.1055647129747906E-2</c:v>
                </c:pt>
                <c:pt idx="400">
                  <c:v>7.0526581563976731E-2</c:v>
                </c:pt>
                <c:pt idx="401">
                  <c:v>6.992159130967264E-2</c:v>
                </c:pt>
                <c:pt idx="402">
                  <c:v>6.9391926780011132E-2</c:v>
                </c:pt>
                <c:pt idx="403">
                  <c:v>6.8786258617217461E-2</c:v>
                </c:pt>
                <c:pt idx="404">
                  <c:v>6.8256006645503131E-2</c:v>
                </c:pt>
                <c:pt idx="405">
                  <c:v>6.764967358855313E-2</c:v>
                </c:pt>
                <c:pt idx="406">
                  <c:v>6.7118845429706628E-2</c:v>
                </c:pt>
                <c:pt idx="407">
                  <c:v>6.6511860191776864E-2</c:v>
                </c:pt>
                <c:pt idx="408">
                  <c:v>6.5904532220618164E-2</c:v>
                </c:pt>
                <c:pt idx="409">
                  <c:v>6.5372841841318752E-2</c:v>
                </c:pt>
                <c:pt idx="410">
                  <c:v>6.4764880615220746E-2</c:v>
                </c:pt>
                <c:pt idx="411">
                  <c:v>6.4232641411995223E-2</c:v>
                </c:pt>
                <c:pt idx="412">
                  <c:v>6.3624058914963241E-2</c:v>
                </c:pt>
                <c:pt idx="413">
                  <c:v>6.3091281252711559E-2</c:v>
                </c:pt>
                <c:pt idx="414">
                  <c:v>6.2558255789609996E-2</c:v>
                </c:pt>
                <c:pt idx="415">
                  <c:v>6.2024984707395529E-2</c:v>
                </c:pt>
                <c:pt idx="416">
                  <c:v>6.1491470164399133E-2</c:v>
                </c:pt>
                <c:pt idx="417">
                  <c:v>6.0957714295824771E-2</c:v>
                </c:pt>
                <c:pt idx="418">
                  <c:v>6.034741479686373E-2</c:v>
                </c:pt>
                <c:pt idx="419">
                  <c:v>5.9813148886128466E-2</c:v>
                </c:pt>
                <c:pt idx="420">
                  <c:v>5.9355019747551981E-2</c:v>
                </c:pt>
                <c:pt idx="421">
                  <c:v>5.8820319475768351E-2</c:v>
                </c:pt>
                <c:pt idx="422">
                  <c:v>5.8285388217075712E-2</c:v>
                </c:pt>
                <c:pt idx="423">
                  <c:v>5.7826693381125796E-2</c:v>
                </c:pt>
                <c:pt idx="424">
                  <c:v>5.721484072620929E-2</c:v>
                </c:pt>
                <c:pt idx="425">
                  <c:v>5.6832283368254743E-2</c:v>
                </c:pt>
                <c:pt idx="426">
                  <c:v>5.6373063975111097E-2</c:v>
                </c:pt>
                <c:pt idx="427">
                  <c:v>5.58371019528556E-2</c:v>
                </c:pt>
                <c:pt idx="428">
                  <c:v>5.5377530681088374E-2</c:v>
                </c:pt>
                <c:pt idx="429">
                  <c:v>5.4917798893259581E-2</c:v>
                </c:pt>
                <c:pt idx="430">
                  <c:v>5.44579077677299E-2</c:v>
                </c:pt>
                <c:pt idx="431">
                  <c:v>5.3997858472216116E-2</c:v>
                </c:pt>
                <c:pt idx="432">
                  <c:v>5.3537652163899767E-2</c:v>
                </c:pt>
                <c:pt idx="433">
                  <c:v>5.3077289989534773E-2</c:v>
                </c:pt>
                <c:pt idx="434">
                  <c:v>5.2616773085553702E-2</c:v>
                </c:pt>
                <c:pt idx="435">
                  <c:v>5.2156102578173269E-2</c:v>
                </c:pt>
                <c:pt idx="436">
                  <c:v>5.1695279583497566E-2</c:v>
                </c:pt>
                <c:pt idx="437">
                  <c:v>5.1311144736209277E-2</c:v>
                </c:pt>
                <c:pt idx="438">
                  <c:v>5.0850045047118361E-2</c:v>
                </c:pt>
                <c:pt idx="439">
                  <c:v>5.0465681151358834E-2</c:v>
                </c:pt>
                <c:pt idx="440">
                  <c:v>5.0004308424840972E-2</c:v>
                </c:pt>
                <c:pt idx="441">
                  <c:v>4.9542788288810896E-2</c:v>
                </c:pt>
                <c:pt idx="442">
                  <c:v>4.9158076336504E-2</c:v>
                </c:pt>
                <c:pt idx="443">
                  <c:v>4.8773263362083055E-2</c:v>
                </c:pt>
                <c:pt idx="444">
                  <c:v>4.823435663049435E-2</c:v>
                </c:pt>
                <c:pt idx="445">
                  <c:v>4.7926322191935357E-2</c:v>
                </c:pt>
                <c:pt idx="446">
                  <c:v>4.7541189985697271E-2</c:v>
                </c:pt>
                <c:pt idx="447">
                  <c:v>4.7078901351457939E-2</c:v>
                </c:pt>
                <c:pt idx="448">
                  <c:v>4.6693553187406783E-2</c:v>
                </c:pt>
                <c:pt idx="449">
                  <c:v>4.6308107792391008E-2</c:v>
                </c:pt>
                <c:pt idx="450">
                  <c:v>4.592256574270575E-2</c:v>
                </c:pt>
                <c:pt idx="451">
                  <c:v>4.5536927610403656E-2</c:v>
                </c:pt>
                <c:pt idx="452">
                  <c:v>4.5151193963332191E-2</c:v>
                </c:pt>
                <c:pt idx="453">
                  <c:v>4.4765365365168487E-2</c:v>
                </c:pt>
                <c:pt idx="454">
                  <c:v>4.4302246499475388E-2</c:v>
                </c:pt>
                <c:pt idx="455">
                  <c:v>4.4070636395158874E-2</c:v>
                </c:pt>
                <c:pt idx="456">
                  <c:v>4.3684544897631086E-2</c:v>
                </c:pt>
                <c:pt idx="457">
                  <c:v>4.3221112591121706E-2</c:v>
                </c:pt>
                <c:pt idx="458">
                  <c:v>4.2834817549127435E-2</c:v>
                </c:pt>
                <c:pt idx="459">
                  <c:v>4.2448430852469514E-2</c:v>
                </c:pt>
                <c:pt idx="460">
                  <c:v>4.2139255863739504E-2</c:v>
                </c:pt>
                <c:pt idx="461">
                  <c:v>4.1752705535401918E-2</c:v>
                </c:pt>
                <c:pt idx="462">
                  <c:v>4.1366065041861036E-2</c:v>
                </c:pt>
                <c:pt idx="463">
                  <c:v>4.1056688080753787E-2</c:v>
                </c:pt>
                <c:pt idx="464">
                  <c:v>4.0669886609325606E-2</c:v>
                </c:pt>
                <c:pt idx="465">
                  <c:v>4.0360381539247064E-2</c:v>
                </c:pt>
                <c:pt idx="466">
                  <c:v>3.9973420767584304E-2</c:v>
                </c:pt>
                <c:pt idx="467">
                  <c:v>3.9663788921903601E-2</c:v>
                </c:pt>
                <c:pt idx="468">
                  <c:v>3.9199236381859334E-2</c:v>
                </c:pt>
                <c:pt idx="469">
                  <c:v>3.8966913200640885E-2</c:v>
                </c:pt>
                <c:pt idx="470">
                  <c:v>3.8579638774603499E-2</c:v>
                </c:pt>
                <c:pt idx="471">
                  <c:v>3.826975730885758E-2</c:v>
                </c:pt>
                <c:pt idx="472">
                  <c:v>3.7882328486060088E-2</c:v>
                </c:pt>
                <c:pt idx="473">
                  <c:v>3.7572324142010796E-2</c:v>
                </c:pt>
                <c:pt idx="474">
                  <c:v>3.7262265592624494E-2</c:v>
                </c:pt>
                <c:pt idx="475">
                  <c:v>3.6874616558182846E-2</c:v>
                </c:pt>
                <c:pt idx="476">
                  <c:v>3.6564436953453641E-2</c:v>
                </c:pt>
                <c:pt idx="477">
                  <c:v>3.6254203946040953E-2</c:v>
                </c:pt>
                <c:pt idx="478">
                  <c:v>3.5943917779913383E-2</c:v>
                </c:pt>
                <c:pt idx="479">
                  <c:v>3.563357869764272E-2</c:v>
                </c:pt>
                <c:pt idx="480">
                  <c:v>3.5323186940414211E-2</c:v>
                </c:pt>
                <c:pt idx="481">
                  <c:v>3.5012742748034793E-2</c:v>
                </c:pt>
                <c:pt idx="482">
                  <c:v>3.4702246358943027E-2</c:v>
                </c:pt>
                <c:pt idx="483">
                  <c:v>3.4391698010217887E-2</c:v>
                </c:pt>
                <c:pt idx="484">
                  <c:v>3.415875279202029E-2</c:v>
                </c:pt>
                <c:pt idx="485">
                  <c:v>3.3770446375438322E-2</c:v>
                </c:pt>
                <c:pt idx="486">
                  <c:v>3.3537424054076087E-2</c:v>
                </c:pt>
                <c:pt idx="487">
                  <c:v>3.322668294525806E-2</c:v>
                </c:pt>
                <c:pt idx="488">
                  <c:v>3.2915890984638811E-2</c:v>
                </c:pt>
                <c:pt idx="489">
                  <c:v>3.2605048401651938E-2</c:v>
                </c:pt>
                <c:pt idx="490">
                  <c:v>3.2371883380768511E-2</c:v>
                </c:pt>
                <c:pt idx="491">
                  <c:v>3.2060952756808356E-2</c:v>
                </c:pt>
                <c:pt idx="492">
                  <c:v>3.1749972134746021E-2</c:v>
                </c:pt>
                <c:pt idx="493">
                  <c:v>3.15167039921051E-2</c:v>
                </c:pt>
                <c:pt idx="494">
                  <c:v>3.136117638938439E-2</c:v>
                </c:pt>
                <c:pt idx="495">
                  <c:v>3.0972303308729802E-2</c:v>
                </c:pt>
                <c:pt idx="496">
                  <c:v>3.066114945375405E-2</c:v>
                </c:pt>
                <c:pt idx="497">
                  <c:v>3.0427751896033743E-2</c:v>
                </c:pt>
                <c:pt idx="498">
                  <c:v>3.0194326869784051E-2</c:v>
                </c:pt>
                <c:pt idx="499">
                  <c:v>2.9883050931668726E-2</c:v>
                </c:pt>
                <c:pt idx="500">
                  <c:v>2.9649562169481274E-2</c:v>
                </c:pt>
                <c:pt idx="501">
                  <c:v>2.9416046244087828E-2</c:v>
                </c:pt>
                <c:pt idx="502">
                  <c:v>2.9104649579838493E-2</c:v>
                </c:pt>
                <c:pt idx="503">
                  <c:v>2.8793205000841204E-2</c:v>
                </c:pt>
                <c:pt idx="504">
                  <c:v>2.8559590250648643E-2</c:v>
                </c:pt>
                <c:pt idx="505">
                  <c:v>2.8325948757553933E-2</c:v>
                </c:pt>
                <c:pt idx="506">
                  <c:v>2.8092280610553019E-2</c:v>
                </c:pt>
                <c:pt idx="507">
                  <c:v>2.7858585898268628E-2</c:v>
                </c:pt>
                <c:pt idx="508">
                  <c:v>2.7546951777261713E-2</c:v>
                </c:pt>
                <c:pt idx="509">
                  <c:v>2.7313195421876817E-2</c:v>
                </c:pt>
                <c:pt idx="510">
                  <c:v>2.7079412793945264E-2</c:v>
                </c:pt>
                <c:pt idx="511">
                  <c:v>2.6845603980493443E-2</c:v>
                </c:pt>
                <c:pt idx="512">
                  <c:v>2.6611769068184139E-2</c:v>
                </c:pt>
                <c:pt idx="513">
                  <c:v>2.6299948735992562E-2</c:v>
                </c:pt>
                <c:pt idx="514">
                  <c:v>2.6144021291836909E-2</c:v>
                </c:pt>
                <c:pt idx="515">
                  <c:v>2.5910108599322579E-2</c:v>
                </c:pt>
                <c:pt idx="516">
                  <c:v>2.5676170151001449E-2</c:v>
                </c:pt>
                <c:pt idx="517">
                  <c:v>2.5442206031744848E-2</c:v>
                </c:pt>
                <c:pt idx="518">
                  <c:v>2.5286215732361571E-2</c:v>
                </c:pt>
                <c:pt idx="519">
                  <c:v>2.5052209015857363E-2</c:v>
                </c:pt>
                <c:pt idx="520">
                  <c:v>2.4740160491790137E-2</c:v>
                </c:pt>
                <c:pt idx="521">
                  <c:v>2.4506094530469813E-2</c:v>
                </c:pt>
                <c:pt idx="522">
                  <c:v>2.4350036522339094E-2</c:v>
                </c:pt>
                <c:pt idx="523">
                  <c:v>2.4037886935086666E-2</c:v>
                </c:pt>
                <c:pt idx="524">
                  <c:v>2.388179540484936E-2</c:v>
                </c:pt>
                <c:pt idx="525">
                  <c:v>2.3725692749348784E-2</c:v>
                </c:pt>
                <c:pt idx="526">
                  <c:v>2.3491517959309909E-2</c:v>
                </c:pt>
                <c:pt idx="527">
                  <c:v>2.3257318273671307E-2</c:v>
                </c:pt>
                <c:pt idx="528">
                  <c:v>2.302309377373785E-2</c:v>
                </c:pt>
                <c:pt idx="529">
                  <c:v>2.2866930361394779E-2</c:v>
                </c:pt>
                <c:pt idx="530">
                  <c:v>2.2710755980377726E-2</c:v>
                </c:pt>
                <c:pt idx="531">
                  <c:v>2.2476473894726009E-2</c:v>
                </c:pt>
                <c:pt idx="532">
                  <c:v>2.2242167263380363E-2</c:v>
                </c:pt>
                <c:pt idx="533">
                  <c:v>2.2085949245438222E-2</c:v>
                </c:pt>
                <c:pt idx="534">
                  <c:v>2.1851601881911233E-2</c:v>
                </c:pt>
                <c:pt idx="535">
                  <c:v>2.1617230184925725E-2</c:v>
                </c:pt>
                <c:pt idx="536">
                  <c:v>2.1460968907367556E-2</c:v>
                </c:pt>
                <c:pt idx="537">
                  <c:v>2.122655682998836E-2</c:v>
                </c:pt>
                <c:pt idx="538">
                  <c:v>2.1070268704938538E-2</c:v>
                </c:pt>
                <c:pt idx="539">
                  <c:v>2.0913969881485882E-2</c:v>
                </c:pt>
                <c:pt idx="540">
                  <c:v>2.0679501637317962E-2</c:v>
                </c:pt>
                <c:pt idx="541">
                  <c:v>2.0523176168787651E-2</c:v>
                </c:pt>
                <c:pt idx="542">
                  <c:v>2.0288668064723694E-2</c:v>
                </c:pt>
                <c:pt idx="543">
                  <c:v>2.0132316094514172E-2</c:v>
                </c:pt>
                <c:pt idx="544">
                  <c:v>1.9975953563565369E-2</c:v>
                </c:pt>
                <c:pt idx="545">
                  <c:v>1.9819580494602706E-2</c:v>
                </c:pt>
                <c:pt idx="546">
                  <c:v>1.9663196910289372E-2</c:v>
                </c:pt>
                <c:pt idx="547">
                  <c:v>1.9506802833226835E-2</c:v>
                </c:pt>
                <c:pt idx="548">
                  <c:v>1.9350398285954931E-2</c:v>
                </c:pt>
                <c:pt idx="549">
                  <c:v>1.9193983290952447E-2</c:v>
                </c:pt>
                <c:pt idx="550">
                  <c:v>1.9037557870636639E-2</c:v>
                </c:pt>
                <c:pt idx="551">
                  <c:v>1.8881122047363849E-2</c:v>
                </c:pt>
                <c:pt idx="552">
                  <c:v>1.8724675843429926E-2</c:v>
                </c:pt>
                <c:pt idx="553">
                  <c:v>1.856821928106981E-2</c:v>
                </c:pt>
                <c:pt idx="554">
                  <c:v>1.8411752382458211E-2</c:v>
                </c:pt>
                <c:pt idx="555">
                  <c:v>1.8333515063971149E-2</c:v>
                </c:pt>
                <c:pt idx="556">
                  <c:v>1.8098787664878217E-2</c:v>
                </c:pt>
                <c:pt idx="557">
                  <c:v>1.8020540059807258E-2</c:v>
                </c:pt>
                <c:pt idx="558">
                  <c:v>1.7864037158073536E-2</c:v>
                </c:pt>
                <c:pt idx="559">
                  <c:v>1.7707524019132181E-2</c:v>
                </c:pt>
                <c:pt idx="560">
                  <c:v>1.755100066482913E-2</c:v>
                </c:pt>
                <c:pt idx="561">
                  <c:v>1.7472735163727604E-2</c:v>
                </c:pt>
                <c:pt idx="562">
                  <c:v>1.731619652721391E-2</c:v>
                </c:pt>
                <c:pt idx="563">
                  <c:v>1.7237923397226233E-2</c:v>
                </c:pt>
                <c:pt idx="564">
                  <c:v>1.7081369527323469E-2</c:v>
                </c:pt>
                <c:pt idx="565">
                  <c:v>1.7003088792810889E-2</c:v>
                </c:pt>
                <c:pt idx="566">
                  <c:v>1.6846519738142759E-2</c:v>
                </c:pt>
                <c:pt idx="567">
                  <c:v>1.6689940587213611E-2</c:v>
                </c:pt>
                <c:pt idx="568">
                  <c:v>1.6611647232361158E-2</c:v>
                </c:pt>
                <c:pt idx="569">
                  <c:v>1.6455052977269045E-2</c:v>
                </c:pt>
                <c:pt idx="570">
                  <c:v>1.6376752082373807E-2</c:v>
                </c:pt>
                <c:pt idx="571">
                  <c:v>1.6220142771219428E-2</c:v>
                </c:pt>
                <c:pt idx="572">
                  <c:v>1.6141834360283103E-2</c:v>
                </c:pt>
                <c:pt idx="573">
                  <c:v>1.5985210040972728E-2</c:v>
                </c:pt>
                <c:pt idx="574">
                  <c:v>1.5985210040972728E-2</c:v>
                </c:pt>
                <c:pt idx="575">
                  <c:v>1.5828575742744034E-2</c:v>
                </c:pt>
                <c:pt idx="576">
                  <c:v>1.5750254858146399E-2</c:v>
                </c:pt>
                <c:pt idx="577">
                  <c:v>1.5593605631175985E-2</c:v>
                </c:pt>
                <c:pt idx="578">
                  <c:v>1.5515277294068885E-2</c:v>
                </c:pt>
                <c:pt idx="579">
                  <c:v>1.5436946478051857E-2</c:v>
                </c:pt>
                <c:pt idx="580">
                  <c:v>1.5280277419780844E-2</c:v>
                </c:pt>
                <c:pt idx="581">
                  <c:v>1.5280277419780844E-2</c:v>
                </c:pt>
                <c:pt idx="582">
                  <c:v>1.5123598477312979E-2</c:v>
                </c:pt>
                <c:pt idx="583">
                  <c:v>1.5045255306036676E-2</c:v>
                </c:pt>
                <c:pt idx="584">
                  <c:v>1.496690967154196E-2</c:v>
                </c:pt>
                <c:pt idx="585">
                  <c:v>1.4888561576431916E-2</c:v>
                </c:pt>
                <c:pt idx="586">
                  <c:v>1.4810211023305767E-2</c:v>
                </c:pt>
                <c:pt idx="587">
                  <c:v>1.4731858014759729E-2</c:v>
                </c:pt>
                <c:pt idx="588">
                  <c:v>1.4575144641773898E-2</c:v>
                </c:pt>
                <c:pt idx="589">
                  <c:v>1.4496784282508892E-2</c:v>
                </c:pt>
                <c:pt idx="590">
                  <c:v>1.4418421478172903E-2</c:v>
                </c:pt>
                <c:pt idx="591">
                  <c:v>1.4418421478172903E-2</c:v>
                </c:pt>
                <c:pt idx="592">
                  <c:v>1.4261688544599322E-2</c:v>
                </c:pt>
                <c:pt idx="593">
                  <c:v>1.4261688544599322E-2</c:v>
                </c:pt>
                <c:pt idx="594">
                  <c:v>1.410494586164052E-2</c:v>
                </c:pt>
                <c:pt idx="595">
                  <c:v>1.410494586164052E-2</c:v>
                </c:pt>
                <c:pt idx="596">
                  <c:v>1.3948193449828965E-2</c:v>
                </c:pt>
                <c:pt idx="597">
                  <c:v>1.3948193449828965E-2</c:v>
                </c:pt>
                <c:pt idx="598">
                  <c:v>1.3869813602004732E-2</c:v>
                </c:pt>
                <c:pt idx="599">
                  <c:v>1.3791431329641893E-2</c:v>
                </c:pt>
                <c:pt idx="600">
                  <c:v>1.3634659521501832E-2</c:v>
                </c:pt>
                <c:pt idx="601">
                  <c:v>1.3634659521501832E-2</c:v>
                </c:pt>
                <c:pt idx="602">
                  <c:v>1.3556269990816478E-2</c:v>
                </c:pt>
                <c:pt idx="603">
                  <c:v>1.3477878045776574E-2</c:v>
                </c:pt>
                <c:pt idx="604">
                  <c:v>1.3399483688919736E-2</c:v>
                </c:pt>
                <c:pt idx="605">
                  <c:v>1.3321086922779822E-2</c:v>
                </c:pt>
                <c:pt idx="606">
                  <c:v>1.3321086922779822E-2</c:v>
                </c:pt>
                <c:pt idx="607">
                  <c:v>1.3242687749887657E-2</c:v>
                </c:pt>
                <c:pt idx="608">
                  <c:v>1.3085882193952583E-2</c:v>
                </c:pt>
                <c:pt idx="609">
                  <c:v>1.3085882193952583E-2</c:v>
                </c:pt>
                <c:pt idx="610">
                  <c:v>1.3007475815954081E-2</c:v>
                </c:pt>
                <c:pt idx="611">
                  <c:v>1.292906704129251E-2</c:v>
                </c:pt>
                <c:pt idx="612">
                  <c:v>1.2850655872481484E-2</c:v>
                </c:pt>
                <c:pt idx="613">
                  <c:v>1.2850655872481484E-2</c:v>
                </c:pt>
                <c:pt idx="614">
                  <c:v>1.2772242312031714E-2</c:v>
                </c:pt>
                <c:pt idx="615">
                  <c:v>1.2693826362450158E-2</c:v>
                </c:pt>
                <c:pt idx="616">
                  <c:v>1.2615408026240706E-2</c:v>
                </c:pt>
                <c:pt idx="617">
                  <c:v>1.2615408026240706E-2</c:v>
                </c:pt>
                <c:pt idx="618">
                  <c:v>1.253698730590393E-2</c:v>
                </c:pt>
                <c:pt idx="619">
                  <c:v>1.253698730590393E-2</c:v>
                </c:pt>
                <c:pt idx="620">
                  <c:v>1.2458564203936756E-2</c:v>
                </c:pt>
                <c:pt idx="621">
                  <c:v>1.23801387228331E-2</c:v>
                </c:pt>
                <c:pt idx="622">
                  <c:v>1.23801387228331E-2</c:v>
                </c:pt>
                <c:pt idx="623">
                  <c:v>1.2301710865083535E-2</c:v>
                </c:pt>
                <c:pt idx="624">
                  <c:v>1.2223280633175045E-2</c:v>
                </c:pt>
                <c:pt idx="625">
                  <c:v>1.2144848029591541E-2</c:v>
                </c:pt>
                <c:pt idx="626">
                  <c:v>1.2144848029591541E-2</c:v>
                </c:pt>
                <c:pt idx="627">
                  <c:v>1.2066413056813701E-2</c:v>
                </c:pt>
                <c:pt idx="628">
                  <c:v>1.2066413056813701E-2</c:v>
                </c:pt>
                <c:pt idx="629">
                  <c:v>1.1987975717318562E-2</c:v>
                </c:pt>
                <c:pt idx="630">
                  <c:v>1.1987975717318562E-2</c:v>
                </c:pt>
                <c:pt idx="631">
                  <c:v>1.1909536013580265E-2</c:v>
                </c:pt>
                <c:pt idx="632">
                  <c:v>1.1909536013580265E-2</c:v>
                </c:pt>
                <c:pt idx="633">
                  <c:v>1.1831093948069254E-2</c:v>
                </c:pt>
                <c:pt idx="634">
                  <c:v>1.1831093948069254E-2</c:v>
                </c:pt>
                <c:pt idx="635">
                  <c:v>1.1752649523253007E-2</c:v>
                </c:pt>
                <c:pt idx="636">
                  <c:v>1.167420274159572E-2</c:v>
                </c:pt>
                <c:pt idx="637">
                  <c:v>1.167420274159572E-2</c:v>
                </c:pt>
                <c:pt idx="638">
                  <c:v>1.167420274159572E-2</c:v>
                </c:pt>
                <c:pt idx="639">
                  <c:v>1.1595753605557976E-2</c:v>
                </c:pt>
                <c:pt idx="640">
                  <c:v>1.1517302117597435E-2</c:v>
                </c:pt>
                <c:pt idx="641">
                  <c:v>1.1438848280168485E-2</c:v>
                </c:pt>
                <c:pt idx="642">
                  <c:v>1.1438848280168485E-2</c:v>
                </c:pt>
                <c:pt idx="643">
                  <c:v>1.1438848280168485E-2</c:v>
                </c:pt>
                <c:pt idx="644">
                  <c:v>1.1360392095721908E-2</c:v>
                </c:pt>
                <c:pt idx="645">
                  <c:v>1.1360392095721908E-2</c:v>
                </c:pt>
                <c:pt idx="646">
                  <c:v>1.1360392095721908E-2</c:v>
                </c:pt>
                <c:pt idx="647">
                  <c:v>1.1281933566705572E-2</c:v>
                </c:pt>
                <c:pt idx="648">
                  <c:v>1.1281933566705572E-2</c:v>
                </c:pt>
                <c:pt idx="649">
                  <c:v>1.1281933566705572E-2</c:v>
                </c:pt>
                <c:pt idx="650">
                  <c:v>1.1203472695564093E-2</c:v>
                </c:pt>
                <c:pt idx="651">
                  <c:v>1.1125009484738508E-2</c:v>
                </c:pt>
                <c:pt idx="652">
                  <c:v>1.1125009484738508E-2</c:v>
                </c:pt>
                <c:pt idx="653">
                  <c:v>1.104654393666697E-2</c:v>
                </c:pt>
                <c:pt idx="654">
                  <c:v>1.104654393666697E-2</c:v>
                </c:pt>
                <c:pt idx="655">
                  <c:v>1.104654393666697E-2</c:v>
                </c:pt>
                <c:pt idx="656">
                  <c:v>1.0968076053784359E-2</c:v>
                </c:pt>
                <c:pt idx="657">
                  <c:v>1.0968076053784359E-2</c:v>
                </c:pt>
                <c:pt idx="658">
                  <c:v>1.0968076053784359E-2</c:v>
                </c:pt>
                <c:pt idx="659">
                  <c:v>1.0968076053784359E-2</c:v>
                </c:pt>
                <c:pt idx="660">
                  <c:v>1.0811133293308496E-2</c:v>
                </c:pt>
                <c:pt idx="661">
                  <c:v>1.0811133293308496E-2</c:v>
                </c:pt>
                <c:pt idx="662">
                  <c:v>1.0732658420568695E-2</c:v>
                </c:pt>
                <c:pt idx="663">
                  <c:v>1.0732658420568695E-2</c:v>
                </c:pt>
                <c:pt idx="664">
                  <c:v>1.0654181222724607E-2</c:v>
                </c:pt>
                <c:pt idx="665">
                  <c:v>1.0654181222724607E-2</c:v>
                </c:pt>
                <c:pt idx="666">
                  <c:v>1.0654181222724607E-2</c:v>
                </c:pt>
                <c:pt idx="667">
                  <c:v>1.0575701702195048E-2</c:v>
                </c:pt>
                <c:pt idx="668">
                  <c:v>1.0575701702195048E-2</c:v>
                </c:pt>
                <c:pt idx="669">
                  <c:v>1.0497219861395256E-2</c:v>
                </c:pt>
                <c:pt idx="670">
                  <c:v>1.0418735702737656E-2</c:v>
                </c:pt>
                <c:pt idx="671">
                  <c:v>1.0418735702737656E-2</c:v>
                </c:pt>
                <c:pt idx="672">
                  <c:v>1.0418735702737656E-2</c:v>
                </c:pt>
                <c:pt idx="673">
                  <c:v>1.0340249228631438E-2</c:v>
                </c:pt>
                <c:pt idx="674">
                  <c:v>1.0261760441482259E-2</c:v>
                </c:pt>
                <c:pt idx="675">
                  <c:v>1.0261760441482259E-2</c:v>
                </c:pt>
                <c:pt idx="676">
                  <c:v>1.0183269343692986E-2</c:v>
                </c:pt>
                <c:pt idx="677">
                  <c:v>1.0183269343692986E-2</c:v>
                </c:pt>
                <c:pt idx="678">
                  <c:v>1.0183269343692986E-2</c:v>
                </c:pt>
                <c:pt idx="679">
                  <c:v>1.0183269343692986E-2</c:v>
                </c:pt>
                <c:pt idx="680">
                  <c:v>1.0104775937663232E-2</c:v>
                </c:pt>
                <c:pt idx="681">
                  <c:v>1.0104775937663232E-2</c:v>
                </c:pt>
                <c:pt idx="682">
                  <c:v>1.0104775937663232E-2</c:v>
                </c:pt>
                <c:pt idx="683">
                  <c:v>1.0026280225789134E-2</c:v>
                </c:pt>
                <c:pt idx="684">
                  <c:v>1.0026280225789134E-2</c:v>
                </c:pt>
                <c:pt idx="685">
                  <c:v>9.9477822104641379E-3</c:v>
                </c:pt>
                <c:pt idx="686">
                  <c:v>9.9477822104641379E-3</c:v>
                </c:pt>
                <c:pt idx="687">
                  <c:v>9.9477822104641379E-3</c:v>
                </c:pt>
                <c:pt idx="688">
                  <c:v>9.8692818940780223E-3</c:v>
                </c:pt>
                <c:pt idx="689">
                  <c:v>9.8692818940780223E-3</c:v>
                </c:pt>
                <c:pt idx="690">
                  <c:v>9.8692818940780223E-3</c:v>
                </c:pt>
                <c:pt idx="691">
                  <c:v>9.8692818940780223E-3</c:v>
                </c:pt>
                <c:pt idx="692">
                  <c:v>9.7907792790177892E-3</c:v>
                </c:pt>
                <c:pt idx="693">
                  <c:v>9.7907792790177892E-3</c:v>
                </c:pt>
                <c:pt idx="694">
                  <c:v>9.7907792790177892E-3</c:v>
                </c:pt>
                <c:pt idx="695">
                  <c:v>9.7907792790177892E-3</c:v>
                </c:pt>
                <c:pt idx="696">
                  <c:v>9.7122743676672351E-3</c:v>
                </c:pt>
                <c:pt idx="697">
                  <c:v>9.7122743676672351E-3</c:v>
                </c:pt>
                <c:pt idx="698">
                  <c:v>9.6337671624067162E-3</c:v>
                </c:pt>
              </c:numCache>
            </c:numRef>
          </c:yVal>
          <c:smooth val="0"/>
        </c:ser>
        <c:ser>
          <c:idx val="4"/>
          <c:order val="4"/>
          <c:tx>
            <c:v>wre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V4D2'!$E$2:$E$700</c:f>
              <c:numCache>
                <c:formatCode>0.000</c:formatCode>
                <c:ptCount val="699"/>
                <c:pt idx="0">
                  <c:v>3.7142902457539019E-2</c:v>
                </c:pt>
                <c:pt idx="1">
                  <c:v>3.7142902457539019E-2</c:v>
                </c:pt>
                <c:pt idx="2">
                  <c:v>3.7142902457539019E-2</c:v>
                </c:pt>
                <c:pt idx="3">
                  <c:v>3.7142902457539019E-2</c:v>
                </c:pt>
                <c:pt idx="4">
                  <c:v>3.7142902457539019E-2</c:v>
                </c:pt>
                <c:pt idx="5">
                  <c:v>3.7142902457539019E-2</c:v>
                </c:pt>
                <c:pt idx="6">
                  <c:v>3.7142902457539019E-2</c:v>
                </c:pt>
                <c:pt idx="7">
                  <c:v>3.7142902457539019E-2</c:v>
                </c:pt>
                <c:pt idx="8">
                  <c:v>3.7142902457539019E-2</c:v>
                </c:pt>
                <c:pt idx="9">
                  <c:v>3.7142902457539019E-2</c:v>
                </c:pt>
                <c:pt idx="10">
                  <c:v>3.7142902457539019E-2</c:v>
                </c:pt>
                <c:pt idx="11">
                  <c:v>3.7142902457539019E-2</c:v>
                </c:pt>
                <c:pt idx="12">
                  <c:v>3.7142902457539019E-2</c:v>
                </c:pt>
                <c:pt idx="13">
                  <c:v>3.7142902457539019E-2</c:v>
                </c:pt>
                <c:pt idx="14">
                  <c:v>3.7142902457539019E-2</c:v>
                </c:pt>
                <c:pt idx="15">
                  <c:v>3.7142902457539019E-2</c:v>
                </c:pt>
                <c:pt idx="16">
                  <c:v>3.7142902457539019E-2</c:v>
                </c:pt>
                <c:pt idx="17">
                  <c:v>3.7142902457539019E-2</c:v>
                </c:pt>
                <c:pt idx="18">
                  <c:v>3.7142902457539019E-2</c:v>
                </c:pt>
                <c:pt idx="19">
                  <c:v>3.7142902457539019E-2</c:v>
                </c:pt>
                <c:pt idx="20">
                  <c:v>3.7142902457539019E-2</c:v>
                </c:pt>
                <c:pt idx="21">
                  <c:v>3.7142902457539019E-2</c:v>
                </c:pt>
                <c:pt idx="22">
                  <c:v>3.7142902457539019E-2</c:v>
                </c:pt>
                <c:pt idx="23">
                  <c:v>3.7142902457539019E-2</c:v>
                </c:pt>
                <c:pt idx="24">
                  <c:v>3.7142902457539019E-2</c:v>
                </c:pt>
                <c:pt idx="25">
                  <c:v>3.7142902457539019E-2</c:v>
                </c:pt>
                <c:pt idx="26">
                  <c:v>3.7142902457539019E-2</c:v>
                </c:pt>
                <c:pt idx="27">
                  <c:v>3.7142902457539019E-2</c:v>
                </c:pt>
                <c:pt idx="28">
                  <c:v>3.7142902457539019E-2</c:v>
                </c:pt>
                <c:pt idx="29">
                  <c:v>3.7142902457539019E-2</c:v>
                </c:pt>
                <c:pt idx="30">
                  <c:v>3.7142902457539019E-2</c:v>
                </c:pt>
                <c:pt idx="31">
                  <c:v>3.7142902457539019E-2</c:v>
                </c:pt>
                <c:pt idx="32">
                  <c:v>3.7142902457539019E-2</c:v>
                </c:pt>
                <c:pt idx="33">
                  <c:v>3.7142902457539019E-2</c:v>
                </c:pt>
                <c:pt idx="34">
                  <c:v>3.7142902457539019E-2</c:v>
                </c:pt>
                <c:pt idx="35">
                  <c:v>3.7142902457539019E-2</c:v>
                </c:pt>
                <c:pt idx="36">
                  <c:v>3.7142902457539019E-2</c:v>
                </c:pt>
                <c:pt idx="37">
                  <c:v>3.7142902457539019E-2</c:v>
                </c:pt>
                <c:pt idx="38">
                  <c:v>3.7142902457539019E-2</c:v>
                </c:pt>
                <c:pt idx="39">
                  <c:v>3.7142902457539019E-2</c:v>
                </c:pt>
                <c:pt idx="40">
                  <c:v>3.7142902457539019E-2</c:v>
                </c:pt>
                <c:pt idx="41">
                  <c:v>3.7142902457539019E-2</c:v>
                </c:pt>
                <c:pt idx="42">
                  <c:v>3.7142902457539019E-2</c:v>
                </c:pt>
                <c:pt idx="43">
                  <c:v>3.7142902457539019E-2</c:v>
                </c:pt>
                <c:pt idx="44">
                  <c:v>3.7142902457539019E-2</c:v>
                </c:pt>
                <c:pt idx="45">
                  <c:v>3.7142902457539019E-2</c:v>
                </c:pt>
                <c:pt idx="46">
                  <c:v>3.7142902457539019E-2</c:v>
                </c:pt>
                <c:pt idx="47">
                  <c:v>3.7142902457539019E-2</c:v>
                </c:pt>
                <c:pt idx="48">
                  <c:v>3.7142902457539019E-2</c:v>
                </c:pt>
                <c:pt idx="49">
                  <c:v>3.7142902457539019E-2</c:v>
                </c:pt>
                <c:pt idx="50">
                  <c:v>3.7142902457539019E-2</c:v>
                </c:pt>
                <c:pt idx="51">
                  <c:v>3.7142902457539019E-2</c:v>
                </c:pt>
                <c:pt idx="52">
                  <c:v>3.7142902457539019E-2</c:v>
                </c:pt>
                <c:pt idx="53">
                  <c:v>3.7142902457539019E-2</c:v>
                </c:pt>
                <c:pt idx="54">
                  <c:v>3.7142902457539019E-2</c:v>
                </c:pt>
                <c:pt idx="55">
                  <c:v>3.7142902457539019E-2</c:v>
                </c:pt>
                <c:pt idx="56">
                  <c:v>3.7142902457539019E-2</c:v>
                </c:pt>
                <c:pt idx="57">
                  <c:v>3.7142902457539019E-2</c:v>
                </c:pt>
                <c:pt idx="58">
                  <c:v>3.7142902457539019E-2</c:v>
                </c:pt>
                <c:pt idx="59">
                  <c:v>3.7142902457539019E-2</c:v>
                </c:pt>
                <c:pt idx="60">
                  <c:v>3.7142902457539019E-2</c:v>
                </c:pt>
                <c:pt idx="61">
                  <c:v>3.7142902457539019E-2</c:v>
                </c:pt>
                <c:pt idx="62">
                  <c:v>3.7142902457539019E-2</c:v>
                </c:pt>
                <c:pt idx="63">
                  <c:v>3.7142902457539019E-2</c:v>
                </c:pt>
                <c:pt idx="64">
                  <c:v>3.7142902457539019E-2</c:v>
                </c:pt>
                <c:pt idx="65">
                  <c:v>3.7142902457539019E-2</c:v>
                </c:pt>
                <c:pt idx="66">
                  <c:v>3.7142902457539019E-2</c:v>
                </c:pt>
                <c:pt idx="67">
                  <c:v>3.7142902457539019E-2</c:v>
                </c:pt>
                <c:pt idx="68">
                  <c:v>3.7142902457539019E-2</c:v>
                </c:pt>
                <c:pt idx="69">
                  <c:v>3.7142902457539019E-2</c:v>
                </c:pt>
                <c:pt idx="70">
                  <c:v>3.7142902457539019E-2</c:v>
                </c:pt>
                <c:pt idx="71">
                  <c:v>3.7142902457539019E-2</c:v>
                </c:pt>
                <c:pt idx="72">
                  <c:v>3.7142902457539019E-2</c:v>
                </c:pt>
                <c:pt idx="73">
                  <c:v>3.7142902457539019E-2</c:v>
                </c:pt>
                <c:pt idx="74">
                  <c:v>3.7142902457539019E-2</c:v>
                </c:pt>
                <c:pt idx="75">
                  <c:v>3.7142902457539019E-2</c:v>
                </c:pt>
                <c:pt idx="76">
                  <c:v>3.7142902457539019E-2</c:v>
                </c:pt>
                <c:pt idx="77">
                  <c:v>3.7142902457539019E-2</c:v>
                </c:pt>
                <c:pt idx="78">
                  <c:v>3.7142902457539019E-2</c:v>
                </c:pt>
                <c:pt idx="79">
                  <c:v>3.7142902457539019E-2</c:v>
                </c:pt>
                <c:pt idx="80">
                  <c:v>3.7142902457539019E-2</c:v>
                </c:pt>
                <c:pt idx="81">
                  <c:v>3.7142902457539019E-2</c:v>
                </c:pt>
                <c:pt idx="82">
                  <c:v>3.7142902457539019E-2</c:v>
                </c:pt>
                <c:pt idx="83">
                  <c:v>3.7142902457539019E-2</c:v>
                </c:pt>
                <c:pt idx="84">
                  <c:v>3.7142902457539019E-2</c:v>
                </c:pt>
                <c:pt idx="85">
                  <c:v>3.7142902457539019E-2</c:v>
                </c:pt>
                <c:pt idx="86">
                  <c:v>3.7142902457539019E-2</c:v>
                </c:pt>
                <c:pt idx="87">
                  <c:v>3.7142902457539019E-2</c:v>
                </c:pt>
                <c:pt idx="88">
                  <c:v>3.7142902457539019E-2</c:v>
                </c:pt>
                <c:pt idx="89">
                  <c:v>3.7142902457539019E-2</c:v>
                </c:pt>
                <c:pt idx="90">
                  <c:v>3.7142902457539019E-2</c:v>
                </c:pt>
                <c:pt idx="91">
                  <c:v>3.7142902457539019E-2</c:v>
                </c:pt>
                <c:pt idx="92">
                  <c:v>3.7142902457539019E-2</c:v>
                </c:pt>
                <c:pt idx="93">
                  <c:v>3.7142902457539019E-2</c:v>
                </c:pt>
                <c:pt idx="94">
                  <c:v>3.7142902457539019E-2</c:v>
                </c:pt>
                <c:pt idx="95">
                  <c:v>3.7142902457539019E-2</c:v>
                </c:pt>
                <c:pt idx="96">
                  <c:v>3.7142902457539019E-2</c:v>
                </c:pt>
                <c:pt idx="97">
                  <c:v>3.7142902457539019E-2</c:v>
                </c:pt>
                <c:pt idx="98">
                  <c:v>3.7142902457539019E-2</c:v>
                </c:pt>
                <c:pt idx="99">
                  <c:v>3.7142902457539019E-2</c:v>
                </c:pt>
                <c:pt idx="100">
                  <c:v>3.7142902457539019E-2</c:v>
                </c:pt>
                <c:pt idx="101">
                  <c:v>3.7142902457539019E-2</c:v>
                </c:pt>
                <c:pt idx="102">
                  <c:v>3.7142902457539019E-2</c:v>
                </c:pt>
                <c:pt idx="103">
                  <c:v>3.7142902457539019E-2</c:v>
                </c:pt>
                <c:pt idx="104">
                  <c:v>3.7142902457539019E-2</c:v>
                </c:pt>
                <c:pt idx="105">
                  <c:v>3.7142902457539019E-2</c:v>
                </c:pt>
                <c:pt idx="106">
                  <c:v>3.7142902457539019E-2</c:v>
                </c:pt>
                <c:pt idx="107">
                  <c:v>3.7142902457539019E-2</c:v>
                </c:pt>
                <c:pt idx="108">
                  <c:v>3.7142902457539019E-2</c:v>
                </c:pt>
                <c:pt idx="109">
                  <c:v>3.7142902457539019E-2</c:v>
                </c:pt>
                <c:pt idx="110">
                  <c:v>3.7142902457539019E-2</c:v>
                </c:pt>
                <c:pt idx="111">
                  <c:v>3.7142902457539019E-2</c:v>
                </c:pt>
                <c:pt idx="112">
                  <c:v>3.7142902457539019E-2</c:v>
                </c:pt>
                <c:pt idx="113">
                  <c:v>3.7142902457539019E-2</c:v>
                </c:pt>
                <c:pt idx="114">
                  <c:v>3.7142902457539019E-2</c:v>
                </c:pt>
                <c:pt idx="115">
                  <c:v>3.7142902457539019E-2</c:v>
                </c:pt>
                <c:pt idx="116">
                  <c:v>3.7142902457539019E-2</c:v>
                </c:pt>
                <c:pt idx="117">
                  <c:v>3.7142902457539019E-2</c:v>
                </c:pt>
                <c:pt idx="118">
                  <c:v>3.7142902457539019E-2</c:v>
                </c:pt>
                <c:pt idx="119">
                  <c:v>3.7142902457539019E-2</c:v>
                </c:pt>
                <c:pt idx="120">
                  <c:v>3.7142902457539019E-2</c:v>
                </c:pt>
                <c:pt idx="121">
                  <c:v>3.7142902457539019E-2</c:v>
                </c:pt>
                <c:pt idx="122">
                  <c:v>3.7142902457539019E-2</c:v>
                </c:pt>
                <c:pt idx="123">
                  <c:v>3.7142902457539019E-2</c:v>
                </c:pt>
                <c:pt idx="124">
                  <c:v>3.7142902457539019E-2</c:v>
                </c:pt>
                <c:pt idx="125">
                  <c:v>3.7142902457539019E-2</c:v>
                </c:pt>
                <c:pt idx="126">
                  <c:v>3.7142902457539019E-2</c:v>
                </c:pt>
                <c:pt idx="127">
                  <c:v>3.7142902457539019E-2</c:v>
                </c:pt>
                <c:pt idx="128">
                  <c:v>3.7142902457539019E-2</c:v>
                </c:pt>
                <c:pt idx="129">
                  <c:v>3.7142902457539019E-2</c:v>
                </c:pt>
                <c:pt idx="130">
                  <c:v>3.7142902457539019E-2</c:v>
                </c:pt>
                <c:pt idx="131">
                  <c:v>3.7142902457539019E-2</c:v>
                </c:pt>
                <c:pt idx="132">
                  <c:v>3.7142902457539019E-2</c:v>
                </c:pt>
                <c:pt idx="133">
                  <c:v>3.7142902457539019E-2</c:v>
                </c:pt>
                <c:pt idx="134">
                  <c:v>3.7142902457539019E-2</c:v>
                </c:pt>
                <c:pt idx="135">
                  <c:v>3.7142902457539019E-2</c:v>
                </c:pt>
                <c:pt idx="136">
                  <c:v>3.7142902457539019E-2</c:v>
                </c:pt>
                <c:pt idx="137">
                  <c:v>3.7142902457539019E-2</c:v>
                </c:pt>
                <c:pt idx="138">
                  <c:v>3.7142902457539019E-2</c:v>
                </c:pt>
                <c:pt idx="139">
                  <c:v>3.7142902457539019E-2</c:v>
                </c:pt>
                <c:pt idx="140">
                  <c:v>3.7142902457539019E-2</c:v>
                </c:pt>
                <c:pt idx="141">
                  <c:v>3.7142902457539019E-2</c:v>
                </c:pt>
                <c:pt idx="142">
                  <c:v>3.7142902457539019E-2</c:v>
                </c:pt>
                <c:pt idx="143">
                  <c:v>3.7142902457539019E-2</c:v>
                </c:pt>
                <c:pt idx="144">
                  <c:v>3.7142902457539019E-2</c:v>
                </c:pt>
                <c:pt idx="145">
                  <c:v>3.7142902457539019E-2</c:v>
                </c:pt>
                <c:pt idx="146">
                  <c:v>3.7142902457539019E-2</c:v>
                </c:pt>
                <c:pt idx="147">
                  <c:v>3.7142902457539019E-2</c:v>
                </c:pt>
                <c:pt idx="148">
                  <c:v>3.7142902457539019E-2</c:v>
                </c:pt>
                <c:pt idx="149">
                  <c:v>3.7142902457539019E-2</c:v>
                </c:pt>
                <c:pt idx="150">
                  <c:v>3.7142902457539019E-2</c:v>
                </c:pt>
                <c:pt idx="151">
                  <c:v>3.7142902457539019E-2</c:v>
                </c:pt>
                <c:pt idx="152">
                  <c:v>3.7142902457539019E-2</c:v>
                </c:pt>
                <c:pt idx="153">
                  <c:v>3.7142902457539019E-2</c:v>
                </c:pt>
                <c:pt idx="154">
                  <c:v>3.7142902457539019E-2</c:v>
                </c:pt>
                <c:pt idx="155">
                  <c:v>3.7142902457539019E-2</c:v>
                </c:pt>
                <c:pt idx="156">
                  <c:v>3.7142902457539019E-2</c:v>
                </c:pt>
                <c:pt idx="157">
                  <c:v>3.7142902457539019E-2</c:v>
                </c:pt>
                <c:pt idx="158">
                  <c:v>3.7142902457539019E-2</c:v>
                </c:pt>
                <c:pt idx="159">
                  <c:v>3.7142902457539019E-2</c:v>
                </c:pt>
                <c:pt idx="160">
                  <c:v>3.7142902457539019E-2</c:v>
                </c:pt>
                <c:pt idx="161">
                  <c:v>3.7142902457539019E-2</c:v>
                </c:pt>
                <c:pt idx="162">
                  <c:v>3.7142902457539019E-2</c:v>
                </c:pt>
                <c:pt idx="163">
                  <c:v>3.7142902457539019E-2</c:v>
                </c:pt>
                <c:pt idx="164">
                  <c:v>3.7142902457539019E-2</c:v>
                </c:pt>
                <c:pt idx="165">
                  <c:v>3.7142902457539019E-2</c:v>
                </c:pt>
                <c:pt idx="166">
                  <c:v>3.7142902457539019E-2</c:v>
                </c:pt>
                <c:pt idx="167">
                  <c:v>3.7142902457539019E-2</c:v>
                </c:pt>
                <c:pt idx="168">
                  <c:v>3.7142902457539019E-2</c:v>
                </c:pt>
                <c:pt idx="169">
                  <c:v>3.7142902457539019E-2</c:v>
                </c:pt>
                <c:pt idx="170">
                  <c:v>3.7142902457539019E-2</c:v>
                </c:pt>
                <c:pt idx="171">
                  <c:v>3.7142902457539019E-2</c:v>
                </c:pt>
                <c:pt idx="172">
                  <c:v>3.7142902457539019E-2</c:v>
                </c:pt>
                <c:pt idx="173">
                  <c:v>3.7142902457539019E-2</c:v>
                </c:pt>
                <c:pt idx="174">
                  <c:v>3.7142902457539019E-2</c:v>
                </c:pt>
                <c:pt idx="175">
                  <c:v>3.7142902457539019E-2</c:v>
                </c:pt>
                <c:pt idx="176">
                  <c:v>3.7142902457539019E-2</c:v>
                </c:pt>
                <c:pt idx="177">
                  <c:v>3.7142902457539019E-2</c:v>
                </c:pt>
                <c:pt idx="178">
                  <c:v>3.7142902457539019E-2</c:v>
                </c:pt>
                <c:pt idx="179">
                  <c:v>3.7142902457539019E-2</c:v>
                </c:pt>
                <c:pt idx="180">
                  <c:v>3.7142902457539019E-2</c:v>
                </c:pt>
                <c:pt idx="181">
                  <c:v>3.7142902457539019E-2</c:v>
                </c:pt>
                <c:pt idx="182">
                  <c:v>3.7142902457539019E-2</c:v>
                </c:pt>
                <c:pt idx="183">
                  <c:v>3.7142902457539019E-2</c:v>
                </c:pt>
                <c:pt idx="184">
                  <c:v>3.7142902457539019E-2</c:v>
                </c:pt>
                <c:pt idx="185">
                  <c:v>3.7142902457539019E-2</c:v>
                </c:pt>
                <c:pt idx="186">
                  <c:v>3.7142902457539019E-2</c:v>
                </c:pt>
                <c:pt idx="187">
                  <c:v>3.7142902457539019E-2</c:v>
                </c:pt>
                <c:pt idx="188">
                  <c:v>3.7142902457539019E-2</c:v>
                </c:pt>
                <c:pt idx="189">
                  <c:v>3.7142902457539019E-2</c:v>
                </c:pt>
                <c:pt idx="190">
                  <c:v>3.7142902457539019E-2</c:v>
                </c:pt>
                <c:pt idx="191">
                  <c:v>3.7142902457539019E-2</c:v>
                </c:pt>
                <c:pt idx="192">
                  <c:v>3.7142902457539019E-2</c:v>
                </c:pt>
                <c:pt idx="193">
                  <c:v>3.7142902457539019E-2</c:v>
                </c:pt>
                <c:pt idx="194">
                  <c:v>3.7142902457539019E-2</c:v>
                </c:pt>
                <c:pt idx="195">
                  <c:v>3.7142902457539019E-2</c:v>
                </c:pt>
                <c:pt idx="196">
                  <c:v>3.7142902457539019E-2</c:v>
                </c:pt>
                <c:pt idx="197">
                  <c:v>3.7142902457539019E-2</c:v>
                </c:pt>
                <c:pt idx="198">
                  <c:v>3.7142902457539019E-2</c:v>
                </c:pt>
                <c:pt idx="199">
                  <c:v>3.7142902457539019E-2</c:v>
                </c:pt>
                <c:pt idx="200">
                  <c:v>3.7142902457539019E-2</c:v>
                </c:pt>
                <c:pt idx="201">
                  <c:v>3.7142902457539019E-2</c:v>
                </c:pt>
                <c:pt idx="202">
                  <c:v>3.7142902457539019E-2</c:v>
                </c:pt>
                <c:pt idx="203">
                  <c:v>3.7142902457539019E-2</c:v>
                </c:pt>
                <c:pt idx="204">
                  <c:v>3.7142902457539019E-2</c:v>
                </c:pt>
                <c:pt idx="205">
                  <c:v>3.7142902457539019E-2</c:v>
                </c:pt>
                <c:pt idx="206">
                  <c:v>3.7142902457539019E-2</c:v>
                </c:pt>
                <c:pt idx="207">
                  <c:v>3.7142902457539019E-2</c:v>
                </c:pt>
                <c:pt idx="208">
                  <c:v>3.7142902457539019E-2</c:v>
                </c:pt>
                <c:pt idx="209">
                  <c:v>3.7142902457539019E-2</c:v>
                </c:pt>
                <c:pt idx="210">
                  <c:v>3.7142902457539019E-2</c:v>
                </c:pt>
                <c:pt idx="211">
                  <c:v>3.7142902457539019E-2</c:v>
                </c:pt>
                <c:pt idx="212">
                  <c:v>3.7142902457539019E-2</c:v>
                </c:pt>
                <c:pt idx="213">
                  <c:v>3.7142902457539019E-2</c:v>
                </c:pt>
                <c:pt idx="214">
                  <c:v>3.7142902457539019E-2</c:v>
                </c:pt>
                <c:pt idx="215">
                  <c:v>3.7142902457539019E-2</c:v>
                </c:pt>
                <c:pt idx="216">
                  <c:v>3.7142902457539019E-2</c:v>
                </c:pt>
                <c:pt idx="217">
                  <c:v>3.7142902457539019E-2</c:v>
                </c:pt>
                <c:pt idx="218">
                  <c:v>3.7142902457539019E-2</c:v>
                </c:pt>
                <c:pt idx="219">
                  <c:v>3.7142902457539019E-2</c:v>
                </c:pt>
                <c:pt idx="220">
                  <c:v>3.7142902457539019E-2</c:v>
                </c:pt>
                <c:pt idx="221">
                  <c:v>3.7142902457539019E-2</c:v>
                </c:pt>
                <c:pt idx="222">
                  <c:v>3.7142902457539019E-2</c:v>
                </c:pt>
                <c:pt idx="223">
                  <c:v>3.7142902457539019E-2</c:v>
                </c:pt>
                <c:pt idx="224">
                  <c:v>3.7142902457539019E-2</c:v>
                </c:pt>
                <c:pt idx="225">
                  <c:v>3.7142902457539019E-2</c:v>
                </c:pt>
                <c:pt idx="226">
                  <c:v>3.7142902457539019E-2</c:v>
                </c:pt>
                <c:pt idx="227">
                  <c:v>3.7142902457539019E-2</c:v>
                </c:pt>
                <c:pt idx="228">
                  <c:v>3.7142902457539019E-2</c:v>
                </c:pt>
                <c:pt idx="229">
                  <c:v>3.7142902457539019E-2</c:v>
                </c:pt>
                <c:pt idx="230">
                  <c:v>3.7142902457539019E-2</c:v>
                </c:pt>
                <c:pt idx="231">
                  <c:v>3.7142902457539019E-2</c:v>
                </c:pt>
                <c:pt idx="232">
                  <c:v>3.7142902457539019E-2</c:v>
                </c:pt>
                <c:pt idx="233">
                  <c:v>3.7142902457539019E-2</c:v>
                </c:pt>
                <c:pt idx="234">
                  <c:v>3.7142902457539019E-2</c:v>
                </c:pt>
                <c:pt idx="235">
                  <c:v>3.7142902457539019E-2</c:v>
                </c:pt>
                <c:pt idx="236">
                  <c:v>3.7142902457539019E-2</c:v>
                </c:pt>
                <c:pt idx="237">
                  <c:v>3.7142902457539019E-2</c:v>
                </c:pt>
                <c:pt idx="238">
                  <c:v>3.7142902457539019E-2</c:v>
                </c:pt>
                <c:pt idx="239">
                  <c:v>3.7142902457539019E-2</c:v>
                </c:pt>
                <c:pt idx="240">
                  <c:v>3.7142902457539019E-2</c:v>
                </c:pt>
                <c:pt idx="241">
                  <c:v>3.7142902457539019E-2</c:v>
                </c:pt>
                <c:pt idx="242">
                  <c:v>3.7142902457539019E-2</c:v>
                </c:pt>
                <c:pt idx="243">
                  <c:v>3.7142902457539019E-2</c:v>
                </c:pt>
                <c:pt idx="244">
                  <c:v>3.7142902457539019E-2</c:v>
                </c:pt>
                <c:pt idx="245">
                  <c:v>3.7142902457539019E-2</c:v>
                </c:pt>
                <c:pt idx="246">
                  <c:v>3.7142902457539019E-2</c:v>
                </c:pt>
                <c:pt idx="247">
                  <c:v>3.7142902457539019E-2</c:v>
                </c:pt>
                <c:pt idx="248">
                  <c:v>3.7142902457539019E-2</c:v>
                </c:pt>
                <c:pt idx="249">
                  <c:v>3.7142902457539019E-2</c:v>
                </c:pt>
                <c:pt idx="250">
                  <c:v>3.7142902457539019E-2</c:v>
                </c:pt>
                <c:pt idx="251">
                  <c:v>3.7142902457539019E-2</c:v>
                </c:pt>
                <c:pt idx="252">
                  <c:v>3.7142902457539019E-2</c:v>
                </c:pt>
                <c:pt idx="253">
                  <c:v>3.7142902457539019E-2</c:v>
                </c:pt>
                <c:pt idx="254">
                  <c:v>3.7142902457539019E-2</c:v>
                </c:pt>
                <c:pt idx="255">
                  <c:v>3.7142902457539019E-2</c:v>
                </c:pt>
                <c:pt idx="256">
                  <c:v>3.7142902457539019E-2</c:v>
                </c:pt>
                <c:pt idx="257">
                  <c:v>3.7142902457539019E-2</c:v>
                </c:pt>
                <c:pt idx="258">
                  <c:v>3.7142902457539019E-2</c:v>
                </c:pt>
                <c:pt idx="259">
                  <c:v>3.7142902457539019E-2</c:v>
                </c:pt>
                <c:pt idx="260">
                  <c:v>3.7142902457539019E-2</c:v>
                </c:pt>
                <c:pt idx="261">
                  <c:v>3.7142902457539019E-2</c:v>
                </c:pt>
                <c:pt idx="262">
                  <c:v>3.7142902457539019E-2</c:v>
                </c:pt>
                <c:pt idx="263">
                  <c:v>3.7142902457539019E-2</c:v>
                </c:pt>
                <c:pt idx="264">
                  <c:v>3.7142902457539019E-2</c:v>
                </c:pt>
                <c:pt idx="265">
                  <c:v>3.7142902457539019E-2</c:v>
                </c:pt>
                <c:pt idx="266">
                  <c:v>3.7142902457539019E-2</c:v>
                </c:pt>
                <c:pt idx="267">
                  <c:v>3.7142902457539019E-2</c:v>
                </c:pt>
                <c:pt idx="268">
                  <c:v>3.7142902457539019E-2</c:v>
                </c:pt>
                <c:pt idx="269">
                  <c:v>3.7142902457539019E-2</c:v>
                </c:pt>
                <c:pt idx="270">
                  <c:v>3.7142902457539019E-2</c:v>
                </c:pt>
                <c:pt idx="271">
                  <c:v>3.7142902457539019E-2</c:v>
                </c:pt>
                <c:pt idx="272">
                  <c:v>3.7142902457539019E-2</c:v>
                </c:pt>
                <c:pt idx="273">
                  <c:v>3.7142902457539019E-2</c:v>
                </c:pt>
                <c:pt idx="274">
                  <c:v>3.7142902457539019E-2</c:v>
                </c:pt>
                <c:pt idx="275">
                  <c:v>3.7142902457539019E-2</c:v>
                </c:pt>
                <c:pt idx="276">
                  <c:v>3.7142902457539019E-2</c:v>
                </c:pt>
                <c:pt idx="277">
                  <c:v>3.7142902457539019E-2</c:v>
                </c:pt>
                <c:pt idx="278">
                  <c:v>3.7142902457539019E-2</c:v>
                </c:pt>
                <c:pt idx="279">
                  <c:v>3.7142902457539019E-2</c:v>
                </c:pt>
                <c:pt idx="280">
                  <c:v>3.7142902457539019E-2</c:v>
                </c:pt>
                <c:pt idx="281">
                  <c:v>3.7142902457539019E-2</c:v>
                </c:pt>
                <c:pt idx="282">
                  <c:v>3.7142902457539019E-2</c:v>
                </c:pt>
                <c:pt idx="283">
                  <c:v>3.7142902457539019E-2</c:v>
                </c:pt>
                <c:pt idx="284">
                  <c:v>3.7142902457539019E-2</c:v>
                </c:pt>
                <c:pt idx="285">
                  <c:v>3.7142902457539019E-2</c:v>
                </c:pt>
                <c:pt idx="286">
                  <c:v>3.7142902457539019E-2</c:v>
                </c:pt>
                <c:pt idx="287">
                  <c:v>3.7142902457539019E-2</c:v>
                </c:pt>
                <c:pt idx="288">
                  <c:v>3.7142902457539019E-2</c:v>
                </c:pt>
                <c:pt idx="289">
                  <c:v>3.7142902457539019E-2</c:v>
                </c:pt>
                <c:pt idx="290">
                  <c:v>3.7142902457539019E-2</c:v>
                </c:pt>
                <c:pt idx="291">
                  <c:v>3.7142902457539019E-2</c:v>
                </c:pt>
                <c:pt idx="292">
                  <c:v>3.7142902457539019E-2</c:v>
                </c:pt>
                <c:pt idx="293">
                  <c:v>3.7142902457539019E-2</c:v>
                </c:pt>
                <c:pt idx="294">
                  <c:v>3.7142902457539019E-2</c:v>
                </c:pt>
                <c:pt idx="295">
                  <c:v>3.7142902457539019E-2</c:v>
                </c:pt>
                <c:pt idx="296">
                  <c:v>3.7142902457539019E-2</c:v>
                </c:pt>
                <c:pt idx="297">
                  <c:v>3.7142902457539019E-2</c:v>
                </c:pt>
                <c:pt idx="298">
                  <c:v>3.7142902457539019E-2</c:v>
                </c:pt>
                <c:pt idx="299">
                  <c:v>3.7142902457539019E-2</c:v>
                </c:pt>
                <c:pt idx="300">
                  <c:v>3.7142902457539019E-2</c:v>
                </c:pt>
                <c:pt idx="301">
                  <c:v>3.7142902457539019E-2</c:v>
                </c:pt>
                <c:pt idx="302">
                  <c:v>3.7142902457539019E-2</c:v>
                </c:pt>
                <c:pt idx="303">
                  <c:v>3.7142902457539019E-2</c:v>
                </c:pt>
                <c:pt idx="304">
                  <c:v>3.7142902457539019E-2</c:v>
                </c:pt>
                <c:pt idx="305">
                  <c:v>3.7142902457539019E-2</c:v>
                </c:pt>
                <c:pt idx="306">
                  <c:v>3.7142902457539019E-2</c:v>
                </c:pt>
                <c:pt idx="307">
                  <c:v>3.7142902457539019E-2</c:v>
                </c:pt>
                <c:pt idx="308">
                  <c:v>3.7142902457539019E-2</c:v>
                </c:pt>
                <c:pt idx="309">
                  <c:v>3.7142902457539019E-2</c:v>
                </c:pt>
                <c:pt idx="310">
                  <c:v>3.7142902457539019E-2</c:v>
                </c:pt>
                <c:pt idx="311">
                  <c:v>3.7142902457539019E-2</c:v>
                </c:pt>
                <c:pt idx="312">
                  <c:v>3.7142902457539019E-2</c:v>
                </c:pt>
                <c:pt idx="313">
                  <c:v>3.7142902457539019E-2</c:v>
                </c:pt>
                <c:pt idx="314">
                  <c:v>3.7142902457539019E-2</c:v>
                </c:pt>
                <c:pt idx="315">
                  <c:v>3.7142902457539019E-2</c:v>
                </c:pt>
                <c:pt idx="316">
                  <c:v>3.7142902457539019E-2</c:v>
                </c:pt>
                <c:pt idx="317">
                  <c:v>3.7142902457539019E-2</c:v>
                </c:pt>
                <c:pt idx="318">
                  <c:v>3.7142902457539019E-2</c:v>
                </c:pt>
                <c:pt idx="319">
                  <c:v>3.7142902457539019E-2</c:v>
                </c:pt>
                <c:pt idx="320">
                  <c:v>3.7142902457539019E-2</c:v>
                </c:pt>
                <c:pt idx="321">
                  <c:v>3.7142902457539019E-2</c:v>
                </c:pt>
                <c:pt idx="322">
                  <c:v>3.7142902457539019E-2</c:v>
                </c:pt>
                <c:pt idx="323">
                  <c:v>3.7142902457539019E-2</c:v>
                </c:pt>
                <c:pt idx="324">
                  <c:v>3.7142902457539019E-2</c:v>
                </c:pt>
                <c:pt idx="325">
                  <c:v>3.7142902457539019E-2</c:v>
                </c:pt>
                <c:pt idx="326">
                  <c:v>3.7142902457539019E-2</c:v>
                </c:pt>
                <c:pt idx="327">
                  <c:v>3.7142902457539019E-2</c:v>
                </c:pt>
                <c:pt idx="328">
                  <c:v>3.7142902457539019E-2</c:v>
                </c:pt>
                <c:pt idx="329">
                  <c:v>3.7142902457539019E-2</c:v>
                </c:pt>
                <c:pt idx="330">
                  <c:v>3.7142902457539019E-2</c:v>
                </c:pt>
                <c:pt idx="331">
                  <c:v>3.7142902457539019E-2</c:v>
                </c:pt>
                <c:pt idx="332">
                  <c:v>3.7142902457539019E-2</c:v>
                </c:pt>
                <c:pt idx="333">
                  <c:v>3.7142902457539019E-2</c:v>
                </c:pt>
                <c:pt idx="334">
                  <c:v>3.7142902457539019E-2</c:v>
                </c:pt>
                <c:pt idx="335">
                  <c:v>3.7142902457539019E-2</c:v>
                </c:pt>
                <c:pt idx="336">
                  <c:v>3.7142902457539019E-2</c:v>
                </c:pt>
                <c:pt idx="337">
                  <c:v>3.7142902457539019E-2</c:v>
                </c:pt>
                <c:pt idx="338">
                  <c:v>3.7142902457539019E-2</c:v>
                </c:pt>
                <c:pt idx="339">
                  <c:v>3.7142902457539019E-2</c:v>
                </c:pt>
                <c:pt idx="340">
                  <c:v>3.7142902457539019E-2</c:v>
                </c:pt>
                <c:pt idx="341">
                  <c:v>3.7142902457539019E-2</c:v>
                </c:pt>
                <c:pt idx="342">
                  <c:v>3.7142902457539019E-2</c:v>
                </c:pt>
                <c:pt idx="343">
                  <c:v>3.7142902457539019E-2</c:v>
                </c:pt>
                <c:pt idx="344">
                  <c:v>3.7142902457539019E-2</c:v>
                </c:pt>
                <c:pt idx="345">
                  <c:v>3.7142902457539019E-2</c:v>
                </c:pt>
                <c:pt idx="346">
                  <c:v>3.7142902457539019E-2</c:v>
                </c:pt>
                <c:pt idx="347">
                  <c:v>3.7142902457539019E-2</c:v>
                </c:pt>
                <c:pt idx="348">
                  <c:v>3.7142902457539019E-2</c:v>
                </c:pt>
                <c:pt idx="349">
                  <c:v>3.7142902457539019E-2</c:v>
                </c:pt>
                <c:pt idx="350">
                  <c:v>3.7142902457539019E-2</c:v>
                </c:pt>
                <c:pt idx="351">
                  <c:v>3.7142902457539019E-2</c:v>
                </c:pt>
                <c:pt idx="352">
                  <c:v>3.7142902457539019E-2</c:v>
                </c:pt>
                <c:pt idx="353">
                  <c:v>3.7142902457539019E-2</c:v>
                </c:pt>
                <c:pt idx="354">
                  <c:v>3.7142902457539019E-2</c:v>
                </c:pt>
                <c:pt idx="355">
                  <c:v>3.7142902457539019E-2</c:v>
                </c:pt>
                <c:pt idx="356">
                  <c:v>3.7142902457539019E-2</c:v>
                </c:pt>
                <c:pt idx="357">
                  <c:v>3.7142902457539019E-2</c:v>
                </c:pt>
                <c:pt idx="358">
                  <c:v>3.7142902457539019E-2</c:v>
                </c:pt>
                <c:pt idx="359">
                  <c:v>3.7142902457539019E-2</c:v>
                </c:pt>
                <c:pt idx="360">
                  <c:v>3.7142902457539019E-2</c:v>
                </c:pt>
                <c:pt idx="361">
                  <c:v>3.7142902457539019E-2</c:v>
                </c:pt>
                <c:pt idx="362">
                  <c:v>3.7142902457539019E-2</c:v>
                </c:pt>
                <c:pt idx="363">
                  <c:v>3.7142902457539019E-2</c:v>
                </c:pt>
                <c:pt idx="364">
                  <c:v>3.7142902457539019E-2</c:v>
                </c:pt>
                <c:pt idx="365">
                  <c:v>3.7142902457539019E-2</c:v>
                </c:pt>
                <c:pt idx="366">
                  <c:v>3.7142902457539019E-2</c:v>
                </c:pt>
                <c:pt idx="367">
                  <c:v>3.7142902457539019E-2</c:v>
                </c:pt>
                <c:pt idx="368">
                  <c:v>3.7142902457539019E-2</c:v>
                </c:pt>
                <c:pt idx="369">
                  <c:v>3.7142902457539019E-2</c:v>
                </c:pt>
                <c:pt idx="370">
                  <c:v>3.7142902457539019E-2</c:v>
                </c:pt>
                <c:pt idx="371">
                  <c:v>3.7142902457539019E-2</c:v>
                </c:pt>
                <c:pt idx="372">
                  <c:v>3.7142902457539019E-2</c:v>
                </c:pt>
                <c:pt idx="373">
                  <c:v>3.7142902457539019E-2</c:v>
                </c:pt>
                <c:pt idx="374">
                  <c:v>3.7142902457539019E-2</c:v>
                </c:pt>
                <c:pt idx="375">
                  <c:v>3.7142902457539019E-2</c:v>
                </c:pt>
                <c:pt idx="376">
                  <c:v>3.7142902457539019E-2</c:v>
                </c:pt>
                <c:pt idx="377">
                  <c:v>3.7142902457539019E-2</c:v>
                </c:pt>
                <c:pt idx="378">
                  <c:v>3.7142902457539019E-2</c:v>
                </c:pt>
                <c:pt idx="379">
                  <c:v>3.7142902457539019E-2</c:v>
                </c:pt>
                <c:pt idx="380">
                  <c:v>3.7142902457539019E-2</c:v>
                </c:pt>
                <c:pt idx="381">
                  <c:v>3.7142902457539019E-2</c:v>
                </c:pt>
                <c:pt idx="382">
                  <c:v>3.7142902457539019E-2</c:v>
                </c:pt>
                <c:pt idx="383">
                  <c:v>3.7142902457539019E-2</c:v>
                </c:pt>
                <c:pt idx="384">
                  <c:v>3.7142902457539019E-2</c:v>
                </c:pt>
                <c:pt idx="385">
                  <c:v>3.7142902457539019E-2</c:v>
                </c:pt>
                <c:pt idx="386">
                  <c:v>3.7142902457539019E-2</c:v>
                </c:pt>
                <c:pt idx="387">
                  <c:v>3.7142902457539019E-2</c:v>
                </c:pt>
                <c:pt idx="388">
                  <c:v>3.7142902457539019E-2</c:v>
                </c:pt>
                <c:pt idx="389">
                  <c:v>3.7142902457539019E-2</c:v>
                </c:pt>
                <c:pt idx="390">
                  <c:v>3.7142902457539019E-2</c:v>
                </c:pt>
                <c:pt idx="391">
                  <c:v>3.7142902457539019E-2</c:v>
                </c:pt>
                <c:pt idx="392">
                  <c:v>3.7142902457539019E-2</c:v>
                </c:pt>
                <c:pt idx="393">
                  <c:v>3.7142902457539019E-2</c:v>
                </c:pt>
                <c:pt idx="394">
                  <c:v>3.7142902457539019E-2</c:v>
                </c:pt>
                <c:pt idx="395">
                  <c:v>3.7142902457539019E-2</c:v>
                </c:pt>
                <c:pt idx="396">
                  <c:v>3.7142902457539019E-2</c:v>
                </c:pt>
                <c:pt idx="397">
                  <c:v>3.7142902457539019E-2</c:v>
                </c:pt>
                <c:pt idx="398">
                  <c:v>3.7142902457539019E-2</c:v>
                </c:pt>
                <c:pt idx="399">
                  <c:v>3.7142902457539019E-2</c:v>
                </c:pt>
                <c:pt idx="400">
                  <c:v>3.7142902457539019E-2</c:v>
                </c:pt>
                <c:pt idx="401">
                  <c:v>3.7142902457539019E-2</c:v>
                </c:pt>
                <c:pt idx="402">
                  <c:v>3.7142902457539019E-2</c:v>
                </c:pt>
                <c:pt idx="403">
                  <c:v>3.7142902457539019E-2</c:v>
                </c:pt>
                <c:pt idx="404">
                  <c:v>3.7142902457539019E-2</c:v>
                </c:pt>
                <c:pt idx="405">
                  <c:v>3.7142902457539019E-2</c:v>
                </c:pt>
                <c:pt idx="406">
                  <c:v>3.7142902457539019E-2</c:v>
                </c:pt>
                <c:pt idx="407">
                  <c:v>3.7142902457539019E-2</c:v>
                </c:pt>
                <c:pt idx="408">
                  <c:v>3.7142902457539012E-2</c:v>
                </c:pt>
                <c:pt idx="409">
                  <c:v>3.7142902457539012E-2</c:v>
                </c:pt>
                <c:pt idx="410">
                  <c:v>3.7142902457538998E-2</c:v>
                </c:pt>
                <c:pt idx="411">
                  <c:v>3.7142902457538984E-2</c:v>
                </c:pt>
                <c:pt idx="412">
                  <c:v>3.714290245753895E-2</c:v>
                </c:pt>
                <c:pt idx="413">
                  <c:v>3.7142902457538887E-2</c:v>
                </c:pt>
                <c:pt idx="414">
                  <c:v>3.7142902457538776E-2</c:v>
                </c:pt>
                <c:pt idx="415">
                  <c:v>3.7142902457538575E-2</c:v>
                </c:pt>
                <c:pt idx="416">
                  <c:v>3.7142902457538207E-2</c:v>
                </c:pt>
                <c:pt idx="417">
                  <c:v>3.7142902457537534E-2</c:v>
                </c:pt>
                <c:pt idx="418">
                  <c:v>3.7142902457536042E-2</c:v>
                </c:pt>
                <c:pt idx="419">
                  <c:v>3.7142902457533558E-2</c:v>
                </c:pt>
                <c:pt idx="420">
                  <c:v>3.7142902457529818E-2</c:v>
                </c:pt>
                <c:pt idx="421">
                  <c:v>3.7142902457522102E-2</c:v>
                </c:pt>
                <c:pt idx="422">
                  <c:v>3.7142902457507919E-2</c:v>
                </c:pt>
                <c:pt idx="423">
                  <c:v>3.7142902457486603E-2</c:v>
                </c:pt>
                <c:pt idx="424">
                  <c:v>3.7142902457433846E-2</c:v>
                </c:pt>
                <c:pt idx="425">
                  <c:v>3.7142902457376455E-2</c:v>
                </c:pt>
                <c:pt idx="426">
                  <c:v>3.7142902457264849E-2</c:v>
                </c:pt>
                <c:pt idx="427">
                  <c:v>3.7142902457034409E-2</c:v>
                </c:pt>
                <c:pt idx="428">
                  <c:v>3.7142902456687631E-2</c:v>
                </c:pt>
                <c:pt idx="429">
                  <c:v>3.7142902456102272E-2</c:v>
                </c:pt>
                <c:pt idx="430">
                  <c:v>3.7142902455114021E-2</c:v>
                </c:pt>
                <c:pt idx="431">
                  <c:v>3.714290245344528E-2</c:v>
                </c:pt>
                <c:pt idx="432">
                  <c:v>3.7142902450626965E-2</c:v>
                </c:pt>
                <c:pt idx="433">
                  <c:v>3.7142902445866322E-2</c:v>
                </c:pt>
                <c:pt idx="434">
                  <c:v>3.7142902437823339E-2</c:v>
                </c:pt>
                <c:pt idx="435">
                  <c:v>3.7142902424232578E-2</c:v>
                </c:pt>
                <c:pt idx="436">
                  <c:v>3.7142902401263438E-2</c:v>
                </c:pt>
                <c:pt idx="437">
                  <c:v>3.7142902370401805E-2</c:v>
                </c:pt>
                <c:pt idx="438">
                  <c:v>3.7142902310262946E-2</c:v>
                </c:pt>
                <c:pt idx="439">
                  <c:v>3.7142902229437023E-2</c:v>
                </c:pt>
                <c:pt idx="440">
                  <c:v>3.7142902071889701E-2</c:v>
                </c:pt>
                <c:pt idx="441">
                  <c:v>3.7142901805416954E-2</c:v>
                </c:pt>
                <c:pt idx="442">
                  <c:v>3.7142901447128757E-2</c:v>
                </c:pt>
                <c:pt idx="443">
                  <c:v>3.7142900891810396E-2</c:v>
                </c:pt>
                <c:pt idx="444">
                  <c:v>3.7142899566154026E-2</c:v>
                </c:pt>
                <c:pt idx="445">
                  <c:v>3.7142898351985573E-2</c:v>
                </c:pt>
                <c:pt idx="446">
                  <c:v>3.7142896093280198E-2</c:v>
                </c:pt>
                <c:pt idx="447">
                  <c:v>3.7142891686365635E-2</c:v>
                </c:pt>
                <c:pt idx="448">
                  <c:v>3.7142885756442576E-2</c:v>
                </c:pt>
                <c:pt idx="449">
                  <c:v>3.7142876559063155E-2</c:v>
                </c:pt>
                <c:pt idx="450">
                  <c:v>3.7142862292337174E-2</c:v>
                </c:pt>
                <c:pt idx="451">
                  <c:v>3.7142840159948148E-2</c:v>
                </c:pt>
                <c:pt idx="452">
                  <c:v>3.7142805822027856E-2</c:v>
                </c:pt>
                <c:pt idx="453">
                  <c:v>3.7142752542742935E-2</c:v>
                </c:pt>
                <c:pt idx="454">
                  <c:v>3.7142648509155246E-2</c:v>
                </c:pt>
                <c:pt idx="455">
                  <c:v>3.7142571924478035E-2</c:v>
                </c:pt>
                <c:pt idx="456">
                  <c:v>3.71423895717026E-2</c:v>
                </c:pt>
                <c:pt idx="457">
                  <c:v>3.7142033468521317E-2</c:v>
                </c:pt>
                <c:pt idx="458">
                  <c:v>3.7141553969060923E-2</c:v>
                </c:pt>
                <c:pt idx="459">
                  <c:v>3.7140809983426691E-2</c:v>
                </c:pt>
                <c:pt idx="460">
                  <c:v>3.713992892901663E-2</c:v>
                </c:pt>
                <c:pt idx="461">
                  <c:v>3.7138289872427364E-2</c:v>
                </c:pt>
                <c:pt idx="462">
                  <c:v>3.713575028036941E-2</c:v>
                </c:pt>
                <c:pt idx="463">
                  <c:v>3.7132748743907498E-2</c:v>
                </c:pt>
                <c:pt idx="464">
                  <c:v>3.7127182634483058E-2</c:v>
                </c:pt>
                <c:pt idx="465">
                  <c:v>3.7120627610320693E-2</c:v>
                </c:pt>
                <c:pt idx="466">
                  <c:v>3.7108539418526022E-2</c:v>
                </c:pt>
                <c:pt idx="467">
                  <c:v>3.7094415057154016E-2</c:v>
                </c:pt>
                <c:pt idx="468">
                  <c:v>3.7062143567328426E-2</c:v>
                </c:pt>
                <c:pt idx="469">
                  <c:v>3.7039093575390307E-2</c:v>
                </c:pt>
                <c:pt idx="470">
                  <c:v>3.6986464714221269E-2</c:v>
                </c:pt>
                <c:pt idx="471">
                  <c:v>3.6927859185352123E-2</c:v>
                </c:pt>
                <c:pt idx="472">
                  <c:v>3.6828035260734131E-2</c:v>
                </c:pt>
                <c:pt idx="473">
                  <c:v>3.672265040597044E-2</c:v>
                </c:pt>
                <c:pt idx="474">
                  <c:v>3.6591574541595742E-2</c:v>
                </c:pt>
                <c:pt idx="475">
                  <c:v>3.6389574487662071E-2</c:v>
                </c:pt>
                <c:pt idx="476">
                  <c:v>3.6197913111617235E-2</c:v>
                </c:pt>
                <c:pt idx="477">
                  <c:v>3.5981689419347908E-2</c:v>
                </c:pt>
                <c:pt idx="478">
                  <c:v>3.5744039126951933E-2</c:v>
                </c:pt>
                <c:pt idx="479">
                  <c:v>3.5488578642539924E-2</c:v>
                </c:pt>
                <c:pt idx="480">
                  <c:v>3.5218898347964996E-2</c:v>
                </c:pt>
                <c:pt idx="481">
                  <c:v>3.4938224559434738E-2</c:v>
                </c:pt>
                <c:pt idx="482">
                  <c:v>3.4649259851462208E-2</c:v>
                </c:pt>
                <c:pt idx="483">
                  <c:v>3.4354156929173194E-2</c:v>
                </c:pt>
                <c:pt idx="484">
                  <c:v>3.4129812849330525E-2</c:v>
                </c:pt>
                <c:pt idx="485">
                  <c:v>3.375173560933601E-2</c:v>
                </c:pt>
                <c:pt idx="486">
                  <c:v>3.3523036828330091E-2</c:v>
                </c:pt>
                <c:pt idx="487">
                  <c:v>3.3216557159870624E-2</c:v>
                </c:pt>
                <c:pt idx="488">
                  <c:v>3.2908769944948547E-2</c:v>
                </c:pt>
                <c:pt idx="489">
                  <c:v>3.260004330138179E-2</c:v>
                </c:pt>
                <c:pt idx="490">
                  <c:v>3.2368042385780109E-2</c:v>
                </c:pt>
                <c:pt idx="491">
                  <c:v>3.2058254838968056E-2</c:v>
                </c:pt>
                <c:pt idx="492">
                  <c:v>3.1748077589701995E-2</c:v>
                </c:pt>
                <c:pt idx="493">
                  <c:v>3.1515250856673067E-2</c:v>
                </c:pt>
                <c:pt idx="494">
                  <c:v>3.1359958845324838E-2</c:v>
                </c:pt>
                <c:pt idx="495">
                  <c:v>3.0971521021157696E-2</c:v>
                </c:pt>
                <c:pt idx="496">
                  <c:v>3.0660600398539108E-2</c:v>
                </c:pt>
                <c:pt idx="497">
                  <c:v>3.0427330902206697E-2</c:v>
                </c:pt>
                <c:pt idx="498">
                  <c:v>3.0194004083942294E-2</c:v>
                </c:pt>
                <c:pt idx="499">
                  <c:v>2.9882824430803159E-2</c:v>
                </c:pt>
                <c:pt idx="500">
                  <c:v>2.9649388523035339E-2</c:v>
                </c:pt>
                <c:pt idx="501">
                  <c:v>2.94159131234293E-2</c:v>
                </c:pt>
                <c:pt idx="502">
                  <c:v>2.910455618407233E-2</c:v>
                </c:pt>
                <c:pt idx="503">
                  <c:v>2.8793139479571177E-2</c:v>
                </c:pt>
                <c:pt idx="504">
                  <c:v>2.8559540027171256E-2</c:v>
                </c:pt>
                <c:pt idx="505">
                  <c:v>2.8325910261417078E-2</c:v>
                </c:pt>
                <c:pt idx="506">
                  <c:v>2.8092251104326782E-2</c:v>
                </c:pt>
                <c:pt idx="507">
                  <c:v>2.7858563283271548E-2</c:v>
                </c:pt>
                <c:pt idx="508">
                  <c:v>2.7546935915451841E-2</c:v>
                </c:pt>
                <c:pt idx="509">
                  <c:v>2.731318326549452E-2</c:v>
                </c:pt>
                <c:pt idx="510">
                  <c:v>2.7079403477660427E-2</c:v>
                </c:pt>
                <c:pt idx="511">
                  <c:v>2.6845596840989153E-2</c:v>
                </c:pt>
                <c:pt idx="512">
                  <c:v>2.6611763597012582E-2</c:v>
                </c:pt>
                <c:pt idx="513">
                  <c:v>2.6299944899421692E-2</c:v>
                </c:pt>
                <c:pt idx="514">
                  <c:v>2.6144018079167171E-2</c:v>
                </c:pt>
                <c:pt idx="515">
                  <c:v>2.5910106137596756E-2</c:v>
                </c:pt>
                <c:pt idx="516">
                  <c:v>2.5676168264746002E-2</c:v>
                </c:pt>
                <c:pt idx="517">
                  <c:v>2.5442204586476114E-2</c:v>
                </c:pt>
                <c:pt idx="518">
                  <c:v>2.5286214522208524E-2</c:v>
                </c:pt>
                <c:pt idx="519">
                  <c:v>2.5052208088670425E-2</c:v>
                </c:pt>
                <c:pt idx="520">
                  <c:v>2.4740159841784591E-2</c:v>
                </c:pt>
                <c:pt idx="521">
                  <c:v>2.4506094032486544E-2</c:v>
                </c:pt>
                <c:pt idx="522">
                  <c:v>2.4350036105399694E-2</c:v>
                </c:pt>
                <c:pt idx="523">
                  <c:v>2.4037886642824434E-2</c:v>
                </c:pt>
                <c:pt idx="524">
                  <c:v>2.3881795160160441E-2</c:v>
                </c:pt>
                <c:pt idx="525">
                  <c:v>2.3725692544491972E-2</c:v>
                </c:pt>
                <c:pt idx="526">
                  <c:v>2.3491517802384138E-2</c:v>
                </c:pt>
                <c:pt idx="527">
                  <c:v>2.3257318153465392E-2</c:v>
                </c:pt>
                <c:pt idx="528">
                  <c:v>2.3023093681662131E-2</c:v>
                </c:pt>
                <c:pt idx="529">
                  <c:v>2.2866930284313094E-2</c:v>
                </c:pt>
                <c:pt idx="530">
                  <c:v>2.2710755915849187E-2</c:v>
                </c:pt>
                <c:pt idx="531">
                  <c:v>2.2476473845301465E-2</c:v>
                </c:pt>
                <c:pt idx="532">
                  <c:v>2.2242167225525529E-2</c:v>
                </c:pt>
                <c:pt idx="533">
                  <c:v>2.2085949213749817E-2</c:v>
                </c:pt>
                <c:pt idx="534">
                  <c:v>2.1851601857641841E-2</c:v>
                </c:pt>
                <c:pt idx="535">
                  <c:v>2.1617230166338888E-2</c:v>
                </c:pt>
                <c:pt idx="536">
                  <c:v>2.1460968891809221E-2</c:v>
                </c:pt>
                <c:pt idx="537">
                  <c:v>2.1226556818073478E-2</c:v>
                </c:pt>
                <c:pt idx="538">
                  <c:v>2.1070268694965345E-2</c:v>
                </c:pt>
                <c:pt idx="539">
                  <c:v>2.0913969873138056E-2</c:v>
                </c:pt>
                <c:pt idx="540">
                  <c:v>2.0679501630925443E-2</c:v>
                </c:pt>
                <c:pt idx="541">
                  <c:v>2.0523176163437105E-2</c:v>
                </c:pt>
                <c:pt idx="542">
                  <c:v>2.028866806062659E-2</c:v>
                </c:pt>
                <c:pt idx="543">
                  <c:v>2.0132316091084995E-2</c:v>
                </c:pt>
                <c:pt idx="544">
                  <c:v>1.9975953560695266E-2</c:v>
                </c:pt>
                <c:pt idx="545">
                  <c:v>1.9819580492200558E-2</c:v>
                </c:pt>
                <c:pt idx="546">
                  <c:v>1.9663196908278904E-2</c:v>
                </c:pt>
                <c:pt idx="547">
                  <c:v>1.9506802831544202E-2</c:v>
                </c:pt>
                <c:pt idx="548">
                  <c:v>1.9350398284546693E-2</c:v>
                </c:pt>
                <c:pt idx="549">
                  <c:v>1.9193983289773869E-2</c:v>
                </c:pt>
                <c:pt idx="550">
                  <c:v>1.9037557869650282E-2</c:v>
                </c:pt>
                <c:pt idx="551">
                  <c:v>1.8881122046538371E-2</c:v>
                </c:pt>
                <c:pt idx="552">
                  <c:v>1.8724675842739093E-2</c:v>
                </c:pt>
                <c:pt idx="553">
                  <c:v>1.8568219280491668E-2</c:v>
                </c:pt>
                <c:pt idx="554">
                  <c:v>1.8411752381974386E-2</c:v>
                </c:pt>
                <c:pt idx="555">
                  <c:v>1.8333515063528542E-2</c:v>
                </c:pt>
                <c:pt idx="556">
                  <c:v>1.809878766453938E-2</c:v>
                </c:pt>
                <c:pt idx="557">
                  <c:v>1.8020540059497298E-2</c:v>
                </c:pt>
                <c:pt idx="558">
                  <c:v>1.786403715781415E-2</c:v>
                </c:pt>
                <c:pt idx="559">
                  <c:v>1.7707524018915122E-2</c:v>
                </c:pt>
                <c:pt idx="560">
                  <c:v>1.755100066464749E-2</c:v>
                </c:pt>
                <c:pt idx="561">
                  <c:v>1.7472735163561445E-2</c:v>
                </c:pt>
                <c:pt idx="562">
                  <c:v>1.7316196527074872E-2</c:v>
                </c:pt>
                <c:pt idx="563">
                  <c:v>1.7237923397099047E-2</c:v>
                </c:pt>
                <c:pt idx="564">
                  <c:v>1.708136952721704E-2</c:v>
                </c:pt>
                <c:pt idx="565">
                  <c:v>1.700308879271353E-2</c:v>
                </c:pt>
                <c:pt idx="566">
                  <c:v>1.6846519738061293E-2</c:v>
                </c:pt>
                <c:pt idx="567">
                  <c:v>1.6689940587145444E-2</c:v>
                </c:pt>
                <c:pt idx="568">
                  <c:v>1.6611647232298802E-2</c:v>
                </c:pt>
                <c:pt idx="569">
                  <c:v>1.6455052977216871E-2</c:v>
                </c:pt>
                <c:pt idx="570">
                  <c:v>1.6376752082326081E-2</c:v>
                </c:pt>
                <c:pt idx="571">
                  <c:v>1.6220142771179495E-2</c:v>
                </c:pt>
                <c:pt idx="572">
                  <c:v>1.6141834360246573E-2</c:v>
                </c:pt>
                <c:pt idx="573">
                  <c:v>1.5985210040942163E-2</c:v>
                </c:pt>
                <c:pt idx="574">
                  <c:v>1.5985210040942163E-2</c:v>
                </c:pt>
                <c:pt idx="575">
                  <c:v>1.5828575742718461E-2</c:v>
                </c:pt>
                <c:pt idx="576">
                  <c:v>1.5750254858123008E-2</c:v>
                </c:pt>
                <c:pt idx="577">
                  <c:v>1.5593605631156412E-2</c:v>
                </c:pt>
                <c:pt idx="578">
                  <c:v>1.5515277294050979E-2</c:v>
                </c:pt>
                <c:pt idx="579">
                  <c:v>1.5436946478035483E-2</c:v>
                </c:pt>
                <c:pt idx="580">
                  <c:v>1.5280277419767143E-2</c:v>
                </c:pt>
                <c:pt idx="581">
                  <c:v>1.5280277419767143E-2</c:v>
                </c:pt>
                <c:pt idx="582">
                  <c:v>1.5123598477301516E-2</c:v>
                </c:pt>
                <c:pt idx="583">
                  <c:v>1.5045255306026191E-2</c:v>
                </c:pt>
                <c:pt idx="584">
                  <c:v>1.4966909671532368E-2</c:v>
                </c:pt>
                <c:pt idx="585">
                  <c:v>1.4888561576423143E-2</c:v>
                </c:pt>
                <c:pt idx="586">
                  <c:v>1.4810211023297742E-2</c:v>
                </c:pt>
                <c:pt idx="587">
                  <c:v>1.4731858014752391E-2</c:v>
                </c:pt>
                <c:pt idx="588">
                  <c:v>1.4575144641767755E-2</c:v>
                </c:pt>
                <c:pt idx="589">
                  <c:v>1.4496784282503276E-2</c:v>
                </c:pt>
                <c:pt idx="590">
                  <c:v>1.4418421478167767E-2</c:v>
                </c:pt>
                <c:pt idx="591">
                  <c:v>1.4418421478167767E-2</c:v>
                </c:pt>
                <c:pt idx="592">
                  <c:v>1.4261688544595023E-2</c:v>
                </c:pt>
                <c:pt idx="593">
                  <c:v>1.4261688544595023E-2</c:v>
                </c:pt>
                <c:pt idx="594">
                  <c:v>1.4104945861636922E-2</c:v>
                </c:pt>
                <c:pt idx="595">
                  <c:v>1.4104945861636922E-2</c:v>
                </c:pt>
                <c:pt idx="596">
                  <c:v>1.3948193449825955E-2</c:v>
                </c:pt>
                <c:pt idx="597">
                  <c:v>1.3948193449825955E-2</c:v>
                </c:pt>
                <c:pt idx="598">
                  <c:v>1.3869813602001981E-2</c:v>
                </c:pt>
                <c:pt idx="599">
                  <c:v>1.3791431329639378E-2</c:v>
                </c:pt>
                <c:pt idx="600">
                  <c:v>1.3634659521499729E-2</c:v>
                </c:pt>
                <c:pt idx="601">
                  <c:v>1.3634659521499729E-2</c:v>
                </c:pt>
                <c:pt idx="602">
                  <c:v>1.3556269990814555E-2</c:v>
                </c:pt>
                <c:pt idx="603">
                  <c:v>1.3477878045774817E-2</c:v>
                </c:pt>
                <c:pt idx="604">
                  <c:v>1.3399483688918128E-2</c:v>
                </c:pt>
                <c:pt idx="605">
                  <c:v>1.3321086922778346E-2</c:v>
                </c:pt>
                <c:pt idx="606">
                  <c:v>1.3321086922778346E-2</c:v>
                </c:pt>
                <c:pt idx="607">
                  <c:v>1.3242687749886309E-2</c:v>
                </c:pt>
                <c:pt idx="608">
                  <c:v>1.3085882193951456E-2</c:v>
                </c:pt>
                <c:pt idx="609">
                  <c:v>1.3085882193951456E-2</c:v>
                </c:pt>
                <c:pt idx="610">
                  <c:v>1.3007475815953053E-2</c:v>
                </c:pt>
                <c:pt idx="611">
                  <c:v>1.2929067041291566E-2</c:v>
                </c:pt>
                <c:pt idx="612">
                  <c:v>1.2850655872480621E-2</c:v>
                </c:pt>
                <c:pt idx="613">
                  <c:v>1.2850655872480621E-2</c:v>
                </c:pt>
                <c:pt idx="614">
                  <c:v>1.2772242312030928E-2</c:v>
                </c:pt>
                <c:pt idx="615">
                  <c:v>1.2693826362449437E-2</c:v>
                </c:pt>
                <c:pt idx="616">
                  <c:v>1.2615408026240046E-2</c:v>
                </c:pt>
                <c:pt idx="617">
                  <c:v>1.2615408026240046E-2</c:v>
                </c:pt>
                <c:pt idx="618">
                  <c:v>1.253698730590333E-2</c:v>
                </c:pt>
                <c:pt idx="619">
                  <c:v>1.253698730590333E-2</c:v>
                </c:pt>
                <c:pt idx="620">
                  <c:v>1.24585642039362E-2</c:v>
                </c:pt>
                <c:pt idx="621">
                  <c:v>1.2380138722832591E-2</c:v>
                </c:pt>
                <c:pt idx="622">
                  <c:v>1.2380138722832591E-2</c:v>
                </c:pt>
                <c:pt idx="623">
                  <c:v>1.2301710865083072E-2</c:v>
                </c:pt>
                <c:pt idx="624">
                  <c:v>1.2223280633174623E-2</c:v>
                </c:pt>
                <c:pt idx="625">
                  <c:v>1.2144848029591152E-2</c:v>
                </c:pt>
                <c:pt idx="626">
                  <c:v>1.2144848029591152E-2</c:v>
                </c:pt>
                <c:pt idx="627">
                  <c:v>1.2066413056813347E-2</c:v>
                </c:pt>
                <c:pt idx="628">
                  <c:v>1.2066413056813347E-2</c:v>
                </c:pt>
                <c:pt idx="629">
                  <c:v>1.1987975717318241E-2</c:v>
                </c:pt>
                <c:pt idx="630">
                  <c:v>1.1987975717318241E-2</c:v>
                </c:pt>
                <c:pt idx="631">
                  <c:v>1.1909536013579969E-2</c:v>
                </c:pt>
                <c:pt idx="632">
                  <c:v>1.1909536013579969E-2</c:v>
                </c:pt>
                <c:pt idx="633">
                  <c:v>1.1831093948068985E-2</c:v>
                </c:pt>
                <c:pt idx="634">
                  <c:v>1.1831093948068985E-2</c:v>
                </c:pt>
                <c:pt idx="635">
                  <c:v>1.1752649523252761E-2</c:v>
                </c:pt>
                <c:pt idx="636">
                  <c:v>1.1674202741595495E-2</c:v>
                </c:pt>
                <c:pt idx="637">
                  <c:v>1.1674202741595495E-2</c:v>
                </c:pt>
                <c:pt idx="638">
                  <c:v>1.1674202741595495E-2</c:v>
                </c:pt>
                <c:pt idx="639">
                  <c:v>1.1595753605557771E-2</c:v>
                </c:pt>
                <c:pt idx="640">
                  <c:v>1.1517302117597245E-2</c:v>
                </c:pt>
                <c:pt idx="641">
                  <c:v>1.1438848280168317E-2</c:v>
                </c:pt>
                <c:pt idx="642">
                  <c:v>1.1438848280168317E-2</c:v>
                </c:pt>
                <c:pt idx="643">
                  <c:v>1.1438848280168317E-2</c:v>
                </c:pt>
                <c:pt idx="644">
                  <c:v>1.1360392095721747E-2</c:v>
                </c:pt>
                <c:pt idx="645">
                  <c:v>1.1360392095721747E-2</c:v>
                </c:pt>
                <c:pt idx="646">
                  <c:v>1.1360392095721747E-2</c:v>
                </c:pt>
                <c:pt idx="647">
                  <c:v>1.128193356670543E-2</c:v>
                </c:pt>
                <c:pt idx="648">
                  <c:v>1.128193356670543E-2</c:v>
                </c:pt>
                <c:pt idx="649">
                  <c:v>1.128193356670543E-2</c:v>
                </c:pt>
                <c:pt idx="650">
                  <c:v>1.120347269556396E-2</c:v>
                </c:pt>
                <c:pt idx="651">
                  <c:v>1.1125009484738387E-2</c:v>
                </c:pt>
                <c:pt idx="652">
                  <c:v>1.1125009484738387E-2</c:v>
                </c:pt>
                <c:pt idx="653">
                  <c:v>1.1046543936666861E-2</c:v>
                </c:pt>
                <c:pt idx="654">
                  <c:v>1.1046543936666861E-2</c:v>
                </c:pt>
                <c:pt idx="655">
                  <c:v>1.1046543936666861E-2</c:v>
                </c:pt>
                <c:pt idx="656">
                  <c:v>1.0968076053784259E-2</c:v>
                </c:pt>
                <c:pt idx="657">
                  <c:v>1.0968076053784259E-2</c:v>
                </c:pt>
                <c:pt idx="658">
                  <c:v>1.0968076053784259E-2</c:v>
                </c:pt>
                <c:pt idx="659">
                  <c:v>1.0968076053784259E-2</c:v>
                </c:pt>
                <c:pt idx="660">
                  <c:v>1.0811133293308413E-2</c:v>
                </c:pt>
                <c:pt idx="661">
                  <c:v>1.0811133293308413E-2</c:v>
                </c:pt>
                <c:pt idx="662">
                  <c:v>1.0732658420568621E-2</c:v>
                </c:pt>
                <c:pt idx="663">
                  <c:v>1.0732658420568621E-2</c:v>
                </c:pt>
                <c:pt idx="664">
                  <c:v>1.0654181222724539E-2</c:v>
                </c:pt>
                <c:pt idx="665">
                  <c:v>1.0654181222724539E-2</c:v>
                </c:pt>
                <c:pt idx="666">
                  <c:v>1.0654181222724539E-2</c:v>
                </c:pt>
                <c:pt idx="667">
                  <c:v>1.0575701702194983E-2</c:v>
                </c:pt>
                <c:pt idx="668">
                  <c:v>1.0575701702194983E-2</c:v>
                </c:pt>
                <c:pt idx="669">
                  <c:v>1.0497219861395197E-2</c:v>
                </c:pt>
                <c:pt idx="670">
                  <c:v>1.0418735702737603E-2</c:v>
                </c:pt>
                <c:pt idx="671">
                  <c:v>1.0418735702737603E-2</c:v>
                </c:pt>
                <c:pt idx="672">
                  <c:v>1.0418735702737603E-2</c:v>
                </c:pt>
                <c:pt idx="673">
                  <c:v>1.0340249228631384E-2</c:v>
                </c:pt>
                <c:pt idx="674">
                  <c:v>1.0261760441482214E-2</c:v>
                </c:pt>
                <c:pt idx="675">
                  <c:v>1.0261760441482214E-2</c:v>
                </c:pt>
                <c:pt idx="676">
                  <c:v>1.0183269343692944E-2</c:v>
                </c:pt>
                <c:pt idx="677">
                  <c:v>1.0183269343692944E-2</c:v>
                </c:pt>
                <c:pt idx="678">
                  <c:v>1.0183269343692944E-2</c:v>
                </c:pt>
                <c:pt idx="679">
                  <c:v>1.0183269343692944E-2</c:v>
                </c:pt>
                <c:pt idx="680">
                  <c:v>1.0104775937663197E-2</c:v>
                </c:pt>
                <c:pt idx="681">
                  <c:v>1.0104775937663197E-2</c:v>
                </c:pt>
                <c:pt idx="682">
                  <c:v>1.0104775937663197E-2</c:v>
                </c:pt>
                <c:pt idx="683">
                  <c:v>1.0026280225789101E-2</c:v>
                </c:pt>
                <c:pt idx="684">
                  <c:v>1.0026280225789101E-2</c:v>
                </c:pt>
                <c:pt idx="685">
                  <c:v>9.9477822104641067E-3</c:v>
                </c:pt>
                <c:pt idx="686">
                  <c:v>9.9477822104641067E-3</c:v>
                </c:pt>
                <c:pt idx="687">
                  <c:v>9.9477822104641067E-3</c:v>
                </c:pt>
                <c:pt idx="688">
                  <c:v>9.8692818940779928E-3</c:v>
                </c:pt>
                <c:pt idx="689">
                  <c:v>9.8692818940779928E-3</c:v>
                </c:pt>
                <c:pt idx="690">
                  <c:v>9.8692818940779928E-3</c:v>
                </c:pt>
                <c:pt idx="691">
                  <c:v>9.8692818940779928E-3</c:v>
                </c:pt>
                <c:pt idx="692">
                  <c:v>9.7907792790177597E-3</c:v>
                </c:pt>
                <c:pt idx="693">
                  <c:v>9.7907792790177597E-3</c:v>
                </c:pt>
                <c:pt idx="694">
                  <c:v>9.7907792790177597E-3</c:v>
                </c:pt>
                <c:pt idx="695">
                  <c:v>9.7907792790177597E-3</c:v>
                </c:pt>
                <c:pt idx="696">
                  <c:v>9.7122743676672126E-3</c:v>
                </c:pt>
                <c:pt idx="697">
                  <c:v>9.7122743676672126E-3</c:v>
                </c:pt>
                <c:pt idx="698">
                  <c:v>9.6337671624066937E-3</c:v>
                </c:pt>
              </c:numCache>
            </c:numRef>
          </c:yVal>
          <c:smooth val="0"/>
        </c:ser>
        <c:ser>
          <c:idx val="5"/>
          <c:order val="5"/>
          <c:tx>
            <c:v>Wip</c:v>
          </c:tx>
          <c:spPr>
            <a:ln w="25400"/>
          </c:spPr>
          <c:marker>
            <c:symbol val="none"/>
          </c:marker>
          <c:xVal>
            <c:numRef>
              <c:f>'CRET V4D2'!$B$2:$B$300</c:f>
              <c:numCache>
                <c:formatCode>0.000</c:formatCode>
                <c:ptCount val="2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</c:numCache>
            </c:numRef>
          </c:xVal>
          <c:yVal>
            <c:numRef>
              <c:f>'CRET V4D2'!$J$2:$J$300</c:f>
              <c:numCache>
                <c:formatCode>0.000</c:formatCode>
                <c:ptCount val="299"/>
                <c:pt idx="0">
                  <c:v>6.2794157716887858E-2</c:v>
                </c:pt>
                <c:pt idx="1">
                  <c:v>6.1489745349843909E-2</c:v>
                </c:pt>
                <c:pt idx="2">
                  <c:v>6.0674669684123508E-2</c:v>
                </c:pt>
                <c:pt idx="3">
                  <c:v>5.9859748363914431E-2</c:v>
                </c:pt>
                <c:pt idx="4">
                  <c:v>5.9126461922413803E-2</c:v>
                </c:pt>
                <c:pt idx="5">
                  <c:v>5.8556228326275613E-2</c:v>
                </c:pt>
                <c:pt idx="6">
                  <c:v>5.774177226118507E-2</c:v>
                </c:pt>
                <c:pt idx="7">
                  <c:v>5.7090355476925467E-2</c:v>
                </c:pt>
                <c:pt idx="8">
                  <c:v>5.6439079886945527E-2</c:v>
                </c:pt>
                <c:pt idx="9">
                  <c:v>5.5706575432366873E-2</c:v>
                </c:pt>
                <c:pt idx="10">
                  <c:v>5.4974276114851152E-2</c:v>
                </c:pt>
                <c:pt idx="11">
                  <c:v>5.4242197456008404E-2</c:v>
                </c:pt>
                <c:pt idx="12">
                  <c:v>5.36729661352544E-2</c:v>
                </c:pt>
                <c:pt idx="13">
                  <c:v>5.2860044249715507E-2</c:v>
                </c:pt>
                <c:pt idx="14">
                  <c:v>5.2128701268233234E-2</c:v>
                </c:pt>
                <c:pt idx="15">
                  <c:v>5.1478863832719893E-2</c:v>
                </c:pt>
                <c:pt idx="16">
                  <c:v>5.0666916074625014E-2</c:v>
                </c:pt>
                <c:pt idx="17">
                  <c:v>5.0017657325070713E-2</c:v>
                </c:pt>
                <c:pt idx="18">
                  <c:v>4.9287583334392038E-2</c:v>
                </c:pt>
                <c:pt idx="19">
                  <c:v>4.855789777716505E-2</c:v>
                </c:pt>
                <c:pt idx="20">
                  <c:v>4.7828629825397755E-2</c:v>
                </c:pt>
                <c:pt idx="21">
                  <c:v>4.7180767501229015E-2</c:v>
                </c:pt>
                <c:pt idx="22">
                  <c:v>4.6533283380656529E-2</c:v>
                </c:pt>
                <c:pt idx="23">
                  <c:v>4.5562821579872688E-2</c:v>
                </c:pt>
                <c:pt idx="24">
                  <c:v>4.491639616383903E-2</c:v>
                </c:pt>
                <c:pt idx="25">
                  <c:v>4.410903347970694E-2</c:v>
                </c:pt>
                <c:pt idx="26">
                  <c:v>4.3383090043857944E-2</c:v>
                </c:pt>
                <c:pt idx="27">
                  <c:v>4.265784352962422E-2</c:v>
                </c:pt>
                <c:pt idx="28">
                  <c:v>4.1933345611247869E-2</c:v>
                </c:pt>
                <c:pt idx="29">
                  <c:v>4.1209651673901171E-2</c:v>
                </c:pt>
                <c:pt idx="30">
                  <c:v>4.0486821061449955E-2</c:v>
                </c:pt>
                <c:pt idx="31">
                  <c:v>3.9764917337829414E-2</c:v>
                </c:pt>
                <c:pt idx="32">
                  <c:v>3.9044008562308406E-2</c:v>
                </c:pt>
                <c:pt idx="33">
                  <c:v>3.8324167578831829E-2</c:v>
                </c:pt>
                <c:pt idx="34">
                  <c:v>3.7605472319530195E-2</c:v>
                </c:pt>
                <c:pt idx="35">
                  <c:v>3.6888006122364633E-2</c:v>
                </c:pt>
                <c:pt idx="36">
                  <c:v>3.6171858062719872E-2</c:v>
                </c:pt>
                <c:pt idx="37">
                  <c:v>3.5457123298591749E-2</c:v>
                </c:pt>
                <c:pt idx="38">
                  <c:v>3.4743903428803756E-2</c:v>
                </c:pt>
                <c:pt idx="39">
                  <c:v>3.4032306863449074E-2</c:v>
                </c:pt>
                <c:pt idx="40">
                  <c:v>3.3322449205479311E-2</c:v>
                </c:pt>
                <c:pt idx="41">
                  <c:v>3.2614453642041331E-2</c:v>
                </c:pt>
                <c:pt idx="42">
                  <c:v>3.1908451343803733E-2</c:v>
                </c:pt>
                <c:pt idx="43">
                  <c:v>3.1204581870109552E-2</c:v>
                </c:pt>
                <c:pt idx="44">
                  <c:v>3.0502993577327282E-2</c:v>
                </c:pt>
                <c:pt idx="45">
                  <c:v>2.9803844027272576E-2</c:v>
                </c:pt>
                <c:pt idx="46">
                  <c:v>2.9107300392006725E-2</c:v>
                </c:pt>
                <c:pt idx="47">
                  <c:v>2.8490481178075972E-2</c:v>
                </c:pt>
                <c:pt idx="48">
                  <c:v>2.7799351633063889E-2</c:v>
                </c:pt>
                <c:pt idx="49">
                  <c:v>2.7111368500695322E-2</c:v>
                </c:pt>
                <c:pt idx="50">
                  <c:v>2.6426739955705259E-2</c:v>
                </c:pt>
                <c:pt idx="51">
                  <c:v>2.5821174670552439E-2</c:v>
                </c:pt>
                <c:pt idx="52">
                  <c:v>2.5143490989157066E-2</c:v>
                </c:pt>
                <c:pt idx="53">
                  <c:v>2.439523576963492E-2</c:v>
                </c:pt>
                <c:pt idx="54">
                  <c:v>2.3800439755933114E-2</c:v>
                </c:pt>
                <c:pt idx="55">
                  <c:v>2.3135591844885055E-2</c:v>
                </c:pt>
                <c:pt idx="56">
                  <c:v>2.2548652145804083E-2</c:v>
                </c:pt>
                <c:pt idx="57">
                  <c:v>2.1820641587618456E-2</c:v>
                </c:pt>
                <c:pt idx="58">
                  <c:v>2.1314983564833939E-2</c:v>
                </c:pt>
                <c:pt idx="59">
                  <c:v>2.0598584806690252E-2</c:v>
                </c:pt>
                <c:pt idx="60">
                  <c:v>1.9960159988427196E-2</c:v>
                </c:pt>
                <c:pt idx="61">
                  <c:v>1.9328082500310415E-2</c:v>
                </c:pt>
                <c:pt idx="62">
                  <c:v>1.8771842886248301E-2</c:v>
                </c:pt>
                <c:pt idx="63">
                  <c:v>1.8152702703585374E-2</c:v>
                </c:pt>
                <c:pt idx="64">
                  <c:v>1.760852955707836E-2</c:v>
                </c:pt>
                <c:pt idx="65">
                  <c:v>1.7204375263297024E-2</c:v>
                </c:pt>
                <c:pt idx="66">
                  <c:v>1.6472675247961355E-2</c:v>
                </c:pt>
                <c:pt idx="67">
                  <c:v>1.5883319181905383E-2</c:v>
                </c:pt>
                <c:pt idx="68">
                  <c:v>1.5430985741715031E-2</c:v>
                </c:pt>
                <c:pt idx="69">
                  <c:v>1.4794371304343577E-2</c:v>
                </c:pt>
                <c:pt idx="70">
                  <c:v>1.4293505351462314E-2</c:v>
                </c:pt>
                <c:pt idx="71">
                  <c:v>1.3739341198574385E-2</c:v>
                </c:pt>
                <c:pt idx="72">
                  <c:v>1.319539477861195E-2</c:v>
                </c:pt>
                <c:pt idx="73">
                  <c:v>1.2720761279288093E-2</c:v>
                </c:pt>
                <c:pt idx="74">
                  <c:v>1.2254741777029525E-2</c:v>
                </c:pt>
                <c:pt idx="75">
                  <c:v>1.1741068700242316E-2</c:v>
                </c:pt>
                <c:pt idx="76">
                  <c:v>1.1294149818449527E-2</c:v>
                </c:pt>
                <c:pt idx="77">
                  <c:v>1.0802542479327519E-2</c:v>
                </c:pt>
                <c:pt idx="78">
                  <c:v>1.0375723416153927E-2</c:v>
                </c:pt>
                <c:pt idx="79">
                  <c:v>9.907238356195917E-3</c:v>
                </c:pt>
                <c:pt idx="80">
                  <c:v>9.4513689436518857E-3</c:v>
                </c:pt>
                <c:pt idx="81">
                  <c:v>9.0569247779576784E-3</c:v>
                </c:pt>
                <c:pt idx="82">
                  <c:v>8.6727645656227963E-3</c:v>
                </c:pt>
                <c:pt idx="83">
                  <c:v>8.253023849200191E-3</c:v>
                </c:pt>
                <c:pt idx="84">
                  <c:v>7.9357502486147001E-3</c:v>
                </c:pt>
                <c:pt idx="85">
                  <c:v>7.4965611784990772E-3</c:v>
                </c:pt>
                <c:pt idx="86">
                  <c:v>7.1990185820669872E-3</c:v>
                </c:pt>
                <c:pt idx="87">
                  <c:v>6.8689717823113014E-3</c:v>
                </c:pt>
                <c:pt idx="88">
                  <c:v>6.5495996997655195E-3</c:v>
                </c:pt>
                <c:pt idx="89">
                  <c:v>6.2408865873515426E-3</c:v>
                </c:pt>
                <c:pt idx="90">
                  <c:v>5.9427940681980925E-3</c:v>
                </c:pt>
                <c:pt idx="91">
                  <c:v>5.6552614610657472E-3</c:v>
                </c:pt>
                <c:pt idx="92">
                  <c:v>5.3782062913157336E-3</c:v>
                </c:pt>
                <c:pt idx="93">
                  <c:v>5.111524978343265E-3</c:v>
                </c:pt>
                <c:pt idx="94">
                  <c:v>4.8550936874224874E-3</c:v>
                </c:pt>
                <c:pt idx="95">
                  <c:v>4.5786815909717995E-3</c:v>
                </c:pt>
                <c:pt idx="96">
                  <c:v>4.3723907047234275E-3</c:v>
                </c:pt>
                <c:pt idx="97">
                  <c:v>4.1457797332615223E-3</c:v>
                </c:pt>
                <c:pt idx="98">
                  <c:v>3.928742816807042E-3</c:v>
                </c:pt>
                <c:pt idx="99">
                  <c:v>3.6957611504708633E-3</c:v>
                </c:pt>
                <c:pt idx="100">
                  <c:v>3.4983637686482986E-3</c:v>
                </c:pt>
                <c:pt idx="101">
                  <c:v>3.3329376348231366E-3</c:v>
                </c:pt>
                <c:pt idx="102">
                  <c:v>3.1299814621756337E-3</c:v>
                </c:pt>
                <c:pt idx="103">
                  <c:v>2.9376469825835045E-3</c:v>
                </c:pt>
                <c:pt idx="104">
                  <c:v>2.775304534514988E-3</c:v>
                </c:pt>
                <c:pt idx="105">
                  <c:v>2.6208036666203892E-3</c:v>
                </c:pt>
                <c:pt idx="106">
                  <c:v>2.4738789274466964E-3</c:v>
                </c:pt>
                <c:pt idx="107">
                  <c:v>2.3173112684180455E-3</c:v>
                </c:pt>
                <c:pt idx="108">
                  <c:v>2.1855964502983482E-3</c:v>
                </c:pt>
                <c:pt idx="109">
                  <c:v>2.0606203005136404E-3</c:v>
                </c:pt>
                <c:pt idx="110">
                  <c:v>1.9277452798603747E-3</c:v>
                </c:pt>
                <c:pt idx="111">
                  <c:v>1.8026862162741984E-3</c:v>
                </c:pt>
                <c:pt idx="112">
                  <c:v>1.6977849225139083E-3</c:v>
                </c:pt>
                <c:pt idx="113">
                  <c:v>1.5985115291324949E-3</c:v>
                </c:pt>
                <c:pt idx="114">
                  <c:v>1.4932446892045282E-3</c:v>
                </c:pt>
                <c:pt idx="115">
                  <c:v>1.4051066822717707E-3</c:v>
                </c:pt>
                <c:pt idx="116">
                  <c:v>1.3218337734929708E-3</c:v>
                </c:pt>
                <c:pt idx="117">
                  <c:v>1.2431947773109246E-3</c:v>
                </c:pt>
                <c:pt idx="118">
                  <c:v>1.1599858899079801E-3</c:v>
                </c:pt>
                <c:pt idx="119">
                  <c:v>1.0904581625244849E-3</c:v>
                </c:pt>
                <c:pt idx="120">
                  <c:v>1.016959214751812E-3</c:v>
                </c:pt>
                <c:pt idx="121">
                  <c:v>9.4818253368037235E-4</c:v>
                </c:pt>
                <c:pt idx="122">
                  <c:v>8.9079038252288644E-4</c:v>
                </c:pt>
                <c:pt idx="123">
                  <c:v>8.3672852279744749E-4</c:v>
                </c:pt>
                <c:pt idx="124">
                  <c:v>7.7966990102131093E-4</c:v>
                </c:pt>
                <c:pt idx="125">
                  <c:v>7.2636238851348834E-4</c:v>
                </c:pt>
                <c:pt idx="126">
                  <c:v>6.8194203446303014E-4</c:v>
                </c:pt>
                <c:pt idx="127">
                  <c:v>6.3510590575361486E-4</c:v>
                </c:pt>
                <c:pt idx="128">
                  <c:v>5.9610125183731178E-4</c:v>
                </c:pt>
                <c:pt idx="129">
                  <c:v>5.5499827094216162E-4</c:v>
                </c:pt>
                <c:pt idx="130">
                  <c:v>5.2078613669728616E-4</c:v>
                </c:pt>
                <c:pt idx="131">
                  <c:v>4.8475126797690581E-4</c:v>
                </c:pt>
                <c:pt idx="132">
                  <c:v>4.5115387994164769E-4</c:v>
                </c:pt>
                <c:pt idx="133">
                  <c:v>4.1983648394299867E-4</c:v>
                </c:pt>
                <c:pt idx="134">
                  <c:v>3.9065079361183546E-4</c:v>
                </c:pt>
                <c:pt idx="135">
                  <c:v>3.6638457987521071E-4</c:v>
                </c:pt>
                <c:pt idx="136">
                  <c:v>3.4085164205753548E-4</c:v>
                </c:pt>
                <c:pt idx="137">
                  <c:v>3.1706998285833103E-4</c:v>
                </c:pt>
                <c:pt idx="138">
                  <c:v>2.949232339073523E-4</c:v>
                </c:pt>
                <c:pt idx="139">
                  <c:v>2.765213697881677E-4</c:v>
                </c:pt>
                <c:pt idx="140">
                  <c:v>2.5510477496104269E-4</c:v>
                </c:pt>
                <c:pt idx="141">
                  <c:v>2.3915778165547387E-4</c:v>
                </c:pt>
                <c:pt idx="142">
                  <c:v>2.2239266625865485E-4</c:v>
                </c:pt>
                <c:pt idx="143">
                  <c:v>2.0512543870518122E-4</c:v>
                </c:pt>
                <c:pt idx="144">
                  <c:v>1.9227275866115119E-4</c:v>
                </c:pt>
                <c:pt idx="145">
                  <c:v>1.7876499328334223E-4</c:v>
                </c:pt>
                <c:pt idx="146">
                  <c:v>1.6485727478586311E-4</c:v>
                </c:pt>
                <c:pt idx="147">
                  <c:v>1.5450824468046415E-4</c:v>
                </c:pt>
                <c:pt idx="148">
                  <c:v>1.4247425428723696E-4</c:v>
                </c:pt>
                <c:pt idx="149">
                  <c:v>1.3352096907366282E-4</c:v>
                </c:pt>
                <c:pt idx="150">
                  <c:v>1.2411510957012758E-4</c:v>
                </c:pt>
                <c:pt idx="151">
                  <c:v>1.1536802811597852E-4</c:v>
                </c:pt>
                <c:pt idx="152">
                  <c:v>1.072341017939253E-4</c:v>
                </c:pt>
                <c:pt idx="153">
                  <c:v>9.9670797181036812E-5</c:v>
                </c:pt>
                <c:pt idx="154">
                  <c:v>9.2638470640548197E-5</c:v>
                </c:pt>
                <c:pt idx="155">
                  <c:v>8.6100180222068232E-5</c:v>
                </c:pt>
                <c:pt idx="156">
                  <c:v>8.0021508678392606E-5</c:v>
                </c:pt>
                <c:pt idx="157">
                  <c:v>7.4370397100079864E-5</c:v>
                </c:pt>
                <c:pt idx="158">
                  <c:v>6.9116988667359603E-5</c:v>
                </c:pt>
                <c:pt idx="159">
                  <c:v>6.4758647812048246E-5</c:v>
                </c:pt>
                <c:pt idx="160">
                  <c:v>6.018215678683433E-5</c:v>
                </c:pt>
                <c:pt idx="161">
                  <c:v>5.5928182487106139E-5</c:v>
                </c:pt>
                <c:pt idx="162">
                  <c:v>5.1974119414143437E-5</c:v>
                </c:pt>
                <c:pt idx="163">
                  <c:v>4.8298929759946839E-5</c:v>
                </c:pt>
                <c:pt idx="164">
                  <c:v>4.488303696953616E-5</c:v>
                </c:pt>
                <c:pt idx="165">
                  <c:v>4.1708226217778838E-5</c:v>
                </c:pt>
                <c:pt idx="166">
                  <c:v>3.8757551394750302E-5</c:v>
                </c:pt>
                <c:pt idx="167">
                  <c:v>3.6015248211216676E-5</c:v>
                </c:pt>
                <c:pt idx="168">
                  <c:v>3.3466653053855745E-5</c:v>
                </c:pt>
                <c:pt idx="169">
                  <c:v>3.1352806759250043E-5</c:v>
                </c:pt>
                <c:pt idx="170">
                  <c:v>2.9133665744994645E-5</c:v>
                </c:pt>
                <c:pt idx="171">
                  <c:v>2.7071382253109169E-5</c:v>
                </c:pt>
                <c:pt idx="172">
                  <c:v>2.5154897985658712E-5</c:v>
                </c:pt>
                <c:pt idx="173">
                  <c:v>2.3373930286666719E-5</c:v>
                </c:pt>
                <c:pt idx="174">
                  <c:v>2.1718918277736956E-5</c:v>
                </c:pt>
                <c:pt idx="175">
                  <c:v>2.0346336590309398E-5</c:v>
                </c:pt>
                <c:pt idx="176">
                  <c:v>1.8905493465080856E-5</c:v>
                </c:pt>
                <c:pt idx="177">
                  <c:v>1.7566595272823768E-5</c:v>
                </c:pt>
                <c:pt idx="178">
                  <c:v>1.6189754900516721E-5</c:v>
                </c:pt>
                <c:pt idx="179">
                  <c:v>1.5166337662926496E-5</c:v>
                </c:pt>
                <c:pt idx="180">
                  <c:v>1.409206213150737E-5</c:v>
                </c:pt>
                <c:pt idx="181">
                  <c:v>1.3201160683552358E-5</c:v>
                </c:pt>
                <c:pt idx="182">
                  <c:v>1.2265998959757607E-5</c:v>
                </c:pt>
                <c:pt idx="183">
                  <c:v>1.149047507583256E-5</c:v>
                </c:pt>
                <c:pt idx="184">
                  <c:v>1.0676432537225005E-5</c:v>
                </c:pt>
                <c:pt idx="185">
                  <c:v>9.9200322294783634E-6</c:v>
                </c:pt>
                <c:pt idx="186">
                  <c:v>9.2171964228383741E-6</c:v>
                </c:pt>
                <c:pt idx="187">
                  <c:v>8.6343513833407853E-6</c:v>
                </c:pt>
                <c:pt idx="188">
                  <c:v>8.0225697266666926E-6</c:v>
                </c:pt>
                <c:pt idx="189">
                  <c:v>7.4541193288341531E-6</c:v>
                </c:pt>
                <c:pt idx="190">
                  <c:v>6.9259333320270392E-6</c:v>
                </c:pt>
                <c:pt idx="191">
                  <c:v>6.4879282282216809E-6</c:v>
                </c:pt>
                <c:pt idx="192">
                  <c:v>6.0776147246337014E-6</c:v>
                </c:pt>
                <c:pt idx="193">
                  <c:v>5.6932431310483586E-6</c:v>
                </c:pt>
                <c:pt idx="194">
                  <c:v>5.2897967750990575E-6</c:v>
                </c:pt>
                <c:pt idx="195">
                  <c:v>4.9552374570833407E-6</c:v>
                </c:pt>
                <c:pt idx="196">
                  <c:v>4.6040771452619239E-6</c:v>
                </c:pt>
                <c:pt idx="197">
                  <c:v>4.2777970115760639E-6</c:v>
                </c:pt>
                <c:pt idx="198">
                  <c:v>3.9746349896722034E-6</c:v>
                </c:pt>
                <c:pt idx="199">
                  <c:v>3.7232391163707567E-6</c:v>
                </c:pt>
                <c:pt idx="200">
                  <c:v>3.4877412725944916E-6</c:v>
                </c:pt>
                <c:pt idx="201">
                  <c:v>3.2671364221138732E-6</c:v>
                </c:pt>
                <c:pt idx="202">
                  <c:v>3.0108949695531046E-6</c:v>
                </c:pt>
                <c:pt idx="203">
                  <c:v>2.7975041223630771E-6</c:v>
                </c:pt>
                <c:pt idx="204">
                  <c:v>2.5992349371519992E-6</c:v>
                </c:pt>
                <c:pt idx="205">
                  <c:v>2.4547915135426138E-6</c:v>
                </c:pt>
                <c:pt idx="206">
                  <c:v>2.280808834444156E-6</c:v>
                </c:pt>
                <c:pt idx="207">
                  <c:v>2.1191558237550159E-6</c:v>
                </c:pt>
                <c:pt idx="208">
                  <c:v>1.985107457276946E-6</c:v>
                </c:pt>
                <c:pt idx="209">
                  <c:v>1.8595376055454254E-6</c:v>
                </c:pt>
                <c:pt idx="210">
                  <c:v>1.7136846442447474E-6</c:v>
                </c:pt>
                <c:pt idx="211">
                  <c:v>1.5922235308168284E-6</c:v>
                </c:pt>
                <c:pt idx="212">
                  <c:v>1.4793706002907672E-6</c:v>
                </c:pt>
                <c:pt idx="213">
                  <c:v>1.3857893956823904E-6</c:v>
                </c:pt>
                <c:pt idx="214">
                  <c:v>1.308774566595008E-6</c:v>
                </c:pt>
                <c:pt idx="215">
                  <c:v>1.2160105876422821E-6</c:v>
                </c:pt>
                <c:pt idx="216">
                  <c:v>1.139087915770945E-6</c:v>
                </c:pt>
                <c:pt idx="217">
                  <c:v>1.0670309760127644E-6</c:v>
                </c:pt>
                <c:pt idx="218">
                  <c:v>9.9140057095567519E-7</c:v>
                </c:pt>
                <c:pt idx="219">
                  <c:v>9.2868567040271176E-7</c:v>
                </c:pt>
                <c:pt idx="220">
                  <c:v>8.6286066024894769E-7</c:v>
                </c:pt>
                <c:pt idx="221">
                  <c:v>8.082767232694775E-7</c:v>
                </c:pt>
                <c:pt idx="222">
                  <c:v>7.5098594898258887E-7</c:v>
                </c:pt>
                <c:pt idx="223">
                  <c:v>7.0347887583604263E-7</c:v>
                </c:pt>
                <c:pt idx="224">
                  <c:v>6.5361594579981838E-7</c:v>
                </c:pt>
                <c:pt idx="225">
                  <c:v>6.0728721754557667E-7</c:v>
                </c:pt>
                <c:pt idx="226">
                  <c:v>5.6887021057052603E-7</c:v>
                </c:pt>
                <c:pt idx="227">
                  <c:v>5.3288339982067427E-7</c:v>
                </c:pt>
                <c:pt idx="228">
                  <c:v>4.9917306303697514E-7</c:v>
                </c:pt>
                <c:pt idx="229">
                  <c:v>4.6379109406447615E-7</c:v>
                </c:pt>
                <c:pt idx="230">
                  <c:v>4.3801492123074363E-7</c:v>
                </c:pt>
                <c:pt idx="231">
                  <c:v>4.0696782448063301E-7</c:v>
                </c:pt>
                <c:pt idx="232">
                  <c:v>3.8122278656835256E-7</c:v>
                </c:pt>
                <c:pt idx="233">
                  <c:v>3.5710636670198718E-7</c:v>
                </c:pt>
                <c:pt idx="234">
                  <c:v>3.3179408382688666E-7</c:v>
                </c:pt>
                <c:pt idx="235">
                  <c:v>3.0827594927274813E-7</c:v>
                </c:pt>
                <c:pt idx="236">
                  <c:v>2.8877413067636964E-7</c:v>
                </c:pt>
                <c:pt idx="237">
                  <c:v>2.7050599827997106E-7</c:v>
                </c:pt>
                <c:pt idx="238">
                  <c:v>2.5339351106945686E-7</c:v>
                </c:pt>
                <c:pt idx="239">
                  <c:v>2.3543247835584378E-7</c:v>
                </c:pt>
                <c:pt idx="240">
                  <c:v>2.2053875356226306E-7</c:v>
                </c:pt>
                <c:pt idx="241">
                  <c:v>2.0490650711665455E-7</c:v>
                </c:pt>
                <c:pt idx="242">
                  <c:v>1.9194387124716453E-7</c:v>
                </c:pt>
                <c:pt idx="243">
                  <c:v>1.7833847157607577E-7</c:v>
                </c:pt>
                <c:pt idx="244">
                  <c:v>1.6569744427978075E-7</c:v>
                </c:pt>
                <c:pt idx="245">
                  <c:v>1.5521520235763464E-7</c:v>
                </c:pt>
                <c:pt idx="246">
                  <c:v>1.4539607625604279E-7</c:v>
                </c:pt>
                <c:pt idx="247">
                  <c:v>1.3844156528841051E-7</c:v>
                </c:pt>
                <c:pt idx="248">
                  <c:v>1.2654407306847509E-7</c:v>
                </c:pt>
                <c:pt idx="249">
                  <c:v>1.185387110908313E-7</c:v>
                </c:pt>
                <c:pt idx="250">
                  <c:v>1.1013640040431202E-7</c:v>
                </c:pt>
                <c:pt idx="251">
                  <c:v>1.0316900629163586E-7</c:v>
                </c:pt>
                <c:pt idx="252">
                  <c:v>9.5856132253952651E-8</c:v>
                </c:pt>
                <c:pt idx="253">
                  <c:v>8.9061610482884902E-8</c:v>
                </c:pt>
                <c:pt idx="254">
                  <c:v>8.3427433672998202E-8</c:v>
                </c:pt>
                <c:pt idx="255">
                  <c:v>7.7513885648927315E-8</c:v>
                </c:pt>
                <c:pt idx="256">
                  <c:v>7.2610233324360386E-8</c:v>
                </c:pt>
                <c:pt idx="257">
                  <c:v>6.746343330037564E-8</c:v>
                </c:pt>
                <c:pt idx="258">
                  <c:v>6.3195586650539263E-8</c:v>
                </c:pt>
                <c:pt idx="259">
                  <c:v>5.8716119029497654E-8</c:v>
                </c:pt>
                <c:pt idx="260">
                  <c:v>5.5001640202041316E-8</c:v>
                </c:pt>
                <c:pt idx="261">
                  <c:v>5.1522144846414285E-8</c:v>
                </c:pt>
                <c:pt idx="262">
                  <c:v>4.8262767630948869E-8</c:v>
                </c:pt>
                <c:pt idx="263">
                  <c:v>4.4841774704728877E-8</c:v>
                </c:pt>
                <c:pt idx="264">
                  <c:v>4.2005008009043679E-8</c:v>
                </c:pt>
                <c:pt idx="265">
                  <c:v>3.9027580810691113E-8</c:v>
                </c:pt>
                <c:pt idx="266">
                  <c:v>3.6558629205945884E-8</c:v>
                </c:pt>
                <c:pt idx="267">
                  <c:v>3.3967255233591591E-8</c:v>
                </c:pt>
                <c:pt idx="268">
                  <c:v>3.1818427982335695E-8</c:v>
                </c:pt>
                <c:pt idx="269">
                  <c:v>2.980553905387885E-8</c:v>
                </c:pt>
                <c:pt idx="270">
                  <c:v>2.7692841613365231E-8</c:v>
                </c:pt>
                <c:pt idx="271">
                  <c:v>2.5729897702331572E-8</c:v>
                </c:pt>
                <c:pt idx="272">
                  <c:v>2.3906092427695806E-8</c:v>
                </c:pt>
                <c:pt idx="273">
                  <c:v>2.2393751006131104E-8</c:v>
                </c:pt>
                <c:pt idx="274">
                  <c:v>2.0806420657029209E-8</c:v>
                </c:pt>
                <c:pt idx="275">
                  <c:v>1.9490169727368476E-8</c:v>
                </c:pt>
                <c:pt idx="276">
                  <c:v>1.8257187082562968E-8</c:v>
                </c:pt>
                <c:pt idx="277">
                  <c:v>1.6963067454112487E-8</c:v>
                </c:pt>
                <c:pt idx="278">
                  <c:v>1.5760678510166344E-8</c:v>
                </c:pt>
                <c:pt idx="279">
                  <c:v>1.4643518145627748E-8</c:v>
                </c:pt>
                <c:pt idx="280">
                  <c:v>1.3605545134236829E-8</c:v>
                </c:pt>
                <c:pt idx="281">
                  <c:v>1.2641146471046893E-8</c:v>
                </c:pt>
                <c:pt idx="282">
                  <c:v>1.1745107012953423E-8</c:v>
                </c:pt>
                <c:pt idx="283">
                  <c:v>1.0912581275182132E-8</c:v>
                </c:pt>
                <c:pt idx="284">
                  <c:v>1.0139067241640364E-8</c:v>
                </c:pt>
                <c:pt idx="285">
                  <c:v>9.4203820004051137E-9</c:v>
                </c:pt>
                <c:pt idx="286">
                  <c:v>8.75263914440508E-9</c:v>
                </c:pt>
                <c:pt idx="287">
                  <c:v>8.2661822239371027E-9</c:v>
                </c:pt>
                <c:pt idx="288">
                  <c:v>7.6177683389552302E-9</c:v>
                </c:pt>
                <c:pt idx="289">
                  <c:v>7.0777997017823927E-9</c:v>
                </c:pt>
                <c:pt idx="290">
                  <c:v>6.5761055339070045E-9</c:v>
                </c:pt>
                <c:pt idx="291">
                  <c:v>6.1099728373717903E-9</c:v>
                </c:pt>
                <c:pt idx="292">
                  <c:v>5.7234448943772536E-9</c:v>
                </c:pt>
                <c:pt idx="293">
                  <c:v>5.2744877477732932E-9</c:v>
                </c:pt>
                <c:pt idx="294">
                  <c:v>4.940814091855112E-9</c:v>
                </c:pt>
                <c:pt idx="295">
                  <c:v>4.6282492319723515E-9</c:v>
                </c:pt>
                <c:pt idx="296">
                  <c:v>4.300185990860097E-9</c:v>
                </c:pt>
                <c:pt idx="297">
                  <c:v>3.9953767839592148E-9</c:v>
                </c:pt>
                <c:pt idx="298">
                  <c:v>3.7121733036310584E-9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31808"/>
        <c:axId val="206250368"/>
      </c:scatterChart>
      <c:valAx>
        <c:axId val="20623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</a:t>
                </a:r>
                <a:r>
                  <a:rPr lang="fr-FR" i="1"/>
                  <a:t>W</a:t>
                </a:r>
                <a:r>
                  <a:rPr lang="fr-FR"/>
                  <a:t> (kg/kg)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6250368"/>
        <c:crosses val="autoZero"/>
        <c:crossBetween val="midCat"/>
      </c:valAx>
      <c:valAx>
        <c:axId val="2062503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Water</a:t>
                </a:r>
                <a:r>
                  <a:rPr lang="fr-FR" baseline="0"/>
                  <a:t> contents (kg/kg)</a:t>
                </a:r>
                <a:endParaRPr lang="fr-FR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62318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259021004337327"/>
          <c:y val="0.28847073957652525"/>
          <c:w val="0.20740978995662676"/>
          <c:h val="0.5412666894899007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Measured and modelled ShC and WTC from TypoSoil 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9.3994497377089814E-2"/>
          <c:y val="5.0460095650099073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40264550264549"/>
          <c:y val="0.11676592592592694"/>
          <c:w val="0.65001319259885137"/>
          <c:h val="0.679636887494335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'CRET V4D2'!$C$1</c:f>
              <c:strCache>
                <c:ptCount val="1"/>
                <c:pt idx="0">
                  <c:v>Vcalc</c:v>
                </c:pt>
              </c:strCache>
            </c:strRef>
          </c:tx>
          <c:spPr>
            <a:ln w="12700">
              <a:solidFill>
                <a:srgbClr val="000066"/>
              </a:solidFill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V4D2'!$C$2:$C$700</c:f>
              <c:numCache>
                <c:formatCode>0.000</c:formatCode>
                <c:ptCount val="699"/>
                <c:pt idx="0">
                  <c:v>0.7834930257814694</c:v>
                </c:pt>
                <c:pt idx="1">
                  <c:v>0.78452634804715105</c:v>
                </c:pt>
                <c:pt idx="2">
                  <c:v>0.78317182092701909</c:v>
                </c:pt>
                <c:pt idx="3">
                  <c:v>0.78231742150495198</c:v>
                </c:pt>
                <c:pt idx="4">
                  <c:v>0.78283713736014449</c:v>
                </c:pt>
                <c:pt idx="5">
                  <c:v>0.78031104754034808</c:v>
                </c:pt>
                <c:pt idx="6">
                  <c:v>0.78117070009379563</c:v>
                </c:pt>
                <c:pt idx="7">
                  <c:v>0.78134147856644554</c:v>
                </c:pt>
                <c:pt idx="8">
                  <c:v>0.78116412514942091</c:v>
                </c:pt>
                <c:pt idx="9">
                  <c:v>0.78016118416720481</c:v>
                </c:pt>
                <c:pt idx="10">
                  <c:v>0.7794797717587999</c:v>
                </c:pt>
                <c:pt idx="11">
                  <c:v>0.78034524035150554</c:v>
                </c:pt>
                <c:pt idx="12">
                  <c:v>0.77950001147286585</c:v>
                </c:pt>
                <c:pt idx="13">
                  <c:v>0.77865520421441825</c:v>
                </c:pt>
                <c:pt idx="14">
                  <c:v>0.77849851444505147</c:v>
                </c:pt>
                <c:pt idx="15">
                  <c:v>0.77664798830775417</c:v>
                </c:pt>
                <c:pt idx="16">
                  <c:v>0.77631461785615574</c:v>
                </c:pt>
                <c:pt idx="17">
                  <c:v>0.77667422921631679</c:v>
                </c:pt>
                <c:pt idx="18">
                  <c:v>0.77482045110863373</c:v>
                </c:pt>
                <c:pt idx="19">
                  <c:v>0.77534837453798244</c:v>
                </c:pt>
                <c:pt idx="20">
                  <c:v>0.77517891805437944</c:v>
                </c:pt>
                <c:pt idx="21">
                  <c:v>0.77265677668066091</c:v>
                </c:pt>
                <c:pt idx="22">
                  <c:v>0.77368500860722667</c:v>
                </c:pt>
                <c:pt idx="23">
                  <c:v>0.77318966616377482</c:v>
                </c:pt>
                <c:pt idx="24">
                  <c:v>0.7716734756337974</c:v>
                </c:pt>
                <c:pt idx="25">
                  <c:v>0.77235603776021333</c:v>
                </c:pt>
                <c:pt idx="26">
                  <c:v>0.77118517727366798</c:v>
                </c:pt>
                <c:pt idx="27">
                  <c:v>0.77105242830921428</c:v>
                </c:pt>
                <c:pt idx="28">
                  <c:v>0.7703948567284481</c:v>
                </c:pt>
                <c:pt idx="29">
                  <c:v>0.76972012077233409</c:v>
                </c:pt>
                <c:pt idx="30">
                  <c:v>0.77006898527294798</c:v>
                </c:pt>
                <c:pt idx="31">
                  <c:v>0.76940052506964374</c:v>
                </c:pt>
                <c:pt idx="32">
                  <c:v>0.76790736966952589</c:v>
                </c:pt>
                <c:pt idx="33">
                  <c:v>0.76823846110367355</c:v>
                </c:pt>
                <c:pt idx="34">
                  <c:v>0.76658419155875857</c:v>
                </c:pt>
                <c:pt idx="35">
                  <c:v>0.76592891039237321</c:v>
                </c:pt>
                <c:pt idx="36">
                  <c:v>0.76526818138299435</c:v>
                </c:pt>
                <c:pt idx="37">
                  <c:v>0.76493802358322271</c:v>
                </c:pt>
                <c:pt idx="38">
                  <c:v>0.76511134404670533</c:v>
                </c:pt>
                <c:pt idx="39">
                  <c:v>0.76395340515070265</c:v>
                </c:pt>
                <c:pt idx="40">
                  <c:v>0.7637910305716491</c:v>
                </c:pt>
                <c:pt idx="41">
                  <c:v>0.76263438304705233</c:v>
                </c:pt>
                <c:pt idx="42">
                  <c:v>0.76146830803056276</c:v>
                </c:pt>
                <c:pt idx="43">
                  <c:v>0.76115486510992625</c:v>
                </c:pt>
                <c:pt idx="44">
                  <c:v>0.76048129210587956</c:v>
                </c:pt>
                <c:pt idx="45">
                  <c:v>0.75998525413552265</c:v>
                </c:pt>
                <c:pt idx="46">
                  <c:v>0.75982856424116851</c:v>
                </c:pt>
                <c:pt idx="47">
                  <c:v>0.75866574376909279</c:v>
                </c:pt>
                <c:pt idx="48">
                  <c:v>0.75868122596451038</c:v>
                </c:pt>
                <c:pt idx="49">
                  <c:v>0.75669693834490548</c:v>
                </c:pt>
                <c:pt idx="50">
                  <c:v>0.75637419924647653</c:v>
                </c:pt>
                <c:pt idx="51">
                  <c:v>0.75555255017707679</c:v>
                </c:pt>
                <c:pt idx="52">
                  <c:v>0.75505350228629553</c:v>
                </c:pt>
                <c:pt idx="53">
                  <c:v>0.75473643784302114</c:v>
                </c:pt>
                <c:pt idx="54">
                  <c:v>0.75291460302141233</c:v>
                </c:pt>
                <c:pt idx="55">
                  <c:v>0.75323128383182014</c:v>
                </c:pt>
                <c:pt idx="56">
                  <c:v>0.75224589828701294</c:v>
                </c:pt>
                <c:pt idx="57">
                  <c:v>0.75143765052219769</c:v>
                </c:pt>
                <c:pt idx="58">
                  <c:v>0.75178414625151113</c:v>
                </c:pt>
                <c:pt idx="59">
                  <c:v>0.74995695221780601</c:v>
                </c:pt>
                <c:pt idx="60">
                  <c:v>0.74914535110890368</c:v>
                </c:pt>
                <c:pt idx="61">
                  <c:v>0.74798779647940872</c:v>
                </c:pt>
                <c:pt idx="62">
                  <c:v>0.74802328804181295</c:v>
                </c:pt>
                <c:pt idx="63">
                  <c:v>0.74769300525038773</c:v>
                </c:pt>
                <c:pt idx="64">
                  <c:v>0.74621746439113545</c:v>
                </c:pt>
                <c:pt idx="65">
                  <c:v>0.74655720990996588</c:v>
                </c:pt>
                <c:pt idx="66">
                  <c:v>0.74374080163537493</c:v>
                </c:pt>
                <c:pt idx="67">
                  <c:v>0.74491386465026699</c:v>
                </c:pt>
                <c:pt idx="68">
                  <c:v>0.74378125190920175</c:v>
                </c:pt>
                <c:pt idx="69">
                  <c:v>0.74279936262242008</c:v>
                </c:pt>
                <c:pt idx="70">
                  <c:v>0.74280414301393949</c:v>
                </c:pt>
                <c:pt idx="71">
                  <c:v>0.74149478197434993</c:v>
                </c:pt>
                <c:pt idx="72">
                  <c:v>0.74232085650441149</c:v>
                </c:pt>
                <c:pt idx="73">
                  <c:v>0.74068854966359743</c:v>
                </c:pt>
                <c:pt idx="74">
                  <c:v>0.73970951739931057</c:v>
                </c:pt>
                <c:pt idx="75">
                  <c:v>0.74069329065167067</c:v>
                </c:pt>
                <c:pt idx="76">
                  <c:v>0.73873597542728309</c:v>
                </c:pt>
                <c:pt idx="77">
                  <c:v>0.73939609868363643</c:v>
                </c:pt>
                <c:pt idx="78">
                  <c:v>0.73858672143620929</c:v>
                </c:pt>
                <c:pt idx="79">
                  <c:v>0.73728226950111408</c:v>
                </c:pt>
                <c:pt idx="80">
                  <c:v>0.73777793032381744</c:v>
                </c:pt>
                <c:pt idx="81">
                  <c:v>0.73679145455896067</c:v>
                </c:pt>
                <c:pt idx="82">
                  <c:v>0.73695990846499204</c:v>
                </c:pt>
                <c:pt idx="83">
                  <c:v>0.73664247373136482</c:v>
                </c:pt>
                <c:pt idx="84">
                  <c:v>0.73502352075507915</c:v>
                </c:pt>
                <c:pt idx="85">
                  <c:v>0.73518690466615544</c:v>
                </c:pt>
                <c:pt idx="86">
                  <c:v>0.73485558350204505</c:v>
                </c:pt>
                <c:pt idx="87">
                  <c:v>0.73486045201296102</c:v>
                </c:pt>
                <c:pt idx="88">
                  <c:v>0.73372338272109683</c:v>
                </c:pt>
                <c:pt idx="89">
                  <c:v>0.73403983221889835</c:v>
                </c:pt>
                <c:pt idx="90">
                  <c:v>0.73340220777967335</c:v>
                </c:pt>
                <c:pt idx="91">
                  <c:v>0.73322453396338039</c:v>
                </c:pt>
                <c:pt idx="92">
                  <c:v>0.73372796935657003</c:v>
                </c:pt>
                <c:pt idx="93">
                  <c:v>0.73290843594612842</c:v>
                </c:pt>
                <c:pt idx="94">
                  <c:v>0.73258252472528174</c:v>
                </c:pt>
                <c:pt idx="95">
                  <c:v>0.732750308579045</c:v>
                </c:pt>
                <c:pt idx="96">
                  <c:v>0.73177789897870338</c:v>
                </c:pt>
                <c:pt idx="97">
                  <c:v>0.73259233792887646</c:v>
                </c:pt>
                <c:pt idx="98">
                  <c:v>0.73163465236286229</c:v>
                </c:pt>
                <c:pt idx="99">
                  <c:v>0.73147178669030211</c:v>
                </c:pt>
                <c:pt idx="100">
                  <c:v>0.73195060981700211</c:v>
                </c:pt>
                <c:pt idx="101">
                  <c:v>0.73096927748143914</c:v>
                </c:pt>
                <c:pt idx="102">
                  <c:v>0.73162505213940998</c:v>
                </c:pt>
                <c:pt idx="103">
                  <c:v>0.73098861073964361</c:v>
                </c:pt>
                <c:pt idx="104">
                  <c:v>0.73051045407855708</c:v>
                </c:pt>
                <c:pt idx="105">
                  <c:v>0.73097927456751655</c:v>
                </c:pt>
                <c:pt idx="106">
                  <c:v>0.72967848307227279</c:v>
                </c:pt>
                <c:pt idx="107">
                  <c:v>0.73032873401707887</c:v>
                </c:pt>
                <c:pt idx="108">
                  <c:v>0.73001340864622344</c:v>
                </c:pt>
                <c:pt idx="109">
                  <c:v>0.73033850229828134</c:v>
                </c:pt>
                <c:pt idx="110">
                  <c:v>0.72936343845255136</c:v>
                </c:pt>
                <c:pt idx="111">
                  <c:v>0.72839899374584449</c:v>
                </c:pt>
                <c:pt idx="112">
                  <c:v>0.72985074108763259</c:v>
                </c:pt>
                <c:pt idx="113">
                  <c:v>0.72871880340524631</c:v>
                </c:pt>
                <c:pt idx="114">
                  <c:v>0.72969303538438779</c:v>
                </c:pt>
                <c:pt idx="115">
                  <c:v>0.73001802258023429</c:v>
                </c:pt>
                <c:pt idx="116">
                  <c:v>0.72906268146844555</c:v>
                </c:pt>
                <c:pt idx="117">
                  <c:v>0.72906758886750456</c:v>
                </c:pt>
                <c:pt idx="118">
                  <c:v>0.72840412529332188</c:v>
                </c:pt>
                <c:pt idx="119">
                  <c:v>0.72824663014702629</c:v>
                </c:pt>
                <c:pt idx="120">
                  <c:v>0.72889094962029688</c:v>
                </c:pt>
                <c:pt idx="121">
                  <c:v>0.72842293257669444</c:v>
                </c:pt>
                <c:pt idx="122">
                  <c:v>0.72858531806763038</c:v>
                </c:pt>
                <c:pt idx="123">
                  <c:v>0.72810341616832086</c:v>
                </c:pt>
                <c:pt idx="124">
                  <c:v>0.72826086038085402</c:v>
                </c:pt>
                <c:pt idx="125">
                  <c:v>0.72826086038085402</c:v>
                </c:pt>
                <c:pt idx="126">
                  <c:v>0.72746419658079842</c:v>
                </c:pt>
                <c:pt idx="127">
                  <c:v>0.72825607632690004</c:v>
                </c:pt>
                <c:pt idx="128">
                  <c:v>0.72745017982101967</c:v>
                </c:pt>
                <c:pt idx="129">
                  <c:v>0.72777910087184272</c:v>
                </c:pt>
                <c:pt idx="130">
                  <c:v>0.72761711783284433</c:v>
                </c:pt>
                <c:pt idx="131">
                  <c:v>0.72712107194572362</c:v>
                </c:pt>
                <c:pt idx="132">
                  <c:v>0.72714009382686151</c:v>
                </c:pt>
                <c:pt idx="133">
                  <c:v>0.72617762146800746</c:v>
                </c:pt>
                <c:pt idx="134">
                  <c:v>0.72778353666553519</c:v>
                </c:pt>
                <c:pt idx="135">
                  <c:v>0.72601588678196793</c:v>
                </c:pt>
                <c:pt idx="136">
                  <c:v>0.7271447884842912</c:v>
                </c:pt>
                <c:pt idx="137">
                  <c:v>0.72664471368323325</c:v>
                </c:pt>
                <c:pt idx="138">
                  <c:v>0.72649210496057959</c:v>
                </c:pt>
                <c:pt idx="139">
                  <c:v>0.72713548590056343</c:v>
                </c:pt>
                <c:pt idx="140">
                  <c:v>0.72713548590056343</c:v>
                </c:pt>
                <c:pt idx="141">
                  <c:v>0.72666352303027115</c:v>
                </c:pt>
                <c:pt idx="142">
                  <c:v>0.72650609805965116</c:v>
                </c:pt>
                <c:pt idx="143">
                  <c:v>0.72570597418737748</c:v>
                </c:pt>
                <c:pt idx="144">
                  <c:v>0.72650609805965116</c:v>
                </c:pt>
                <c:pt idx="145">
                  <c:v>0.72600645019433319</c:v>
                </c:pt>
                <c:pt idx="146">
                  <c:v>0.72681606328678849</c:v>
                </c:pt>
                <c:pt idx="147">
                  <c:v>0.72649686767415</c:v>
                </c:pt>
                <c:pt idx="148">
                  <c:v>0.72633966881481749</c:v>
                </c:pt>
                <c:pt idx="149">
                  <c:v>0.72601588678196793</c:v>
                </c:pt>
                <c:pt idx="150">
                  <c:v>0.7260109692802944</c:v>
                </c:pt>
                <c:pt idx="151">
                  <c:v>0.72568267236992978</c:v>
                </c:pt>
                <c:pt idx="152">
                  <c:v>0.72584923565691417</c:v>
                </c:pt>
                <c:pt idx="153">
                  <c:v>0.7250402489584592</c:v>
                </c:pt>
                <c:pt idx="154">
                  <c:v>0.72522518898143107</c:v>
                </c:pt>
                <c:pt idx="155">
                  <c:v>0.72522084494391981</c:v>
                </c:pt>
                <c:pt idx="156">
                  <c:v>0.7249110015394421</c:v>
                </c:pt>
                <c:pt idx="157">
                  <c:v>0.72490657168130901</c:v>
                </c:pt>
                <c:pt idx="158">
                  <c:v>0.72490208982879489</c:v>
                </c:pt>
                <c:pt idx="159">
                  <c:v>0.72458804236222007</c:v>
                </c:pt>
                <c:pt idx="160">
                  <c:v>0.72378471262480659</c:v>
                </c:pt>
                <c:pt idx="161">
                  <c:v>0.72457406214515729</c:v>
                </c:pt>
                <c:pt idx="162">
                  <c:v>0.72424112517803574</c:v>
                </c:pt>
                <c:pt idx="163">
                  <c:v>0.72375638095650263</c:v>
                </c:pt>
                <c:pt idx="164">
                  <c:v>0.72344756483675687</c:v>
                </c:pt>
                <c:pt idx="165">
                  <c:v>0.72360442896492871</c:v>
                </c:pt>
                <c:pt idx="166">
                  <c:v>0.72392756788928292</c:v>
                </c:pt>
                <c:pt idx="167">
                  <c:v>0.72328165610782835</c:v>
                </c:pt>
                <c:pt idx="168">
                  <c:v>0.72264035506235691</c:v>
                </c:pt>
                <c:pt idx="169">
                  <c:v>0.72312953068485952</c:v>
                </c:pt>
                <c:pt idx="170">
                  <c:v>0.72264536844019933</c:v>
                </c:pt>
                <c:pt idx="171">
                  <c:v>0.72296822318951626</c:v>
                </c:pt>
                <c:pt idx="172">
                  <c:v>0.7220046108079724</c:v>
                </c:pt>
                <c:pt idx="173">
                  <c:v>0.72216608691820128</c:v>
                </c:pt>
                <c:pt idx="174">
                  <c:v>0.72265003616349488</c:v>
                </c:pt>
                <c:pt idx="175">
                  <c:v>0.72152087776360363</c:v>
                </c:pt>
                <c:pt idx="176">
                  <c:v>0.7228115844281584</c:v>
                </c:pt>
                <c:pt idx="177">
                  <c:v>0.72152545713753147</c:v>
                </c:pt>
                <c:pt idx="178">
                  <c:v>0.72120328802814293</c:v>
                </c:pt>
                <c:pt idx="179">
                  <c:v>0.72265479027120405</c:v>
                </c:pt>
                <c:pt idx="180">
                  <c:v>0.72152545713753147</c:v>
                </c:pt>
                <c:pt idx="181">
                  <c:v>0.72218006954476444</c:v>
                </c:pt>
                <c:pt idx="182">
                  <c:v>0.72202331043127721</c:v>
                </c:pt>
                <c:pt idx="183">
                  <c:v>0.72154892078151656</c:v>
                </c:pt>
                <c:pt idx="184">
                  <c:v>0.72170564491915812</c:v>
                </c:pt>
                <c:pt idx="185">
                  <c:v>0.72042589902134335</c:v>
                </c:pt>
                <c:pt idx="186">
                  <c:v>0.72107439579122579</c:v>
                </c:pt>
                <c:pt idx="187">
                  <c:v>0.72089063974504941</c:v>
                </c:pt>
                <c:pt idx="188">
                  <c:v>0.72123108489322596</c:v>
                </c:pt>
                <c:pt idx="189">
                  <c:v>0.71980015256344854</c:v>
                </c:pt>
                <c:pt idx="190">
                  <c:v>0.71978665266878006</c:v>
                </c:pt>
                <c:pt idx="191">
                  <c:v>0.7207522788471924</c:v>
                </c:pt>
                <c:pt idx="192">
                  <c:v>0.71963039840685861</c:v>
                </c:pt>
                <c:pt idx="193">
                  <c:v>0.72043496492041792</c:v>
                </c:pt>
                <c:pt idx="194">
                  <c:v>0.7207522788471924</c:v>
                </c:pt>
                <c:pt idx="195">
                  <c:v>0.71946936338088663</c:v>
                </c:pt>
                <c:pt idx="196">
                  <c:v>0.71963471439578541</c:v>
                </c:pt>
                <c:pt idx="197">
                  <c:v>0.71963471439578541</c:v>
                </c:pt>
                <c:pt idx="198">
                  <c:v>0.71979575042032629</c:v>
                </c:pt>
                <c:pt idx="199">
                  <c:v>0.71931773486886685</c:v>
                </c:pt>
                <c:pt idx="200">
                  <c:v>0.71914764009739929</c:v>
                </c:pt>
                <c:pt idx="201">
                  <c:v>0.71995651161886709</c:v>
                </c:pt>
                <c:pt idx="202">
                  <c:v>0.71835759512291464</c:v>
                </c:pt>
                <c:pt idx="203">
                  <c:v>0.71835759512291464</c:v>
                </c:pt>
                <c:pt idx="204">
                  <c:v>0.71868359163519679</c:v>
                </c:pt>
                <c:pt idx="205">
                  <c:v>0.7175591249291674</c:v>
                </c:pt>
                <c:pt idx="206">
                  <c:v>0.71868359163519679</c:v>
                </c:pt>
                <c:pt idx="207">
                  <c:v>0.71788480318403636</c:v>
                </c:pt>
                <c:pt idx="208">
                  <c:v>0.71819704742386037</c:v>
                </c:pt>
                <c:pt idx="209">
                  <c:v>0.71868795694105614</c:v>
                </c:pt>
                <c:pt idx="210">
                  <c:v>0.71740318490047839</c:v>
                </c:pt>
                <c:pt idx="211">
                  <c:v>0.71789368530101949</c:v>
                </c:pt>
                <c:pt idx="212">
                  <c:v>0.71708658151281157</c:v>
                </c:pt>
                <c:pt idx="213">
                  <c:v>0.71693052174692751</c:v>
                </c:pt>
                <c:pt idx="214">
                  <c:v>0.71741187663869788</c:v>
                </c:pt>
                <c:pt idx="215">
                  <c:v>0.71660961090644937</c:v>
                </c:pt>
                <c:pt idx="216">
                  <c:v>0.71772405095928693</c:v>
                </c:pt>
                <c:pt idx="217">
                  <c:v>0.71645377559421397</c:v>
                </c:pt>
                <c:pt idx="218">
                  <c:v>0.71612852527936988</c:v>
                </c:pt>
                <c:pt idx="219">
                  <c:v>0.71709552952653977</c:v>
                </c:pt>
                <c:pt idx="220">
                  <c:v>0.71644469197602079</c:v>
                </c:pt>
                <c:pt idx="221">
                  <c:v>0.7162887719047476</c:v>
                </c:pt>
                <c:pt idx="222">
                  <c:v>0.7162887719047476</c:v>
                </c:pt>
                <c:pt idx="223">
                  <c:v>0.71549197507975881</c:v>
                </c:pt>
                <c:pt idx="224">
                  <c:v>0.71597279458494556</c:v>
                </c:pt>
                <c:pt idx="225">
                  <c:v>0.71436553802119607</c:v>
                </c:pt>
                <c:pt idx="226">
                  <c:v>0.71500642592879593</c:v>
                </c:pt>
                <c:pt idx="227">
                  <c:v>0.71436553802119607</c:v>
                </c:pt>
                <c:pt idx="228">
                  <c:v>0.71502918041415875</c:v>
                </c:pt>
                <c:pt idx="229">
                  <c:v>0.7155096351363045</c:v>
                </c:pt>
                <c:pt idx="230">
                  <c:v>0.71455327855481798</c:v>
                </c:pt>
                <c:pt idx="231">
                  <c:v>0.71519383212335008</c:v>
                </c:pt>
                <c:pt idx="232">
                  <c:v>0.71424194176573441</c:v>
                </c:pt>
                <c:pt idx="233">
                  <c:v>0.71406412391866436</c:v>
                </c:pt>
                <c:pt idx="234">
                  <c:v>0.71439753298209363</c:v>
                </c:pt>
                <c:pt idx="235">
                  <c:v>0.71373912378079263</c:v>
                </c:pt>
                <c:pt idx="236">
                  <c:v>0.71439753298209363</c:v>
                </c:pt>
                <c:pt idx="237">
                  <c:v>0.71376623631138458</c:v>
                </c:pt>
                <c:pt idx="238">
                  <c:v>0.71249180913564503</c:v>
                </c:pt>
                <c:pt idx="239">
                  <c:v>0.71344214759820035</c:v>
                </c:pt>
                <c:pt idx="240">
                  <c:v>0.71344634812787389</c:v>
                </c:pt>
                <c:pt idx="241">
                  <c:v>0.71312653164247763</c:v>
                </c:pt>
                <c:pt idx="242">
                  <c:v>0.71344634812787389</c:v>
                </c:pt>
                <c:pt idx="243">
                  <c:v>0.71312653164247763</c:v>
                </c:pt>
                <c:pt idx="244">
                  <c:v>0.71313544452630862</c:v>
                </c:pt>
                <c:pt idx="245">
                  <c:v>0.71263363069821173</c:v>
                </c:pt>
                <c:pt idx="246">
                  <c:v>0.71296679575736555</c:v>
                </c:pt>
                <c:pt idx="247">
                  <c:v>0.71328657642632431</c:v>
                </c:pt>
                <c:pt idx="248">
                  <c:v>0.71058941763204775</c:v>
                </c:pt>
                <c:pt idx="249">
                  <c:v>0.71234069543230183</c:v>
                </c:pt>
                <c:pt idx="250">
                  <c:v>0.71186627916717549</c:v>
                </c:pt>
                <c:pt idx="251">
                  <c:v>0.71154695632997833</c:v>
                </c:pt>
                <c:pt idx="252">
                  <c:v>0.71218538298460687</c:v>
                </c:pt>
                <c:pt idx="253">
                  <c:v>0.71107674586962721</c:v>
                </c:pt>
                <c:pt idx="254">
                  <c:v>0.71170646351531719</c:v>
                </c:pt>
                <c:pt idx="255">
                  <c:v>0.71091734405862794</c:v>
                </c:pt>
                <c:pt idx="256">
                  <c:v>0.71075766981562238</c:v>
                </c:pt>
                <c:pt idx="257">
                  <c:v>0.71139589352798216</c:v>
                </c:pt>
                <c:pt idx="258">
                  <c:v>0.7097779143112799</c:v>
                </c:pt>
                <c:pt idx="259">
                  <c:v>0.71028808198602811</c:v>
                </c:pt>
                <c:pt idx="260">
                  <c:v>0.71059830377422117</c:v>
                </c:pt>
                <c:pt idx="261">
                  <c:v>0.71043003567867635</c:v>
                </c:pt>
                <c:pt idx="262">
                  <c:v>0.71058941763204775</c:v>
                </c:pt>
                <c:pt idx="263">
                  <c:v>0.71027933509416508</c:v>
                </c:pt>
                <c:pt idx="264">
                  <c:v>0.71027510603480348</c:v>
                </c:pt>
                <c:pt idx="265">
                  <c:v>0.70980554319179401</c:v>
                </c:pt>
                <c:pt idx="266">
                  <c:v>0.7094912876004249</c:v>
                </c:pt>
                <c:pt idx="267">
                  <c:v>0.70934070504629665</c:v>
                </c:pt>
                <c:pt idx="268">
                  <c:v>0.70886717901774587</c:v>
                </c:pt>
                <c:pt idx="269">
                  <c:v>0.70918565655412924</c:v>
                </c:pt>
                <c:pt idx="270">
                  <c:v>0.70899981198539974</c:v>
                </c:pt>
                <c:pt idx="271">
                  <c:v>0.70902655373940737</c:v>
                </c:pt>
                <c:pt idx="272">
                  <c:v>0.70902655373940737</c:v>
                </c:pt>
                <c:pt idx="273">
                  <c:v>0.70854877300757102</c:v>
                </c:pt>
                <c:pt idx="274">
                  <c:v>0.7087123537504727</c:v>
                </c:pt>
                <c:pt idx="275">
                  <c:v>0.70823502066486455</c:v>
                </c:pt>
                <c:pt idx="276">
                  <c:v>0.70823502066486455</c:v>
                </c:pt>
                <c:pt idx="277">
                  <c:v>0.7087123537504727</c:v>
                </c:pt>
                <c:pt idx="278">
                  <c:v>0.70855332140851146</c:v>
                </c:pt>
                <c:pt idx="279">
                  <c:v>0.70759863370932896</c:v>
                </c:pt>
                <c:pt idx="280">
                  <c:v>0.70792542519359991</c:v>
                </c:pt>
                <c:pt idx="281">
                  <c:v>0.70760733507019391</c:v>
                </c:pt>
                <c:pt idx="282">
                  <c:v>0.70713047856177036</c:v>
                </c:pt>
                <c:pt idx="283">
                  <c:v>0.7066354792075239</c:v>
                </c:pt>
                <c:pt idx="284">
                  <c:v>0.70649472712587558</c:v>
                </c:pt>
                <c:pt idx="285">
                  <c:v>0.70713047856177036</c:v>
                </c:pt>
                <c:pt idx="286">
                  <c:v>0.70681670350022852</c:v>
                </c:pt>
                <c:pt idx="287">
                  <c:v>0.70697577799192834</c:v>
                </c:pt>
                <c:pt idx="288">
                  <c:v>0.70616795348776706</c:v>
                </c:pt>
                <c:pt idx="289">
                  <c:v>0.70490205589912858</c:v>
                </c:pt>
                <c:pt idx="290">
                  <c:v>0.70585926160728529</c:v>
                </c:pt>
                <c:pt idx="291">
                  <c:v>0.70458461113980875</c:v>
                </c:pt>
                <c:pt idx="292">
                  <c:v>0.70443504371611865</c:v>
                </c:pt>
                <c:pt idx="293">
                  <c:v>0.70524612997720726</c:v>
                </c:pt>
                <c:pt idx="294">
                  <c:v>0.70445312321271358</c:v>
                </c:pt>
                <c:pt idx="295">
                  <c:v>0.70493736869497414</c:v>
                </c:pt>
                <c:pt idx="296">
                  <c:v>0.70447022466764597</c:v>
                </c:pt>
                <c:pt idx="297">
                  <c:v>0.70368216441942721</c:v>
                </c:pt>
                <c:pt idx="298">
                  <c:v>0.70399489486607125</c:v>
                </c:pt>
                <c:pt idx="299">
                  <c:v>0.70367800134603142</c:v>
                </c:pt>
                <c:pt idx="300">
                  <c:v>0.70399902417315929</c:v>
                </c:pt>
                <c:pt idx="301">
                  <c:v>0.70336537598873738</c:v>
                </c:pt>
                <c:pt idx="302">
                  <c:v>0.70304865888108958</c:v>
                </c:pt>
                <c:pt idx="303">
                  <c:v>0.70336965660996875</c:v>
                </c:pt>
                <c:pt idx="304">
                  <c:v>0.70241572665933605</c:v>
                </c:pt>
                <c:pt idx="305">
                  <c:v>0.70290303952575472</c:v>
                </c:pt>
                <c:pt idx="306">
                  <c:v>0.70226593263393788</c:v>
                </c:pt>
                <c:pt idx="307">
                  <c:v>0.70274052243896801</c:v>
                </c:pt>
                <c:pt idx="308">
                  <c:v>0.70258653060274667</c:v>
                </c:pt>
                <c:pt idx="309">
                  <c:v>0.70211204479478673</c:v>
                </c:pt>
                <c:pt idx="310">
                  <c:v>0.70242844683598216</c:v>
                </c:pt>
                <c:pt idx="311">
                  <c:v>0.70179571402975105</c:v>
                </c:pt>
                <c:pt idx="312">
                  <c:v>0.70148378282033885</c:v>
                </c:pt>
                <c:pt idx="313">
                  <c:v>0.70164615538356367</c:v>
                </c:pt>
                <c:pt idx="314">
                  <c:v>0.70070633211749522</c:v>
                </c:pt>
                <c:pt idx="315">
                  <c:v>0.70118013480926189</c:v>
                </c:pt>
                <c:pt idx="316">
                  <c:v>0.7000481816134877</c:v>
                </c:pt>
                <c:pt idx="317">
                  <c:v>0.70086004668523982</c:v>
                </c:pt>
                <c:pt idx="318">
                  <c:v>0.70086415272699598</c:v>
                </c:pt>
                <c:pt idx="319">
                  <c:v>0.70037741007754273</c:v>
                </c:pt>
                <c:pt idx="320">
                  <c:v>0.70100943398060989</c:v>
                </c:pt>
                <c:pt idx="321">
                  <c:v>0.70023665912352173</c:v>
                </c:pt>
                <c:pt idx="322">
                  <c:v>0.70023665912352173</c:v>
                </c:pt>
                <c:pt idx="323">
                  <c:v>0.69960939877745498</c:v>
                </c:pt>
                <c:pt idx="324">
                  <c:v>0.699140655089042</c:v>
                </c:pt>
                <c:pt idx="325">
                  <c:v>0.69958792469818121</c:v>
                </c:pt>
                <c:pt idx="326">
                  <c:v>0.69929824738812651</c:v>
                </c:pt>
                <c:pt idx="327">
                  <c:v>0.699140655089042</c:v>
                </c:pt>
                <c:pt idx="328">
                  <c:v>0.69929412722818896</c:v>
                </c:pt>
                <c:pt idx="329">
                  <c:v>0.69819461371134506</c:v>
                </c:pt>
                <c:pt idx="330">
                  <c:v>0.69914458836661753</c:v>
                </c:pt>
                <c:pt idx="331">
                  <c:v>0.69836052220701483</c:v>
                </c:pt>
                <c:pt idx="332">
                  <c:v>0.69803260419515434</c:v>
                </c:pt>
                <c:pt idx="333">
                  <c:v>0.6991276677828745</c:v>
                </c:pt>
                <c:pt idx="334">
                  <c:v>0.69756866392068262</c:v>
                </c:pt>
                <c:pt idx="335">
                  <c:v>0.69836487591104324</c:v>
                </c:pt>
                <c:pt idx="336">
                  <c:v>0.69820715395226141</c:v>
                </c:pt>
                <c:pt idx="337">
                  <c:v>0.69726234248594221</c:v>
                </c:pt>
                <c:pt idx="338">
                  <c:v>0.69758125174118757</c:v>
                </c:pt>
                <c:pt idx="339">
                  <c:v>0.69695978132348835</c:v>
                </c:pt>
                <c:pt idx="340">
                  <c:v>0.69695586910604568</c:v>
                </c:pt>
                <c:pt idx="341">
                  <c:v>0.69680255644351941</c:v>
                </c:pt>
                <c:pt idx="342">
                  <c:v>0.69664506296384643</c:v>
                </c:pt>
                <c:pt idx="343">
                  <c:v>0.69664939572614915</c:v>
                </c:pt>
                <c:pt idx="344">
                  <c:v>0.69633041567718301</c:v>
                </c:pt>
                <c:pt idx="345">
                  <c:v>0.69649193686433764</c:v>
                </c:pt>
                <c:pt idx="346">
                  <c:v>0.695862851670489</c:v>
                </c:pt>
                <c:pt idx="347">
                  <c:v>0.6953649562343448</c:v>
                </c:pt>
                <c:pt idx="348">
                  <c:v>0.69618153861451326</c:v>
                </c:pt>
                <c:pt idx="349">
                  <c:v>0.69555266284145012</c:v>
                </c:pt>
                <c:pt idx="350">
                  <c:v>0.69555672431086712</c:v>
                </c:pt>
                <c:pt idx="351">
                  <c:v>0.69524242662819191</c:v>
                </c:pt>
                <c:pt idx="352">
                  <c:v>0.69428288520587922</c:v>
                </c:pt>
                <c:pt idx="353">
                  <c:v>0.69524675632625199</c:v>
                </c:pt>
                <c:pt idx="354">
                  <c:v>0.693990410069384</c:v>
                </c:pt>
                <c:pt idx="355">
                  <c:v>0.69493643759678425</c:v>
                </c:pt>
                <c:pt idx="356">
                  <c:v>0.69381608176469522</c:v>
                </c:pt>
                <c:pt idx="357">
                  <c:v>0.69399467113563751</c:v>
                </c:pt>
                <c:pt idx="358">
                  <c:v>0.69415583705689576</c:v>
                </c:pt>
                <c:pt idx="359">
                  <c:v>0.69337113402720618</c:v>
                </c:pt>
                <c:pt idx="360">
                  <c:v>0.69399874670736528</c:v>
                </c:pt>
                <c:pt idx="361">
                  <c:v>0.6933753595390354</c:v>
                </c:pt>
                <c:pt idx="362">
                  <c:v>0.6933753595390354</c:v>
                </c:pt>
                <c:pt idx="363">
                  <c:v>0.69368909677554624</c:v>
                </c:pt>
                <c:pt idx="364">
                  <c:v>0.69178566097984318</c:v>
                </c:pt>
                <c:pt idx="365">
                  <c:v>0.69256952629027901</c:v>
                </c:pt>
                <c:pt idx="366">
                  <c:v>0.6924389997597733</c:v>
                </c:pt>
                <c:pt idx="367">
                  <c:v>0.69228652996539386</c:v>
                </c:pt>
                <c:pt idx="368">
                  <c:v>0.69228652996539386</c:v>
                </c:pt>
                <c:pt idx="369">
                  <c:v>0.69166822633979053</c:v>
                </c:pt>
                <c:pt idx="370">
                  <c:v>0.69198143911691801</c:v>
                </c:pt>
                <c:pt idx="371">
                  <c:v>0.69118996978107949</c:v>
                </c:pt>
                <c:pt idx="372">
                  <c:v>0.69103759047395363</c:v>
                </c:pt>
                <c:pt idx="373">
                  <c:v>0.69088536218695373</c:v>
                </c:pt>
                <c:pt idx="374">
                  <c:v>0.6902597885811983</c:v>
                </c:pt>
                <c:pt idx="375">
                  <c:v>0.6912027526790766</c:v>
                </c:pt>
                <c:pt idx="376">
                  <c:v>0.69057681957741568</c:v>
                </c:pt>
                <c:pt idx="377">
                  <c:v>0.69026792798609482</c:v>
                </c:pt>
                <c:pt idx="378">
                  <c:v>0.69042023826682331</c:v>
                </c:pt>
                <c:pt idx="379">
                  <c:v>0.68980336634969508</c:v>
                </c:pt>
                <c:pt idx="380">
                  <c:v>0.68980336634969508</c:v>
                </c:pt>
                <c:pt idx="381">
                  <c:v>0.68933432671752182</c:v>
                </c:pt>
                <c:pt idx="382">
                  <c:v>0.68918218890298899</c:v>
                </c:pt>
                <c:pt idx="383">
                  <c:v>0.68902610183608926</c:v>
                </c:pt>
                <c:pt idx="384">
                  <c:v>0.68840552905951846</c:v>
                </c:pt>
                <c:pt idx="385">
                  <c:v>0.68916964900798483</c:v>
                </c:pt>
                <c:pt idx="386">
                  <c:v>0.68778142354876515</c:v>
                </c:pt>
                <c:pt idx="387">
                  <c:v>0.68794165195159362</c:v>
                </c:pt>
                <c:pt idx="388">
                  <c:v>0.68778142354876515</c:v>
                </c:pt>
                <c:pt idx="389">
                  <c:v>0.68716141657329566</c:v>
                </c:pt>
                <c:pt idx="390">
                  <c:v>0.68700980828315128</c:v>
                </c:pt>
                <c:pt idx="391">
                  <c:v>0.68684950313653581</c:v>
                </c:pt>
                <c:pt idx="392">
                  <c:v>0.6871700465710131</c:v>
                </c:pt>
                <c:pt idx="393">
                  <c:v>0.68747784988752658</c:v>
                </c:pt>
                <c:pt idx="394">
                  <c:v>0.68591880360887159</c:v>
                </c:pt>
                <c:pt idx="395">
                  <c:v>0.68670644129781278</c:v>
                </c:pt>
                <c:pt idx="396">
                  <c:v>0.68546032159757908</c:v>
                </c:pt>
                <c:pt idx="397">
                  <c:v>0.68562041434962884</c:v>
                </c:pt>
                <c:pt idx="398">
                  <c:v>0.68577181629701911</c:v>
                </c:pt>
                <c:pt idx="399">
                  <c:v>0.68499307057124859</c:v>
                </c:pt>
                <c:pt idx="400">
                  <c:v>0.6851531603317349</c:v>
                </c:pt>
                <c:pt idx="401">
                  <c:v>0.68421941322753155</c:v>
                </c:pt>
                <c:pt idx="402">
                  <c:v>0.68514889765854958</c:v>
                </c:pt>
                <c:pt idx="403">
                  <c:v>0.68422385821632614</c:v>
                </c:pt>
                <c:pt idx="404">
                  <c:v>0.68421941322753155</c:v>
                </c:pt>
                <c:pt idx="405">
                  <c:v>0.68407273125739743</c:v>
                </c:pt>
                <c:pt idx="406">
                  <c:v>0.68313992700161674</c:v>
                </c:pt>
                <c:pt idx="407">
                  <c:v>0.68329549161204106</c:v>
                </c:pt>
                <c:pt idx="408">
                  <c:v>0.68251841106540534</c:v>
                </c:pt>
                <c:pt idx="409">
                  <c:v>0.6820573267958937</c:v>
                </c:pt>
                <c:pt idx="410">
                  <c:v>0.68221246832206062</c:v>
                </c:pt>
                <c:pt idx="411">
                  <c:v>0.68143637222522546</c:v>
                </c:pt>
                <c:pt idx="412">
                  <c:v>0.68236762749055413</c:v>
                </c:pt>
                <c:pt idx="413">
                  <c:v>0.68066043554574462</c:v>
                </c:pt>
                <c:pt idx="414">
                  <c:v>0.68097070070519528</c:v>
                </c:pt>
                <c:pt idx="415">
                  <c:v>0.68066511055579959</c:v>
                </c:pt>
                <c:pt idx="416">
                  <c:v>0.68050987999846591</c:v>
                </c:pt>
                <c:pt idx="417">
                  <c:v>0.68097070070519528</c:v>
                </c:pt>
                <c:pt idx="418">
                  <c:v>0.67942979571336382</c:v>
                </c:pt>
                <c:pt idx="419">
                  <c:v>0.6798945552368334</c:v>
                </c:pt>
                <c:pt idx="420">
                  <c:v>0.67942979571336382</c:v>
                </c:pt>
                <c:pt idx="421">
                  <c:v>0.6791150112644736</c:v>
                </c:pt>
                <c:pt idx="422">
                  <c:v>0.67896491322380015</c:v>
                </c:pt>
                <c:pt idx="423">
                  <c:v>0.67834076515063935</c:v>
                </c:pt>
                <c:pt idx="424">
                  <c:v>0.67896491322380015</c:v>
                </c:pt>
                <c:pt idx="425">
                  <c:v>0.678036188887293</c:v>
                </c:pt>
                <c:pt idx="426">
                  <c:v>0.67850047160378768</c:v>
                </c:pt>
                <c:pt idx="427">
                  <c:v>0.67834578695601955</c:v>
                </c:pt>
                <c:pt idx="428">
                  <c:v>0.67725750617577829</c:v>
                </c:pt>
                <c:pt idx="429">
                  <c:v>0.67773141704857742</c:v>
                </c:pt>
                <c:pt idx="430">
                  <c:v>0.67695329287243999</c:v>
                </c:pt>
                <c:pt idx="431">
                  <c:v>0.67742199343104126</c:v>
                </c:pt>
                <c:pt idx="432">
                  <c:v>0.67711264046452935</c:v>
                </c:pt>
                <c:pt idx="433">
                  <c:v>0.67695813118620429</c:v>
                </c:pt>
                <c:pt idx="434">
                  <c:v>0.67680363953850664</c:v>
                </c:pt>
                <c:pt idx="435">
                  <c:v>0.67633970779299046</c:v>
                </c:pt>
                <c:pt idx="436">
                  <c:v>0.67681304861205849</c:v>
                </c:pt>
                <c:pt idx="437">
                  <c:v>0.67632956687609391</c:v>
                </c:pt>
                <c:pt idx="438">
                  <c:v>0.67588610519182668</c:v>
                </c:pt>
                <c:pt idx="439">
                  <c:v>0.67603562179694587</c:v>
                </c:pt>
                <c:pt idx="440">
                  <c:v>0.67557717151487084</c:v>
                </c:pt>
                <c:pt idx="441">
                  <c:v>0.67542259063876775</c:v>
                </c:pt>
                <c:pt idx="442">
                  <c:v>0.67480528673974327</c:v>
                </c:pt>
                <c:pt idx="443">
                  <c:v>0.67541768839647309</c:v>
                </c:pt>
                <c:pt idx="444">
                  <c:v>0.67510882764931646</c:v>
                </c:pt>
                <c:pt idx="445">
                  <c:v>0.67511404389941754</c:v>
                </c:pt>
                <c:pt idx="446">
                  <c:v>0.67542259063876775</c:v>
                </c:pt>
                <c:pt idx="447">
                  <c:v>0.67449131806116258</c:v>
                </c:pt>
                <c:pt idx="448">
                  <c:v>0.67573148897371216</c:v>
                </c:pt>
                <c:pt idx="449">
                  <c:v>0.67434724294998283</c:v>
                </c:pt>
                <c:pt idx="450">
                  <c:v>0.67480528673974327</c:v>
                </c:pt>
                <c:pt idx="451">
                  <c:v>0.67480528673974327</c:v>
                </c:pt>
                <c:pt idx="452">
                  <c:v>0.67418798427968762</c:v>
                </c:pt>
                <c:pt idx="453">
                  <c:v>0.67450140280876769</c:v>
                </c:pt>
                <c:pt idx="454">
                  <c:v>0.67373520091593031</c:v>
                </c:pt>
                <c:pt idx="455">
                  <c:v>0.67480528673974327</c:v>
                </c:pt>
                <c:pt idx="456">
                  <c:v>0.67373520091593031</c:v>
                </c:pt>
                <c:pt idx="457">
                  <c:v>0.67511404389941754</c:v>
                </c:pt>
                <c:pt idx="458">
                  <c:v>0.67448103073079058</c:v>
                </c:pt>
                <c:pt idx="459">
                  <c:v>0.67464064110876221</c:v>
                </c:pt>
                <c:pt idx="460">
                  <c:v>0.67388430770953989</c:v>
                </c:pt>
                <c:pt idx="461">
                  <c:v>0.67357586606611575</c:v>
                </c:pt>
                <c:pt idx="462">
                  <c:v>0.67419803372515685</c:v>
                </c:pt>
                <c:pt idx="463">
                  <c:v>0.67372505246818537</c:v>
                </c:pt>
                <c:pt idx="464">
                  <c:v>0.67388430770953989</c:v>
                </c:pt>
                <c:pt idx="465">
                  <c:v>0.67326777558711781</c:v>
                </c:pt>
                <c:pt idx="466">
                  <c:v>0.67342682751974681</c:v>
                </c:pt>
                <c:pt idx="467">
                  <c:v>0.67373021839063751</c:v>
                </c:pt>
                <c:pt idx="468">
                  <c:v>0.67266152304566895</c:v>
                </c:pt>
                <c:pt idx="469">
                  <c:v>0.67373021839063751</c:v>
                </c:pt>
                <c:pt idx="470">
                  <c:v>0.67326777558711781</c:v>
                </c:pt>
                <c:pt idx="471">
                  <c:v>0.6729696870453884</c:v>
                </c:pt>
                <c:pt idx="472">
                  <c:v>0.67311880521028911</c:v>
                </c:pt>
                <c:pt idx="473">
                  <c:v>0.67401292304740545</c:v>
                </c:pt>
                <c:pt idx="474">
                  <c:v>0.67463013752440015</c:v>
                </c:pt>
                <c:pt idx="475">
                  <c:v>0.67264596397542264</c:v>
                </c:pt>
                <c:pt idx="476">
                  <c:v>0.67356586412884734</c:v>
                </c:pt>
                <c:pt idx="477">
                  <c:v>0.67264076503767567</c:v>
                </c:pt>
                <c:pt idx="478">
                  <c:v>0.67246515139673291</c:v>
                </c:pt>
                <c:pt idx="479">
                  <c:v>0.67385845293537872</c:v>
                </c:pt>
                <c:pt idx="480">
                  <c:v>0.67324687633961189</c:v>
                </c:pt>
                <c:pt idx="481">
                  <c:v>0.67280022680558316</c:v>
                </c:pt>
                <c:pt idx="482">
                  <c:v>0.67324131093459894</c:v>
                </c:pt>
                <c:pt idx="483">
                  <c:v>0.67386395267057686</c:v>
                </c:pt>
                <c:pt idx="484">
                  <c:v>0.67281057292688484</c:v>
                </c:pt>
                <c:pt idx="485">
                  <c:v>0.67265634305492583</c:v>
                </c:pt>
                <c:pt idx="486">
                  <c:v>0.67294906076601324</c:v>
                </c:pt>
                <c:pt idx="487">
                  <c:v>0.67248650343198768</c:v>
                </c:pt>
                <c:pt idx="488">
                  <c:v>0.67294906076601324</c:v>
                </c:pt>
                <c:pt idx="489">
                  <c:v>0.67204540676482971</c:v>
                </c:pt>
                <c:pt idx="490">
                  <c:v>0.67219432012558855</c:v>
                </c:pt>
                <c:pt idx="491">
                  <c:v>0.67204540676482971</c:v>
                </c:pt>
                <c:pt idx="492">
                  <c:v>0.67204540676482971</c:v>
                </c:pt>
                <c:pt idx="493">
                  <c:v>0.67204540676482971</c:v>
                </c:pt>
                <c:pt idx="494">
                  <c:v>0.67279476381049585</c:v>
                </c:pt>
                <c:pt idx="495">
                  <c:v>0.67279476381049585</c:v>
                </c:pt>
                <c:pt idx="496">
                  <c:v>0.67249199926201164</c:v>
                </c:pt>
                <c:pt idx="497">
                  <c:v>0.67204016090636387</c:v>
                </c:pt>
                <c:pt idx="498">
                  <c:v>0.67188629960769719</c:v>
                </c:pt>
                <c:pt idx="499">
                  <c:v>0.67204540676482971</c:v>
                </c:pt>
                <c:pt idx="500">
                  <c:v>0.67158364488155309</c:v>
                </c:pt>
                <c:pt idx="501">
                  <c:v>0.67173745448371014</c:v>
                </c:pt>
                <c:pt idx="502">
                  <c:v>0.67173745448371014</c:v>
                </c:pt>
                <c:pt idx="503">
                  <c:v>0.67096802254656518</c:v>
                </c:pt>
                <c:pt idx="504">
                  <c:v>0.67158364488155309</c:v>
                </c:pt>
                <c:pt idx="505">
                  <c:v>0.67158364488155309</c:v>
                </c:pt>
                <c:pt idx="506">
                  <c:v>0.67204540676482971</c:v>
                </c:pt>
                <c:pt idx="507">
                  <c:v>0.67158364488155309</c:v>
                </c:pt>
                <c:pt idx="508">
                  <c:v>0.67173745448371014</c:v>
                </c:pt>
                <c:pt idx="509">
                  <c:v>0.67219432012558855</c:v>
                </c:pt>
                <c:pt idx="510">
                  <c:v>0.67188111948287021</c:v>
                </c:pt>
                <c:pt idx="511">
                  <c:v>0.67233253994472475</c:v>
                </c:pt>
                <c:pt idx="512">
                  <c:v>0.67171630166498231</c:v>
                </c:pt>
                <c:pt idx="513">
                  <c:v>0.67158364488155309</c:v>
                </c:pt>
                <c:pt idx="514">
                  <c:v>0.67158364488155309</c:v>
                </c:pt>
                <c:pt idx="515">
                  <c:v>0.67204016090636387</c:v>
                </c:pt>
                <c:pt idx="516">
                  <c:v>0.67173745448371014</c:v>
                </c:pt>
                <c:pt idx="517">
                  <c:v>0.67082449162761548</c:v>
                </c:pt>
                <c:pt idx="518">
                  <c:v>0.67189128169699053</c:v>
                </c:pt>
                <c:pt idx="519">
                  <c:v>0.6714190316525267</c:v>
                </c:pt>
                <c:pt idx="520">
                  <c:v>0.67173245592405639</c:v>
                </c:pt>
                <c:pt idx="521">
                  <c:v>0.67157834967830998</c:v>
                </c:pt>
                <c:pt idx="522">
                  <c:v>0.67158364488155309</c:v>
                </c:pt>
                <c:pt idx="523">
                  <c:v>0.67173245592405639</c:v>
                </c:pt>
                <c:pt idx="524">
                  <c:v>0.67067082063206873</c:v>
                </c:pt>
                <c:pt idx="525">
                  <c:v>0.67204540676482971</c:v>
                </c:pt>
                <c:pt idx="526">
                  <c:v>0.67127047033742737</c:v>
                </c:pt>
                <c:pt idx="527">
                  <c:v>0.67173245592405639</c:v>
                </c:pt>
                <c:pt idx="528">
                  <c:v>0.67112176164007109</c:v>
                </c:pt>
                <c:pt idx="529">
                  <c:v>0.6714245412568064</c:v>
                </c:pt>
                <c:pt idx="530">
                  <c:v>0.67127047033742737</c:v>
                </c:pt>
                <c:pt idx="531">
                  <c:v>0.67110034592678547</c:v>
                </c:pt>
                <c:pt idx="532">
                  <c:v>0.67157834967830998</c:v>
                </c:pt>
                <c:pt idx="533">
                  <c:v>0.6715624263755583</c:v>
                </c:pt>
                <c:pt idx="534">
                  <c:v>0.67156774034988287</c:v>
                </c:pt>
                <c:pt idx="535">
                  <c:v>0.67171630166498231</c:v>
                </c:pt>
                <c:pt idx="536">
                  <c:v>0.67111669717806099</c:v>
                </c:pt>
                <c:pt idx="537">
                  <c:v>0.67096266158504902</c:v>
                </c:pt>
                <c:pt idx="538">
                  <c:v>0.67050635108789858</c:v>
                </c:pt>
                <c:pt idx="539">
                  <c:v>0.67158364488155309</c:v>
                </c:pt>
                <c:pt idx="540">
                  <c:v>0.67080892368781986</c:v>
                </c:pt>
                <c:pt idx="541">
                  <c:v>0.6715731366699027</c:v>
                </c:pt>
                <c:pt idx="542">
                  <c:v>0.67066031723837127</c:v>
                </c:pt>
                <c:pt idx="543">
                  <c:v>0.67096802254656518</c:v>
                </c:pt>
                <c:pt idx="544">
                  <c:v>0.67096802254656518</c:v>
                </c:pt>
                <c:pt idx="545">
                  <c:v>0.67005575315032795</c:v>
                </c:pt>
                <c:pt idx="546">
                  <c:v>0.67050635108789858</c:v>
                </c:pt>
                <c:pt idx="547">
                  <c:v>0.67050122078608321</c:v>
                </c:pt>
                <c:pt idx="548">
                  <c:v>0.67125979528536861</c:v>
                </c:pt>
                <c:pt idx="549">
                  <c:v>0.67110598930579624</c:v>
                </c:pt>
                <c:pt idx="550">
                  <c:v>0.67065492342117483</c:v>
                </c:pt>
                <c:pt idx="551">
                  <c:v>0.67065492342117483</c:v>
                </c:pt>
                <c:pt idx="552">
                  <c:v>0.67018268366409772</c:v>
                </c:pt>
                <c:pt idx="553">
                  <c:v>0.67110598930579624</c:v>
                </c:pt>
                <c:pt idx="554">
                  <c:v>0.67018822769658193</c:v>
                </c:pt>
                <c:pt idx="555">
                  <c:v>0.67095192084061839</c:v>
                </c:pt>
                <c:pt idx="556">
                  <c:v>0.67079815013879907</c:v>
                </c:pt>
                <c:pt idx="557">
                  <c:v>0.67125444847432381</c:v>
                </c:pt>
                <c:pt idx="558">
                  <c:v>0.67079815013879907</c:v>
                </c:pt>
                <c:pt idx="559">
                  <c:v>0.6703309385829388</c:v>
                </c:pt>
                <c:pt idx="560">
                  <c:v>0.67095192084061839</c:v>
                </c:pt>
                <c:pt idx="561">
                  <c:v>0.6703309385829388</c:v>
                </c:pt>
                <c:pt idx="562">
                  <c:v>0.67096266158504902</c:v>
                </c:pt>
                <c:pt idx="563">
                  <c:v>0.67002900114061104</c:v>
                </c:pt>
                <c:pt idx="564">
                  <c:v>0.67095192084061839</c:v>
                </c:pt>
                <c:pt idx="565">
                  <c:v>0.67064411701563265</c:v>
                </c:pt>
                <c:pt idx="566">
                  <c:v>0.67079815013879907</c:v>
                </c:pt>
                <c:pt idx="567">
                  <c:v>0.67079815013879907</c:v>
                </c:pt>
                <c:pt idx="568">
                  <c:v>0.67079247401076703</c:v>
                </c:pt>
                <c:pt idx="569">
                  <c:v>0.67050635108789858</c:v>
                </c:pt>
                <c:pt idx="570">
                  <c:v>0.6692874553976299</c:v>
                </c:pt>
                <c:pt idx="571">
                  <c:v>0.67066031723837127</c:v>
                </c:pt>
                <c:pt idx="572">
                  <c:v>0.67019875167111242</c:v>
                </c:pt>
                <c:pt idx="573">
                  <c:v>0.66959477754577346</c:v>
                </c:pt>
                <c:pt idx="574">
                  <c:v>0.67035268250304392</c:v>
                </c:pt>
                <c:pt idx="575">
                  <c:v>0.67019875167111242</c:v>
                </c:pt>
                <c:pt idx="576">
                  <c:v>0.67034725584580535</c:v>
                </c:pt>
                <c:pt idx="577">
                  <c:v>0.66957853561189939</c:v>
                </c:pt>
                <c:pt idx="578">
                  <c:v>0.67050635108789858</c:v>
                </c:pt>
                <c:pt idx="579">
                  <c:v>0.66988602674812281</c:v>
                </c:pt>
                <c:pt idx="580">
                  <c:v>0.6698915026211778</c:v>
                </c:pt>
                <c:pt idx="581">
                  <c:v>0.67035268250304392</c:v>
                </c:pt>
                <c:pt idx="582">
                  <c:v>0.66913368098976789</c:v>
                </c:pt>
                <c:pt idx="583">
                  <c:v>0.67066031723837127</c:v>
                </c:pt>
                <c:pt idx="584">
                  <c:v>0.6698915026211778</c:v>
                </c:pt>
                <c:pt idx="585">
                  <c:v>0.67004511834058322</c:v>
                </c:pt>
                <c:pt idx="586">
                  <c:v>0.66988602674812281</c:v>
                </c:pt>
                <c:pt idx="587">
                  <c:v>0.67034725584580535</c:v>
                </c:pt>
                <c:pt idx="588">
                  <c:v>0.669748325221868</c:v>
                </c:pt>
                <c:pt idx="589">
                  <c:v>0.66959477754577346</c:v>
                </c:pt>
                <c:pt idx="590">
                  <c:v>0.67005575315032795</c:v>
                </c:pt>
                <c:pt idx="591">
                  <c:v>0.66927111506418002</c:v>
                </c:pt>
                <c:pt idx="592">
                  <c:v>0.67003993871492229</c:v>
                </c:pt>
                <c:pt idx="593">
                  <c:v>0.66943020173426204</c:v>
                </c:pt>
                <c:pt idx="594">
                  <c:v>0.67019875167111242</c:v>
                </c:pt>
                <c:pt idx="595">
                  <c:v>0.6697324122523316</c:v>
                </c:pt>
                <c:pt idx="596">
                  <c:v>0.67004511834058322</c:v>
                </c:pt>
                <c:pt idx="597">
                  <c:v>0.66973762475098919</c:v>
                </c:pt>
                <c:pt idx="598">
                  <c:v>0.66942495637824539</c:v>
                </c:pt>
                <c:pt idx="599">
                  <c:v>0.67050122078608321</c:v>
                </c:pt>
                <c:pt idx="600">
                  <c:v>0.66867834585563335</c:v>
                </c:pt>
                <c:pt idx="601">
                  <c:v>0.67035268250304392</c:v>
                </c:pt>
                <c:pt idx="602">
                  <c:v>0.66957853561189939</c:v>
                </c:pt>
                <c:pt idx="603">
                  <c:v>0.66973762475098919</c:v>
                </c:pt>
                <c:pt idx="604">
                  <c:v>0.66958404428590923</c:v>
                </c:pt>
                <c:pt idx="605">
                  <c:v>0.6694409678350145</c:v>
                </c:pt>
                <c:pt idx="606">
                  <c:v>0.6697324122523316</c:v>
                </c:pt>
                <c:pt idx="607">
                  <c:v>0.6697324122523316</c:v>
                </c:pt>
                <c:pt idx="608">
                  <c:v>0.67019358847285093</c:v>
                </c:pt>
                <c:pt idx="609">
                  <c:v>0.66943020173426204</c:v>
                </c:pt>
                <c:pt idx="610">
                  <c:v>0.6692874553976299</c:v>
                </c:pt>
                <c:pt idx="611">
                  <c:v>0.66942495637824539</c:v>
                </c:pt>
                <c:pt idx="612">
                  <c:v>0.66973762475098919</c:v>
                </c:pt>
                <c:pt idx="613">
                  <c:v>0.66957853561189939</c:v>
                </c:pt>
                <c:pt idx="614">
                  <c:v>0.66958404428590923</c:v>
                </c:pt>
                <c:pt idx="615">
                  <c:v>0.66943020173426204</c:v>
                </c:pt>
                <c:pt idx="616">
                  <c:v>0.66911757109266345</c:v>
                </c:pt>
                <c:pt idx="617">
                  <c:v>0.66958404428590923</c:v>
                </c:pt>
                <c:pt idx="618">
                  <c:v>0.66927665652350754</c:v>
                </c:pt>
                <c:pt idx="619">
                  <c:v>0.66988602674812281</c:v>
                </c:pt>
                <c:pt idx="620">
                  <c:v>0.66911757109266345</c:v>
                </c:pt>
                <c:pt idx="621">
                  <c:v>0.66957853561189939</c:v>
                </c:pt>
                <c:pt idx="622">
                  <c:v>0.6694409678350145</c:v>
                </c:pt>
                <c:pt idx="623">
                  <c:v>0.66912284929040122</c:v>
                </c:pt>
                <c:pt idx="624">
                  <c:v>0.66973762475098919</c:v>
                </c:pt>
                <c:pt idx="625">
                  <c:v>0.66898020379109302</c:v>
                </c:pt>
                <c:pt idx="626">
                  <c:v>0.66959477754577346</c:v>
                </c:pt>
                <c:pt idx="627">
                  <c:v>0.66866209271730392</c:v>
                </c:pt>
                <c:pt idx="628">
                  <c:v>0.66943020173426204</c:v>
                </c:pt>
                <c:pt idx="629">
                  <c:v>0.66943020173426204</c:v>
                </c:pt>
                <c:pt idx="630">
                  <c:v>0.66943020173426204</c:v>
                </c:pt>
                <c:pt idx="631">
                  <c:v>0.66911757109266345</c:v>
                </c:pt>
                <c:pt idx="632">
                  <c:v>0.66942495637824539</c:v>
                </c:pt>
                <c:pt idx="633">
                  <c:v>0.66958404428590923</c:v>
                </c:pt>
                <c:pt idx="634">
                  <c:v>0.66911757109266345</c:v>
                </c:pt>
                <c:pt idx="635">
                  <c:v>0.67004511834058322</c:v>
                </c:pt>
                <c:pt idx="636">
                  <c:v>0.6689854941229112</c:v>
                </c:pt>
                <c:pt idx="637">
                  <c:v>0.66988602674812281</c:v>
                </c:pt>
                <c:pt idx="638">
                  <c:v>0.66850863562632423</c:v>
                </c:pt>
                <c:pt idx="639">
                  <c:v>0.66973762475098919</c:v>
                </c:pt>
                <c:pt idx="640">
                  <c:v>0.66943020173426204</c:v>
                </c:pt>
                <c:pt idx="641">
                  <c:v>0.66958404428590923</c:v>
                </c:pt>
                <c:pt idx="642">
                  <c:v>0.66927665652350754</c:v>
                </c:pt>
                <c:pt idx="643">
                  <c:v>0.66882646468612805</c:v>
                </c:pt>
                <c:pt idx="644">
                  <c:v>0.669748325221868</c:v>
                </c:pt>
                <c:pt idx="645">
                  <c:v>0.66898020379109302</c:v>
                </c:pt>
                <c:pt idx="646">
                  <c:v>0.6694409678350145</c:v>
                </c:pt>
                <c:pt idx="647">
                  <c:v>0.66882646468612805</c:v>
                </c:pt>
                <c:pt idx="648">
                  <c:v>0.66958404428590923</c:v>
                </c:pt>
                <c:pt idx="649">
                  <c:v>0.66927665652350754</c:v>
                </c:pt>
                <c:pt idx="650">
                  <c:v>0.66927665652350754</c:v>
                </c:pt>
                <c:pt idx="651">
                  <c:v>0.66927665652350754</c:v>
                </c:pt>
                <c:pt idx="652">
                  <c:v>0.66865676530123219</c:v>
                </c:pt>
                <c:pt idx="653">
                  <c:v>0.66927665652350754</c:v>
                </c:pt>
                <c:pt idx="654">
                  <c:v>0.66912284929040122</c:v>
                </c:pt>
                <c:pt idx="655">
                  <c:v>0.66943020173426204</c:v>
                </c:pt>
                <c:pt idx="656">
                  <c:v>0.66912284929040122</c:v>
                </c:pt>
                <c:pt idx="657">
                  <c:v>0.66927665652350754</c:v>
                </c:pt>
                <c:pt idx="658">
                  <c:v>0.66896933933397251</c:v>
                </c:pt>
                <c:pt idx="659">
                  <c:v>0.66911757109266345</c:v>
                </c:pt>
                <c:pt idx="660">
                  <c:v>0.66927665652350754</c:v>
                </c:pt>
                <c:pt idx="661">
                  <c:v>0.66927111506418002</c:v>
                </c:pt>
                <c:pt idx="662">
                  <c:v>0.66958404428590923</c:v>
                </c:pt>
                <c:pt idx="663">
                  <c:v>0.66850863562632423</c:v>
                </c:pt>
                <c:pt idx="664">
                  <c:v>0.66973762475098919</c:v>
                </c:pt>
                <c:pt idx="665">
                  <c:v>0.66912284929040122</c:v>
                </c:pt>
                <c:pt idx="666">
                  <c:v>0.66958404428590923</c:v>
                </c:pt>
                <c:pt idx="667">
                  <c:v>0.66866209271730392</c:v>
                </c:pt>
                <c:pt idx="668">
                  <c:v>0.66912284929040122</c:v>
                </c:pt>
                <c:pt idx="669">
                  <c:v>0.66896933933397251</c:v>
                </c:pt>
                <c:pt idx="670">
                  <c:v>0.66942495637824539</c:v>
                </c:pt>
                <c:pt idx="671">
                  <c:v>0.66943020173426204</c:v>
                </c:pt>
                <c:pt idx="672">
                  <c:v>0.66850863562632423</c:v>
                </c:pt>
                <c:pt idx="673">
                  <c:v>0.66927665652350754</c:v>
                </c:pt>
                <c:pt idx="674">
                  <c:v>0.66896933933397251</c:v>
                </c:pt>
                <c:pt idx="675">
                  <c:v>0.66912284929040122</c:v>
                </c:pt>
                <c:pt idx="676">
                  <c:v>0.66896933933397251</c:v>
                </c:pt>
                <c:pt idx="677">
                  <c:v>0.66912284929040122</c:v>
                </c:pt>
                <c:pt idx="678">
                  <c:v>0.66896376510496514</c:v>
                </c:pt>
                <c:pt idx="679">
                  <c:v>0.66882646468612805</c:v>
                </c:pt>
                <c:pt idx="680">
                  <c:v>0.66912284929040122</c:v>
                </c:pt>
                <c:pt idx="681">
                  <c:v>0.66835491667350222</c:v>
                </c:pt>
                <c:pt idx="682">
                  <c:v>0.66898020379109302</c:v>
                </c:pt>
                <c:pt idx="683">
                  <c:v>0.66820149483684788</c:v>
                </c:pt>
                <c:pt idx="684">
                  <c:v>0.66913368098976789</c:v>
                </c:pt>
                <c:pt idx="685">
                  <c:v>0.66881556741940718</c:v>
                </c:pt>
                <c:pt idx="686">
                  <c:v>0.66896933933397251</c:v>
                </c:pt>
                <c:pt idx="687">
                  <c:v>0.66850863562632423</c:v>
                </c:pt>
                <c:pt idx="688">
                  <c:v>0.66912284929040122</c:v>
                </c:pt>
                <c:pt idx="689">
                  <c:v>0.66881556741940718</c:v>
                </c:pt>
                <c:pt idx="690">
                  <c:v>0.66881556741940718</c:v>
                </c:pt>
                <c:pt idx="691">
                  <c:v>0.66881556741940718</c:v>
                </c:pt>
                <c:pt idx="692">
                  <c:v>0.66820149483684788</c:v>
                </c:pt>
                <c:pt idx="693">
                  <c:v>0.66896933933397251</c:v>
                </c:pt>
                <c:pt idx="694">
                  <c:v>0.66819583876694355</c:v>
                </c:pt>
                <c:pt idx="695">
                  <c:v>0.66927665652350754</c:v>
                </c:pt>
                <c:pt idx="696">
                  <c:v>0.66866209271730392</c:v>
                </c:pt>
                <c:pt idx="697">
                  <c:v>0.66912284929040122</c:v>
                </c:pt>
                <c:pt idx="698">
                  <c:v>0.66836591220283981</c:v>
                </c:pt>
              </c:numCache>
            </c:numRef>
          </c:yVal>
          <c:smooth val="0"/>
        </c:ser>
        <c:ser>
          <c:idx val="2"/>
          <c:order val="1"/>
          <c:tx>
            <c:v>Vmod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V4D2'!$L$2:$L$700</c:f>
              <c:numCache>
                <c:formatCode>0.000</c:formatCode>
                <c:ptCount val="699"/>
                <c:pt idx="0">
                  <c:v>0.78730459972238254</c:v>
                </c:pt>
                <c:pt idx="1">
                  <c:v>0.78631621505990934</c:v>
                </c:pt>
                <c:pt idx="2">
                  <c:v>0.78568314690846752</c:v>
                </c:pt>
                <c:pt idx="3">
                  <c:v>0.78503892828599187</c:v>
                </c:pt>
                <c:pt idx="4">
                  <c:v>0.78445004125942652</c:v>
                </c:pt>
                <c:pt idx="5">
                  <c:v>0.78398632415072422</c:v>
                </c:pt>
                <c:pt idx="6">
                  <c:v>0.7833156208626999</c:v>
                </c:pt>
                <c:pt idx="7">
                  <c:v>0.78277238609894706</c:v>
                </c:pt>
                <c:pt idx="8">
                  <c:v>0.78222350926633433</c:v>
                </c:pt>
                <c:pt idx="9">
                  <c:v>0.78159960509985271</c:v>
                </c:pt>
                <c:pt idx="10">
                  <c:v>0.78096925814063844</c:v>
                </c:pt>
                <c:pt idx="11">
                  <c:v>0.78033282621775513</c:v>
                </c:pt>
                <c:pt idx="12">
                  <c:v>0.7798338402849827</c:v>
                </c:pt>
                <c:pt idx="13">
                  <c:v>0.77911530053401246</c:v>
                </c:pt>
                <c:pt idx="14">
                  <c:v>0.77846321398326923</c:v>
                </c:pt>
                <c:pt idx="15">
                  <c:v>0.7778795550017622</c:v>
                </c:pt>
                <c:pt idx="16">
                  <c:v>0.77714499593447939</c:v>
                </c:pt>
                <c:pt idx="17">
                  <c:v>0.77655361650580279</c:v>
                </c:pt>
                <c:pt idx="18">
                  <c:v>0.77588462214235066</c:v>
                </c:pt>
                <c:pt idx="19">
                  <c:v>0.77521198638515176</c:v>
                </c:pt>
                <c:pt idx="20">
                  <c:v>0.77453597804730689</c:v>
                </c:pt>
                <c:pt idx="21">
                  <c:v>0.77393246004863314</c:v>
                </c:pt>
                <c:pt idx="22">
                  <c:v>0.77332665772673881</c:v>
                </c:pt>
                <c:pt idx="23">
                  <c:v>0.77241404154474402</c:v>
                </c:pt>
                <c:pt idx="24">
                  <c:v>0.77180326049379233</c:v>
                </c:pt>
                <c:pt idx="25">
                  <c:v>0.77103739433532881</c:v>
                </c:pt>
                <c:pt idx="26">
                  <c:v>0.7703460725412572</c:v>
                </c:pt>
                <c:pt idx="27">
                  <c:v>0.7696530330405984</c:v>
                </c:pt>
                <c:pt idx="28">
                  <c:v>0.76895847878726709</c:v>
                </c:pt>
                <c:pt idx="29">
                  <c:v>0.7682626071968639</c:v>
                </c:pt>
                <c:pt idx="30">
                  <c:v>0.76756561078968499</c:v>
                </c:pt>
                <c:pt idx="31">
                  <c:v>0.76686767784522969</c:v>
                </c:pt>
                <c:pt idx="32">
                  <c:v>0.76616899306552388</c:v>
                </c:pt>
                <c:pt idx="33">
                  <c:v>0.76546973824498232</c:v>
                </c:pt>
                <c:pt idx="34">
                  <c:v>0.76477009294487452</c:v>
                </c:pt>
                <c:pt idx="35">
                  <c:v>0.76407023517073092</c:v>
                </c:pt>
                <c:pt idx="36">
                  <c:v>0.76337034205122412</c:v>
                </c:pt>
                <c:pt idx="37">
                  <c:v>0.7626705905171961</c:v>
                </c:pt>
                <c:pt idx="38">
                  <c:v>0.7619711579795666</c:v>
                </c:pt>
                <c:pt idx="39">
                  <c:v>0.76127222300485342</c:v>
                </c:pt>
                <c:pt idx="40">
                  <c:v>0.76057396598696592</c:v>
                </c:pt>
                <c:pt idx="41">
                  <c:v>0.75987656981378993</c:v>
                </c:pt>
                <c:pt idx="42">
                  <c:v>0.75918022052687972</c:v>
                </c:pt>
                <c:pt idx="43">
                  <c:v>0.75848510797229685</c:v>
                </c:pt>
                <c:pt idx="44">
                  <c:v>0.7577914264402863</c:v>
                </c:pt>
                <c:pt idx="45">
                  <c:v>0.75709937529108318</c:v>
                </c:pt>
                <c:pt idx="46">
                  <c:v>0.75640915956365851</c:v>
                </c:pt>
                <c:pt idx="47">
                  <c:v>0.75579734599220083</c:v>
                </c:pt>
                <c:pt idx="48">
                  <c:v>0.75511117920687454</c:v>
                </c:pt>
                <c:pt idx="49">
                  <c:v>0.7544274773470675</c:v>
                </c:pt>
                <c:pt idx="50">
                  <c:v>0.75374647287304042</c:v>
                </c:pt>
                <c:pt idx="51">
                  <c:v>0.75314359444804946</c:v>
                </c:pt>
                <c:pt idx="52">
                  <c:v>0.752468348838502</c:v>
                </c:pt>
                <c:pt idx="53">
                  <c:v>0.75172209476770668</c:v>
                </c:pt>
                <c:pt idx="54">
                  <c:v>0.75112837466852755</c:v>
                </c:pt>
                <c:pt idx="55">
                  <c:v>0.75046418904431655</c:v>
                </c:pt>
                <c:pt idx="56">
                  <c:v>0.74987735692409219</c:v>
                </c:pt>
                <c:pt idx="57">
                  <c:v>0.74914885018900934</c:v>
                </c:pt>
                <c:pt idx="58">
                  <c:v>0.7486424301877237</c:v>
                </c:pt>
                <c:pt idx="59">
                  <c:v>0.7479243517936448</c:v>
                </c:pt>
                <c:pt idx="60">
                  <c:v>0.74728381982483538</c:v>
                </c:pt>
                <c:pt idx="61">
                  <c:v>0.74664906810697684</c:v>
                </c:pt>
                <c:pt idx="62">
                  <c:v>0.74608997149899148</c:v>
                </c:pt>
                <c:pt idx="63">
                  <c:v>0.74546707139982749</c:v>
                </c:pt>
                <c:pt idx="64">
                  <c:v>0.74491906464697843</c:v>
                </c:pt>
                <c:pt idx="65">
                  <c:v>0.74451172740494542</c:v>
                </c:pt>
                <c:pt idx="66">
                  <c:v>0.74377349521155744</c:v>
                </c:pt>
                <c:pt idx="67">
                  <c:v>0.74317811083956598</c:v>
                </c:pt>
                <c:pt idx="68">
                  <c:v>0.74272065395517206</c:v>
                </c:pt>
                <c:pt idx="69">
                  <c:v>0.7420760456085177</c:v>
                </c:pt>
                <c:pt idx="70">
                  <c:v>0.74156820014971525</c:v>
                </c:pt>
                <c:pt idx="71">
                  <c:v>0.74100554756942627</c:v>
                </c:pt>
                <c:pt idx="72">
                  <c:v>0.74045242215759066</c:v>
                </c:pt>
                <c:pt idx="73">
                  <c:v>0.73996903536121417</c:v>
                </c:pt>
                <c:pt idx="74">
                  <c:v>0.73949368988861275</c:v>
                </c:pt>
                <c:pt idx="75">
                  <c:v>0.73896882422212939</c:v>
                </c:pt>
                <c:pt idx="76">
                  <c:v>0.73851131869137476</c:v>
                </c:pt>
                <c:pt idx="77">
                  <c:v>0.73800706675045213</c:v>
                </c:pt>
                <c:pt idx="78">
                  <c:v>0.73756834037925889</c:v>
                </c:pt>
                <c:pt idx="79">
                  <c:v>0.73708569152231884</c:v>
                </c:pt>
                <c:pt idx="80">
                  <c:v>0.73661482746146834</c:v>
                </c:pt>
                <c:pt idx="81">
                  <c:v>0.73620634284480591</c:v>
                </c:pt>
                <c:pt idx="82">
                  <c:v>0.73580745963284089</c:v>
                </c:pt>
                <c:pt idx="83">
                  <c:v>0.73537032533414193</c:v>
                </c:pt>
                <c:pt idx="84">
                  <c:v>0.73503890606781963</c:v>
                </c:pt>
                <c:pt idx="85">
                  <c:v>0.73457855708831021</c:v>
                </c:pt>
                <c:pt idx="86">
                  <c:v>0.73426552737772821</c:v>
                </c:pt>
                <c:pt idx="87">
                  <c:v>0.7339170915335157</c:v>
                </c:pt>
                <c:pt idx="88">
                  <c:v>0.73357858725361036</c:v>
                </c:pt>
                <c:pt idx="89">
                  <c:v>0.73324999154296022</c:v>
                </c:pt>
                <c:pt idx="90">
                  <c:v>0.73293125961450734</c:v>
                </c:pt>
                <c:pt idx="91">
                  <c:v>0.73262232523042325</c:v>
                </c:pt>
                <c:pt idx="92">
                  <c:v>0.73232310122024102</c:v>
                </c:pt>
                <c:pt idx="93">
                  <c:v>0.73203348016695446</c:v>
                </c:pt>
                <c:pt idx="94">
                  <c:v>0.73175333524932029</c:v>
                </c:pt>
                <c:pt idx="95">
                  <c:v>0.7314493176364143</c:v>
                </c:pt>
                <c:pt idx="96">
                  <c:v>0.73122087554601989</c:v>
                </c:pt>
                <c:pt idx="97">
                  <c:v>0.73096821956522695</c:v>
                </c:pt>
                <c:pt idx="98">
                  <c:v>0.73072435985366702</c:v>
                </c:pt>
                <c:pt idx="99">
                  <c:v>0.73046027395101487</c:v>
                </c:pt>
                <c:pt idx="100">
                  <c:v>0.73023440466591127</c:v>
                </c:pt>
                <c:pt idx="101">
                  <c:v>0.73004343144312411</c:v>
                </c:pt>
                <c:pt idx="102">
                  <c:v>0.72980676234100528</c:v>
                </c:pt>
                <c:pt idx="103">
                  <c:v>0.72957974416068572</c:v>
                </c:pt>
                <c:pt idx="104">
                  <c:v>0.72938576099231989</c:v>
                </c:pt>
                <c:pt idx="105">
                  <c:v>0.72919886054523808</c:v>
                </c:pt>
                <c:pt idx="106">
                  <c:v>0.72901878173223722</c:v>
                </c:pt>
                <c:pt idx="107">
                  <c:v>0.72882401964078936</c:v>
                </c:pt>
                <c:pt idx="108">
                  <c:v>0.7286575630259875</c:v>
                </c:pt>
                <c:pt idx="109">
                  <c:v>0.72849710561338687</c:v>
                </c:pt>
                <c:pt idx="110">
                  <c:v>0.72832343659747334</c:v>
                </c:pt>
                <c:pt idx="111">
                  <c:v>0.7281566613628434</c:v>
                </c:pt>
                <c:pt idx="112">
                  <c:v>0.72801391074773225</c:v>
                </c:pt>
                <c:pt idx="113">
                  <c:v>0.72787607022945133</c:v>
                </c:pt>
                <c:pt idx="114">
                  <c:v>0.72772656358142684</c:v>
                </c:pt>
                <c:pt idx="115">
                  <c:v>0.72759834953577351</c:v>
                </c:pt>
                <c:pt idx="116">
                  <c:v>0.72747429795465302</c:v>
                </c:pt>
                <c:pt idx="117">
                  <c:v>0.72735418218709125</c:v>
                </c:pt>
                <c:pt idx="118">
                  <c:v>0.72722348287819161</c:v>
                </c:pt>
                <c:pt idx="119">
                  <c:v>0.72711100905175619</c:v>
                </c:pt>
                <c:pt idx="120">
                  <c:v>0.72698837679793782</c:v>
                </c:pt>
                <c:pt idx="121">
                  <c:v>0.72686960460801764</c:v>
                </c:pt>
                <c:pt idx="122">
                  <c:v>0.72676705198655556</c:v>
                </c:pt>
                <c:pt idx="123">
                  <c:v>0.7266671551382613</c:v>
                </c:pt>
                <c:pt idx="124">
                  <c:v>0.72655772928795115</c:v>
                </c:pt>
                <c:pt idx="125">
                  <c:v>0.72645120778028116</c:v>
                </c:pt>
                <c:pt idx="126">
                  <c:v>0.72635877767768453</c:v>
                </c:pt>
                <c:pt idx="127">
                  <c:v>0.72625713595950625</c:v>
                </c:pt>
                <c:pt idx="128">
                  <c:v>0.72616871057041765</c:v>
                </c:pt>
                <c:pt idx="129">
                  <c:v>0.72607121809911079</c:v>
                </c:pt>
                <c:pt idx="130">
                  <c:v>0.72598617973721913</c:v>
                </c:pt>
                <c:pt idx="131">
                  <c:v>0.72589217616639579</c:v>
                </c:pt>
                <c:pt idx="132">
                  <c:v>0.7257997749262699</c:v>
                </c:pt>
                <c:pt idx="133">
                  <c:v>0.725708818612393</c:v>
                </c:pt>
                <c:pt idx="134">
                  <c:v>0.72561915862015935</c:v>
                </c:pt>
                <c:pt idx="135">
                  <c:v>0.72554043559814729</c:v>
                </c:pt>
                <c:pt idx="136">
                  <c:v>0.72545284817816746</c:v>
                </c:pt>
                <c:pt idx="137">
                  <c:v>0.72536617359972066</c:v>
                </c:pt>
                <c:pt idx="138">
                  <c:v>0.72528029374611447</c:v>
                </c:pt>
                <c:pt idx="139">
                  <c:v>0.72520453321935108</c:v>
                </c:pt>
                <c:pt idx="140">
                  <c:v>0.72511047989297561</c:v>
                </c:pt>
                <c:pt idx="141">
                  <c:v>0.72503567050215667</c:v>
                </c:pt>
                <c:pt idx="142">
                  <c:v>0.72495188232779295</c:v>
                </c:pt>
                <c:pt idx="143">
                  <c:v>0.72485914423519537</c:v>
                </c:pt>
                <c:pt idx="144">
                  <c:v>0.72478515327968229</c:v>
                </c:pt>
                <c:pt idx="145">
                  <c:v>0.72470205227460549</c:v>
                </c:pt>
                <c:pt idx="146">
                  <c:v>0.72460980491703697</c:v>
                </c:pt>
                <c:pt idx="147">
                  <c:v>0.72453601214175323</c:v>
                </c:pt>
                <c:pt idx="148">
                  <c:v>0.72444370345129139</c:v>
                </c:pt>
                <c:pt idx="149">
                  <c:v>0.72436975054678399</c:v>
                </c:pt>
                <c:pt idx="150">
                  <c:v>0.72428638712857418</c:v>
                </c:pt>
                <c:pt idx="151">
                  <c:v>0.72420279589149517</c:v>
                </c:pt>
                <c:pt idx="152">
                  <c:v>0.72411892629911645</c:v>
                </c:pt>
                <c:pt idx="153">
                  <c:v>0.72403473078915692</c:v>
                </c:pt>
                <c:pt idx="154">
                  <c:v>0.72395016458753714</c:v>
                </c:pt>
                <c:pt idx="155">
                  <c:v>0.72386518553374191</c:v>
                </c:pt>
                <c:pt idx="156">
                  <c:v>0.72377975391700433</c:v>
                </c:pt>
                <c:pt idx="157">
                  <c:v>0.72369383232281514</c:v>
                </c:pt>
                <c:pt idx="158">
                  <c:v>0.72360738548925563</c:v>
                </c:pt>
                <c:pt idx="159">
                  <c:v>0.72353007600000974</c:v>
                </c:pt>
                <c:pt idx="160">
                  <c:v>0.72344254787861229</c:v>
                </c:pt>
                <c:pt idx="161">
                  <c:v>0.72335440354997249</c:v>
                </c:pt>
                <c:pt idx="162">
                  <c:v>0.72326561492529651</c:v>
                </c:pt>
                <c:pt idx="163">
                  <c:v>0.72317615549143199</c:v>
                </c:pt>
                <c:pt idx="164">
                  <c:v>0.72308600021537772</c:v>
                </c:pt>
                <c:pt idx="165">
                  <c:v>0.72299512545544176</c:v>
                </c:pt>
                <c:pt idx="166">
                  <c:v>0.72290350887864974</c:v>
                </c:pt>
                <c:pt idx="167">
                  <c:v>0.72281112938401104</c:v>
                </c:pt>
                <c:pt idx="168">
                  <c:v>0.72271796703128144</c:v>
                </c:pt>
                <c:pt idx="169">
                  <c:v>0.72263448357835092</c:v>
                </c:pt>
                <c:pt idx="170">
                  <c:v>0.72253979191212347</c:v>
                </c:pt>
                <c:pt idx="171">
                  <c:v>0.72244426571838238</c:v>
                </c:pt>
                <c:pt idx="172">
                  <c:v>0.72234788898522895</c:v>
                </c:pt>
                <c:pt idx="173">
                  <c:v>0.72225064658125082</c:v>
                </c:pt>
                <c:pt idx="174">
                  <c:v>0.72215252421006781</c:v>
                </c:pt>
                <c:pt idx="175">
                  <c:v>0.72206455465323172</c:v>
                </c:pt>
                <c:pt idx="176">
                  <c:v>0.72196473388964688</c:v>
                </c:pt>
                <c:pt idx="177">
                  <c:v>0.72186399617747776</c:v>
                </c:pt>
                <c:pt idx="178">
                  <c:v>0.72175097608434802</c:v>
                </c:pt>
                <c:pt idx="179">
                  <c:v>0.72165972488233232</c:v>
                </c:pt>
                <c:pt idx="180">
                  <c:v>0.72155617040221054</c:v>
                </c:pt>
                <c:pt idx="181">
                  <c:v>0.72146331734195357</c:v>
                </c:pt>
                <c:pt idx="182">
                  <c:v>0.72135794426532485</c:v>
                </c:pt>
                <c:pt idx="183">
                  <c:v>0.72126346083695914</c:v>
                </c:pt>
                <c:pt idx="184">
                  <c:v>0.72115623896907077</c:v>
                </c:pt>
                <c:pt idx="185">
                  <c:v>0.72104802733097173</c:v>
                </c:pt>
                <c:pt idx="186">
                  <c:v>0.72093881896366074</c:v>
                </c:pt>
                <c:pt idx="187">
                  <c:v>0.72084090285447455</c:v>
                </c:pt>
                <c:pt idx="188">
                  <c:v>0.7207297944912382</c:v>
                </c:pt>
                <c:pt idx="189">
                  <c:v>0.72061767196291093</c:v>
                </c:pt>
                <c:pt idx="190">
                  <c:v>0.72050453011128557</c:v>
                </c:pt>
                <c:pt idx="191">
                  <c:v>0.72040310001636654</c:v>
                </c:pt>
                <c:pt idx="192">
                  <c:v>0.72030085774517683</c:v>
                </c:pt>
                <c:pt idx="193">
                  <c:v>0.72019780050925597</c:v>
                </c:pt>
                <c:pt idx="194">
                  <c:v>0.72008088382883595</c:v>
                </c:pt>
                <c:pt idx="195">
                  <c:v>0.71997608666380142</c:v>
                </c:pt>
                <c:pt idx="196">
                  <c:v>0.71985720709609591</c:v>
                </c:pt>
                <c:pt idx="197">
                  <c:v>0.71973728452929142</c:v>
                </c:pt>
                <c:pt idx="198">
                  <c:v>0.71961631679083704</c:v>
                </c:pt>
                <c:pt idx="199">
                  <c:v>0.71950791100780698</c:v>
                </c:pt>
                <c:pt idx="200">
                  <c:v>0.71939867692556581</c:v>
                </c:pt>
                <c:pt idx="201">
                  <c:v>0.7192886137129143</c:v>
                </c:pt>
                <c:pt idx="202">
                  <c:v>0.71914986780462797</c:v>
                </c:pt>
                <c:pt idx="203">
                  <c:v>0.71902388736083611</c:v>
                </c:pt>
                <c:pt idx="204">
                  <c:v>0.71889685593094932</c:v>
                </c:pt>
                <c:pt idx="205">
                  <c:v>0.71879732715127487</c:v>
                </c:pt>
                <c:pt idx="206">
                  <c:v>0.71866842773941086</c:v>
                </c:pt>
                <c:pt idx="207">
                  <c:v>0.71853847836880136</c:v>
                </c:pt>
                <c:pt idx="208">
                  <c:v>0.71842208712201494</c:v>
                </c:pt>
                <c:pt idx="209">
                  <c:v>0.71830486786717718</c:v>
                </c:pt>
                <c:pt idx="210">
                  <c:v>0.71815718099809478</c:v>
                </c:pt>
                <c:pt idx="211">
                  <c:v>0.71802316000629784</c:v>
                </c:pt>
                <c:pt idx="212">
                  <c:v>0.71788809634914807</c:v>
                </c:pt>
                <c:pt idx="213">
                  <c:v>0.71776716629530801</c:v>
                </c:pt>
                <c:pt idx="214">
                  <c:v>0.71766067958770041</c:v>
                </c:pt>
                <c:pt idx="215">
                  <c:v>0.717522847444518</c:v>
                </c:pt>
                <c:pt idx="216">
                  <c:v>0.71739946270087762</c:v>
                </c:pt>
                <c:pt idx="217">
                  <c:v>0.71727526403717479</c:v>
                </c:pt>
                <c:pt idx="218">
                  <c:v>0.71713457065358222</c:v>
                </c:pt>
                <c:pt idx="219">
                  <c:v>0.71700865058091467</c:v>
                </c:pt>
                <c:pt idx="220">
                  <c:v>0.71686602731256976</c:v>
                </c:pt>
                <c:pt idx="221">
                  <c:v>0.71673839807211215</c:v>
                </c:pt>
                <c:pt idx="222">
                  <c:v>0.71659385943631315</c:v>
                </c:pt>
                <c:pt idx="223">
                  <c:v>0.71646453457801507</c:v>
                </c:pt>
                <c:pt idx="224">
                  <c:v>0.71631809652440004</c:v>
                </c:pt>
                <c:pt idx="225">
                  <c:v>0.71617065981844241</c:v>
                </c:pt>
                <c:pt idx="226">
                  <c:v>0.71603877066569288</c:v>
                </c:pt>
                <c:pt idx="227">
                  <c:v>0.71590610009959321</c:v>
                </c:pt>
                <c:pt idx="228">
                  <c:v>0.71577265189617445</c:v>
                </c:pt>
                <c:pt idx="229">
                  <c:v>0.7156215979883892</c:v>
                </c:pt>
                <c:pt idx="230">
                  <c:v>0.71550343821991957</c:v>
                </c:pt>
                <c:pt idx="231">
                  <c:v>0.71535065752392391</c:v>
                </c:pt>
                <c:pt idx="232">
                  <c:v>0.71521404375968278</c:v>
                </c:pt>
                <c:pt idx="233">
                  <c:v>0.71507667333481206</c:v>
                </c:pt>
                <c:pt idx="234">
                  <c:v>0.7149212326231098</c:v>
                </c:pt>
                <c:pt idx="235">
                  <c:v>0.71476484618698766</c:v>
                </c:pt>
                <c:pt idx="236">
                  <c:v>0.71462504733636556</c:v>
                </c:pt>
                <c:pt idx="237">
                  <c:v>0.71448451103813027</c:v>
                </c:pt>
                <c:pt idx="238">
                  <c:v>0.71434324202057908</c:v>
                </c:pt>
                <c:pt idx="239">
                  <c:v>0.71418344452671589</c:v>
                </c:pt>
                <c:pt idx="240">
                  <c:v>0.71404063450370003</c:v>
                </c:pt>
                <c:pt idx="241">
                  <c:v>0.71387911584456476</c:v>
                </c:pt>
                <c:pt idx="242">
                  <c:v>0.71373478712565352</c:v>
                </c:pt>
                <c:pt idx="243">
                  <c:v>0.71357157272942662</c:v>
                </c:pt>
                <c:pt idx="244">
                  <c:v>0.71340747109340719</c:v>
                </c:pt>
                <c:pt idx="245">
                  <c:v>0.71326086409219103</c:v>
                </c:pt>
                <c:pt idx="246">
                  <c:v>0.71311356712282647</c:v>
                </c:pt>
                <c:pt idx="247">
                  <c:v>0.71300264477645781</c:v>
                </c:pt>
                <c:pt idx="248">
                  <c:v>0.71279829429221708</c:v>
                </c:pt>
                <c:pt idx="249">
                  <c:v>0.71264887535951393</c:v>
                </c:pt>
                <c:pt idx="250">
                  <c:v>0.71247998091357345</c:v>
                </c:pt>
                <c:pt idx="251">
                  <c:v>0.71232914905915146</c:v>
                </c:pt>
                <c:pt idx="252">
                  <c:v>0.71215867889800899</c:v>
                </c:pt>
                <c:pt idx="253">
                  <c:v>0.71198738579383558</c:v>
                </c:pt>
                <c:pt idx="254">
                  <c:v>0.7118344407300673</c:v>
                </c:pt>
                <c:pt idx="255">
                  <c:v>0.71166161459940691</c:v>
                </c:pt>
                <c:pt idx="256">
                  <c:v>0.71150731934644007</c:v>
                </c:pt>
                <c:pt idx="257">
                  <c:v>0.71133298835785219</c:v>
                </c:pt>
                <c:pt idx="258">
                  <c:v>0.71117736802002107</c:v>
                </c:pt>
                <c:pt idx="259">
                  <c:v>0.71100156047499952</c:v>
                </c:pt>
                <c:pt idx="260">
                  <c:v>0.71084464024950222</c:v>
                </c:pt>
                <c:pt idx="261">
                  <c:v>0.71068711704530085</c:v>
                </c:pt>
                <c:pt idx="262">
                  <c:v>0.71052899645391776</c:v>
                </c:pt>
                <c:pt idx="263">
                  <c:v>0.71035040368482427</c:v>
                </c:pt>
                <c:pt idx="264">
                  <c:v>0.71019103220339086</c:v>
                </c:pt>
                <c:pt idx="265">
                  <c:v>0.71001104636619938</c:v>
                </c:pt>
                <c:pt idx="266">
                  <c:v>0.70985044919390372</c:v>
                </c:pt>
                <c:pt idx="267">
                  <c:v>0.70966909859664651</c:v>
                </c:pt>
                <c:pt idx="268">
                  <c:v>0.70950730085011526</c:v>
                </c:pt>
                <c:pt idx="269">
                  <c:v>0.70934494678542881</c:v>
                </c:pt>
                <c:pt idx="270">
                  <c:v>0.7091616403619615</c:v>
                </c:pt>
                <c:pt idx="271">
                  <c:v>0.70897764466994107</c:v>
                </c:pt>
                <c:pt idx="272">
                  <c:v>0.708792967514279</c:v>
                </c:pt>
                <c:pt idx="273">
                  <c:v>0.70862824423359005</c:v>
                </c:pt>
                <c:pt idx="274">
                  <c:v>0.70844230104601724</c:v>
                </c:pt>
                <c:pt idx="275">
                  <c:v>0.70827646464796779</c:v>
                </c:pt>
                <c:pt idx="276">
                  <c:v>0.70811011285700665</c:v>
                </c:pt>
                <c:pt idx="277">
                  <c:v>0.70792235770658074</c:v>
                </c:pt>
                <c:pt idx="278">
                  <c:v>0.70773396462914762</c:v>
                </c:pt>
                <c:pt idx="279">
                  <c:v>0.70754494116573652</c:v>
                </c:pt>
                <c:pt idx="280">
                  <c:v>0.70735529480945913</c:v>
                </c:pt>
                <c:pt idx="281">
                  <c:v>0.70716503300365807</c:v>
                </c:pt>
                <c:pt idx="282">
                  <c:v>0.70697416314015893</c:v>
                </c:pt>
                <c:pt idx="283">
                  <c:v>0.7067826925576276</c:v>
                </c:pt>
                <c:pt idx="284">
                  <c:v>0.70659062854002597</c:v>
                </c:pt>
                <c:pt idx="285">
                  <c:v>0.70639797831516826</c:v>
                </c:pt>
                <c:pt idx="286">
                  <c:v>0.70620474905337072</c:v>
                </c:pt>
                <c:pt idx="287">
                  <c:v>0.70605406386025493</c:v>
                </c:pt>
                <c:pt idx="288">
                  <c:v>0.70583820571138289</c:v>
                </c:pt>
                <c:pt idx="289">
                  <c:v>0.70564334341109047</c:v>
                </c:pt>
                <c:pt idx="290">
                  <c:v>0.70544792938959333</c:v>
                </c:pt>
                <c:pt idx="291">
                  <c:v>0.70525197051966726</c:v>
                </c:pt>
                <c:pt idx="292">
                  <c:v>0.70507733295992325</c:v>
                </c:pt>
                <c:pt idx="293">
                  <c:v>0.70485844540662312</c:v>
                </c:pt>
                <c:pt idx="294">
                  <c:v>0.70468286860172802</c:v>
                </c:pt>
                <c:pt idx="295">
                  <c:v>0.70450688193487676</c:v>
                </c:pt>
                <c:pt idx="296">
                  <c:v>0.70430841275543676</c:v>
                </c:pt>
                <c:pt idx="297">
                  <c:v>0.70410943716901209</c:v>
                </c:pt>
                <c:pt idx="298">
                  <c:v>0.70390996160427144</c:v>
                </c:pt>
                <c:pt idx="299">
                  <c:v>0.70370999242243526</c:v>
                </c:pt>
                <c:pt idx="300">
                  <c:v>0.70353183273322772</c:v>
                </c:pt>
                <c:pt idx="301">
                  <c:v>0.70333094827962195</c:v>
                </c:pt>
                <c:pt idx="302">
                  <c:v>0.7031295882043177</c:v>
                </c:pt>
                <c:pt idx="303">
                  <c:v>0.70295020711338618</c:v>
                </c:pt>
                <c:pt idx="304">
                  <c:v>0.70274796521986227</c:v>
                </c:pt>
                <c:pt idx="305">
                  <c:v>0.7025452651299684</c:v>
                </c:pt>
                <c:pt idx="306">
                  <c:v>0.70236470738371604</c:v>
                </c:pt>
                <c:pt idx="307">
                  <c:v>0.70216115785038091</c:v>
                </c:pt>
                <c:pt idx="308">
                  <c:v>0.70197985424428666</c:v>
                </c:pt>
                <c:pt idx="309">
                  <c:v>0.7017754758523449</c:v>
                </c:pt>
                <c:pt idx="310">
                  <c:v>0.70159344447951588</c:v>
                </c:pt>
                <c:pt idx="311">
                  <c:v>0.70138825735410293</c:v>
                </c:pt>
                <c:pt idx="312">
                  <c:v>0.70120551589995472</c:v>
                </c:pt>
                <c:pt idx="313">
                  <c:v>0.70099953970881723</c:v>
                </c:pt>
                <c:pt idx="314">
                  <c:v>0.70079315358417216</c:v>
                </c:pt>
                <c:pt idx="315">
                  <c:v>0.70058636284406395</c:v>
                </c:pt>
                <c:pt idx="316">
                  <c:v>0.70040221342246334</c:v>
                </c:pt>
                <c:pt idx="317">
                  <c:v>0.7002177520990901</c:v>
                </c:pt>
                <c:pt idx="318">
                  <c:v>0.70000986477483984</c:v>
                </c:pt>
                <c:pt idx="319">
                  <c:v>0.69980159232708017</c:v>
                </c:pt>
                <c:pt idx="320">
                  <c:v>0.69961614199481159</c:v>
                </c:pt>
                <c:pt idx="321">
                  <c:v>0.69940715568943101</c:v>
                </c:pt>
                <c:pt idx="322">
                  <c:v>0.69922107860634541</c:v>
                </c:pt>
                <c:pt idx="323">
                  <c:v>0.69901139585916827</c:v>
                </c:pt>
                <c:pt idx="324">
                  <c:v>0.69880135131161147</c:v>
                </c:pt>
                <c:pt idx="325">
                  <c:v>0.69861434511287002</c:v>
                </c:pt>
                <c:pt idx="326">
                  <c:v>0.69840362993242777</c:v>
                </c:pt>
                <c:pt idx="327">
                  <c:v>0.69819256635416604</c:v>
                </c:pt>
                <c:pt idx="328">
                  <c:v>0.69802816782092203</c:v>
                </c:pt>
                <c:pt idx="329">
                  <c:v>0.69781649598889017</c:v>
                </c:pt>
                <c:pt idx="330">
                  <c:v>0.69760448816328535</c:v>
                </c:pt>
                <c:pt idx="331">
                  <c:v>0.69741575821363289</c:v>
                </c:pt>
                <c:pt idx="332">
                  <c:v>0.69720312755969438</c:v>
                </c:pt>
                <c:pt idx="333">
                  <c:v>0.69701385075433164</c:v>
                </c:pt>
                <c:pt idx="334">
                  <c:v>0.69680061240317137</c:v>
                </c:pt>
                <c:pt idx="335">
                  <c:v>0.69661080201809378</c:v>
                </c:pt>
                <c:pt idx="336">
                  <c:v>0.69642074503257279</c:v>
                </c:pt>
                <c:pt idx="337">
                  <c:v>0.69620663968020724</c:v>
                </c:pt>
                <c:pt idx="338">
                  <c:v>0.69601606801818905</c:v>
                </c:pt>
                <c:pt idx="339">
                  <c:v>0.695825258480814</c:v>
                </c:pt>
                <c:pt idx="340">
                  <c:v>0.69563421378930757</c:v>
                </c:pt>
                <c:pt idx="341">
                  <c:v>0.69541901077363133</c:v>
                </c:pt>
                <c:pt idx="342">
                  <c:v>0.69522747526135853</c:v>
                </c:pt>
                <c:pt idx="343">
                  <c:v>0.69503571288296584</c:v>
                </c:pt>
                <c:pt idx="344">
                  <c:v>0.69481971224791139</c:v>
                </c:pt>
                <c:pt idx="345">
                  <c:v>0.69460343138617231</c:v>
                </c:pt>
                <c:pt idx="346">
                  <c:v>0.69441094937433068</c:v>
                </c:pt>
                <c:pt idx="347">
                  <c:v>0.69424235025728354</c:v>
                </c:pt>
                <c:pt idx="348">
                  <c:v>0.69402533948875311</c:v>
                </c:pt>
                <c:pt idx="349">
                  <c:v>0.69380806137445228</c:v>
                </c:pt>
                <c:pt idx="350">
                  <c:v>0.6936630624527812</c:v>
                </c:pt>
                <c:pt idx="351">
                  <c:v>0.69344534628926313</c:v>
                </c:pt>
                <c:pt idx="352">
                  <c:v>0.69327583268621162</c:v>
                </c:pt>
                <c:pt idx="353">
                  <c:v>0.69305765942397968</c:v>
                </c:pt>
                <c:pt idx="354">
                  <c:v>0.6928635154693138</c:v>
                </c:pt>
                <c:pt idx="355">
                  <c:v>0.69266917416462004</c:v>
                </c:pt>
                <c:pt idx="356">
                  <c:v>0.6924746377228389</c:v>
                </c:pt>
                <c:pt idx="357">
                  <c:v>0.69227990832887765</c:v>
                </c:pt>
                <c:pt idx="358">
                  <c:v>0.69208498813994856</c:v>
                </c:pt>
                <c:pt idx="359">
                  <c:v>0.69186547751865424</c:v>
                </c:pt>
                <c:pt idx="360">
                  <c:v>0.69167015892855344</c:v>
                </c:pt>
                <c:pt idx="361">
                  <c:v>0.69147465610994785</c:v>
                </c:pt>
                <c:pt idx="362">
                  <c:v>0.69130344162817614</c:v>
                </c:pt>
                <c:pt idx="363">
                  <c:v>0.69110759887660844</c:v>
                </c:pt>
                <c:pt idx="364">
                  <c:v>0.69093609004554035</c:v>
                </c:pt>
                <c:pt idx="365">
                  <c:v>0.69073991438549343</c:v>
                </c:pt>
                <c:pt idx="366">
                  <c:v>0.69054356398885053</c:v>
                </c:pt>
                <c:pt idx="367">
                  <c:v>0.69034704078146869</c:v>
                </c:pt>
                <c:pt idx="368">
                  <c:v>0.69015034666472108</c:v>
                </c:pt>
                <c:pt idx="369">
                  <c:v>0.6899781005897947</c:v>
                </c:pt>
                <c:pt idx="370">
                  <c:v>0.68978109105886032</c:v>
                </c:pt>
                <c:pt idx="371">
                  <c:v>0.68955925751127378</c:v>
                </c:pt>
                <c:pt idx="372">
                  <c:v>0.68938657707691942</c:v>
                </c:pt>
                <c:pt idx="373">
                  <c:v>0.68918907622174708</c:v>
                </c:pt>
                <c:pt idx="374">
                  <c:v>0.68899141514963957</c:v>
                </c:pt>
                <c:pt idx="375">
                  <c:v>0.68881833165304884</c:v>
                </c:pt>
                <c:pt idx="376">
                  <c:v>0.68862037485021743</c:v>
                </c:pt>
                <c:pt idx="377">
                  <c:v>0.68844703522025141</c:v>
                </c:pt>
                <c:pt idx="378">
                  <c:v>0.68824878866385286</c:v>
                </c:pt>
                <c:pt idx="379">
                  <c:v>0.6880503899672582</c:v>
                </c:pt>
                <c:pt idx="380">
                  <c:v>0.68785184076932493</c:v>
                </c:pt>
                <c:pt idx="381">
                  <c:v>0.68767798803554525</c:v>
                </c:pt>
                <c:pt idx="382">
                  <c:v>0.68747916099275608</c:v>
                </c:pt>
                <c:pt idx="383">
                  <c:v>0.68728018804563595</c:v>
                </c:pt>
                <c:pt idx="384">
                  <c:v>0.68708107075410152</c:v>
                </c:pt>
                <c:pt idx="385">
                  <c:v>0.68690672592776192</c:v>
                </c:pt>
                <c:pt idx="386">
                  <c:v>0.68673227278682114</c:v>
                </c:pt>
                <c:pt idx="387">
                  <c:v>0.68653276643143235</c:v>
                </c:pt>
                <c:pt idx="388">
                  <c:v>0.68633312140784541</c:v>
                </c:pt>
                <c:pt idx="389">
                  <c:v>0.68615831941590233</c:v>
                </c:pt>
                <c:pt idx="390">
                  <c:v>0.68598341335298041</c:v>
                </c:pt>
                <c:pt idx="391">
                  <c:v>0.68578339450870218</c:v>
                </c:pt>
                <c:pt idx="392">
                  <c:v>0.68560826866063518</c:v>
                </c:pt>
                <c:pt idx="393">
                  <c:v>0.68540800111143174</c:v>
                </c:pt>
                <c:pt idx="394">
                  <c:v>0.68523265978991388</c:v>
                </c:pt>
                <c:pt idx="395">
                  <c:v>0.68503214840542637</c:v>
                </c:pt>
                <c:pt idx="396">
                  <c:v>0.68483150892717259</c:v>
                </c:pt>
                <c:pt idx="397">
                  <c:v>0.68465584535729362</c:v>
                </c:pt>
                <c:pt idx="398">
                  <c:v>0.68448008562294571</c:v>
                </c:pt>
                <c:pt idx="399">
                  <c:v>0.68427910072432141</c:v>
                </c:pt>
                <c:pt idx="400">
                  <c:v>0.68410313785637944</c:v>
                </c:pt>
                <c:pt idx="401">
                  <c:v>0.68390192305975994</c:v>
                </c:pt>
                <c:pt idx="402">
                  <c:v>0.68372576098137028</c:v>
                </c:pt>
                <c:pt idx="403">
                  <c:v>0.68352432071797897</c:v>
                </c:pt>
                <c:pt idx="404">
                  <c:v>0.68334796326120673</c:v>
                </c:pt>
                <c:pt idx="405">
                  <c:v>0.68314630185950054</c:v>
                </c:pt>
                <c:pt idx="406">
                  <c:v>0.68296975276763705</c:v>
                </c:pt>
                <c:pt idx="407">
                  <c:v>0.68276787445591092</c:v>
                </c:pt>
                <c:pt idx="408">
                  <c:v>0.68256588215393577</c:v>
                </c:pt>
                <c:pt idx="409">
                  <c:v>0.68238904629465202</c:v>
                </c:pt>
                <c:pt idx="410">
                  <c:v>0.68218684337729874</c:v>
                </c:pt>
                <c:pt idx="411">
                  <c:v>0.68200982498369545</c:v>
                </c:pt>
                <c:pt idx="412">
                  <c:v>0.68180741543674328</c:v>
                </c:pt>
                <c:pt idx="413">
                  <c:v>0.68163021795609924</c:v>
                </c:pt>
                <c:pt idx="414">
                  <c:v>0.68145293805893148</c:v>
                </c:pt>
                <c:pt idx="415">
                  <c:v>0.68127557647086734</c:v>
                </c:pt>
                <c:pt idx="416">
                  <c:v>0.68109813390974971</c:v>
                </c:pt>
                <c:pt idx="417">
                  <c:v>0.68092061108572977</c:v>
                </c:pt>
                <c:pt idx="418">
                  <c:v>0.68071763047806089</c:v>
                </c:pt>
                <c:pt idx="419">
                  <c:v>0.68053993801821266</c:v>
                </c:pt>
                <c:pt idx="420">
                  <c:v>0.68038756802431288</c:v>
                </c:pt>
                <c:pt idx="421">
                  <c:v>0.68020973109955263</c:v>
                </c:pt>
                <c:pt idx="422">
                  <c:v>0.68003181735044715</c:v>
                </c:pt>
                <c:pt idx="423">
                  <c:v>0.67987925921025671</c:v>
                </c:pt>
                <c:pt idx="424">
                  <c:v>0.67967576203570101</c:v>
                </c:pt>
                <c:pt idx="425">
                  <c:v>0.679548526596225</c:v>
                </c:pt>
                <c:pt idx="426">
                  <c:v>0.67939579399265237</c:v>
                </c:pt>
                <c:pt idx="427">
                  <c:v>0.67921753742012803</c:v>
                </c:pt>
                <c:pt idx="428">
                  <c:v>0.67906468778469442</c:v>
                </c:pt>
                <c:pt idx="429">
                  <c:v>0.6789117847630165</c:v>
                </c:pt>
                <c:pt idx="430">
                  <c:v>0.67875882874706239</c:v>
                </c:pt>
                <c:pt idx="431">
                  <c:v>0.67860582012529702</c:v>
                </c:pt>
                <c:pt idx="432">
                  <c:v>0.6784527592827454</c:v>
                </c:pt>
                <c:pt idx="433">
                  <c:v>0.67829964660107211</c:v>
                </c:pt>
                <c:pt idx="434">
                  <c:v>0.67814648245869091</c:v>
                </c:pt>
                <c:pt idx="435">
                  <c:v>0.67799326723092568</c:v>
                </c:pt>
                <c:pt idx="436">
                  <c:v>0.67784000129025734</c:v>
                </c:pt>
                <c:pt idx="437">
                  <c:v>0.67771224120103135</c:v>
                </c:pt>
                <c:pt idx="438">
                  <c:v>0.67755888324643498</c:v>
                </c:pt>
                <c:pt idx="439">
                  <c:v>0.67743104699418588</c:v>
                </c:pt>
                <c:pt idx="440">
                  <c:v>0.6772775982619802</c:v>
                </c:pt>
                <c:pt idx="441">
                  <c:v>0.67712410053880867</c:v>
                </c:pt>
                <c:pt idx="442">
                  <c:v>0.6769961486180911</c:v>
                </c:pt>
                <c:pt idx="443">
                  <c:v>0.67686816316377851</c:v>
                </c:pt>
                <c:pt idx="444">
                  <c:v>0.6766889276459378</c:v>
                </c:pt>
                <c:pt idx="445">
                  <c:v>0.67658647832203478</c:v>
                </c:pt>
                <c:pt idx="446">
                  <c:v>0.67645838726037277</c:v>
                </c:pt>
                <c:pt idx="447">
                  <c:v>0.67630463531808249</c:v>
                </c:pt>
                <c:pt idx="448">
                  <c:v>0.67617647365164146</c:v>
                </c:pt>
                <c:pt idx="449">
                  <c:v>0.67604828073370882</c:v>
                </c:pt>
                <c:pt idx="450">
                  <c:v>0.67592005735524952</c:v>
                </c:pt>
                <c:pt idx="451">
                  <c:v>0.67579180463655553</c:v>
                </c:pt>
                <c:pt idx="452">
                  <c:v>0.67566352420989262</c:v>
                </c:pt>
                <c:pt idx="453">
                  <c:v>0.67553521850301834</c:v>
                </c:pt>
                <c:pt idx="454">
                  <c:v>0.67538122356757502</c:v>
                </c:pt>
                <c:pt idx="455">
                  <c:v>0.67530421741801483</c:v>
                </c:pt>
                <c:pt idx="456">
                  <c:v>0.67517586720175393</c:v>
                </c:pt>
                <c:pt idx="457">
                  <c:v>0.67502185185474672</c:v>
                </c:pt>
                <c:pt idx="458">
                  <c:v>0.67489353276981678</c:v>
                </c:pt>
                <c:pt idx="459">
                  <c:v>0.67476527116722995</c:v>
                </c:pt>
                <c:pt idx="460">
                  <c:v>0.67466273513334862</c:v>
                </c:pt>
                <c:pt idx="461">
                  <c:v>0.67453471680146593</c:v>
                </c:pt>
                <c:pt idx="462">
                  <c:v>0.6744069679920871</c:v>
                </c:pt>
                <c:pt idx="463">
                  <c:v>0.67430507003878837</c:v>
                </c:pt>
                <c:pt idx="464">
                  <c:v>0.67417827428433719</c:v>
                </c:pt>
                <c:pt idx="465">
                  <c:v>0.67407751558390872</c:v>
                </c:pt>
                <c:pt idx="466">
                  <c:v>0.67395283603860767</c:v>
                </c:pt>
                <c:pt idx="467">
                  <c:v>0.67385455267312511</c:v>
                </c:pt>
                <c:pt idx="468">
                  <c:v>0.67371077954145908</c:v>
                </c:pt>
                <c:pt idx="469">
                  <c:v>0.67364117699519588</c:v>
                </c:pt>
                <c:pt idx="470">
                  <c:v>0.67352987662513575</c:v>
                </c:pt>
                <c:pt idx="471">
                  <c:v>0.67344630430953478</c:v>
                </c:pt>
                <c:pt idx="472">
                  <c:v>0.67335064927938026</c:v>
                </c:pt>
                <c:pt idx="473">
                  <c:v>0.67328259451556416</c:v>
                </c:pt>
                <c:pt idx="474">
                  <c:v>0.67322306634257223</c:v>
                </c:pt>
                <c:pt idx="475">
                  <c:v>0.67316132101437554</c:v>
                </c:pt>
                <c:pt idx="476">
                  <c:v>0.67312190282361839</c:v>
                </c:pt>
                <c:pt idx="477">
                  <c:v>0.67309063609647879</c:v>
                </c:pt>
                <c:pt idx="478">
                  <c:v>0.67306647800064401</c:v>
                </c:pt>
                <c:pt idx="479">
                  <c:v>0.67304822582911661</c:v>
                </c:pt>
                <c:pt idx="480">
                  <c:v>0.67303468553055712</c:v>
                </c:pt>
                <c:pt idx="481">
                  <c:v>0.6730247841384156</c:v>
                </c:pt>
                <c:pt idx="482">
                  <c:v>0.67301762287787881</c:v>
                </c:pt>
                <c:pt idx="483">
                  <c:v>0.67301248585572915</c:v>
                </c:pt>
                <c:pt idx="484">
                  <c:v>0.67300962518765817</c:v>
                </c:pt>
                <c:pt idx="485">
                  <c:v>0.67300622304742297</c:v>
                </c:pt>
                <c:pt idx="486">
                  <c:v>0.67300478507336092</c:v>
                </c:pt>
                <c:pt idx="487">
                  <c:v>0.67300336775324798</c:v>
                </c:pt>
                <c:pt idx="488">
                  <c:v>0.67300236839947192</c:v>
                </c:pt>
                <c:pt idx="489">
                  <c:v>0.67300166465537359</c:v>
                </c:pt>
                <c:pt idx="490">
                  <c:v>0.67300127748350314</c:v>
                </c:pt>
                <c:pt idx="491">
                  <c:v>0.67300089730541701</c:v>
                </c:pt>
                <c:pt idx="492">
                  <c:v>0.67300063011021216</c:v>
                </c:pt>
                <c:pt idx="493">
                  <c:v>0.67300048330099393</c:v>
                </c:pt>
                <c:pt idx="494">
                  <c:v>0.67300040494523472</c:v>
                </c:pt>
                <c:pt idx="495">
                  <c:v>0.67300026018249437</c:v>
                </c:pt>
                <c:pt idx="496">
                  <c:v>0.67300018261132333</c:v>
                </c:pt>
                <c:pt idx="497">
                  <c:v>0.67300014001915454</c:v>
                </c:pt>
                <c:pt idx="498">
                  <c:v>0.6730001073559827</c:v>
                </c:pt>
                <c:pt idx="499">
                  <c:v>0.67300007533238748</c:v>
                </c:pt>
                <c:pt idx="500">
                  <c:v>0.67300005775343963</c:v>
                </c:pt>
                <c:pt idx="501">
                  <c:v>0.67300004427489379</c:v>
                </c:pt>
                <c:pt idx="502">
                  <c:v>0.67300003106271866</c:v>
                </c:pt>
                <c:pt idx="503">
                  <c:v>0.67300002179188823</c:v>
                </c:pt>
                <c:pt idx="504">
                  <c:v>0.67300001670396659</c:v>
                </c:pt>
                <c:pt idx="505">
                  <c:v>0.67300001280354815</c:v>
                </c:pt>
                <c:pt idx="506">
                  <c:v>0.67300000981357644</c:v>
                </c:pt>
                <c:pt idx="507">
                  <c:v>0.67300000752160893</c:v>
                </c:pt>
                <c:pt idx="508">
                  <c:v>0.6730000052755527</c:v>
                </c:pt>
                <c:pt idx="509">
                  <c:v>0.67300000404315696</c:v>
                </c:pt>
                <c:pt idx="510">
                  <c:v>0.67300000309856267</c:v>
                </c:pt>
                <c:pt idx="511">
                  <c:v>0.67300000237458235</c:v>
                </c:pt>
                <c:pt idx="512">
                  <c:v>0.67300000181970754</c:v>
                </c:pt>
                <c:pt idx="513">
                  <c:v>0.67300000127605142</c:v>
                </c:pt>
                <c:pt idx="514">
                  <c:v>0.67300000106854641</c:v>
                </c:pt>
                <c:pt idx="515">
                  <c:v>0.67300000081878775</c:v>
                </c:pt>
                <c:pt idx="516">
                  <c:v>0.67300000062738996</c:v>
                </c:pt>
                <c:pt idx="517">
                  <c:v>0.67300000048072051</c:v>
                </c:pt>
                <c:pt idx="518">
                  <c:v>0.67300000040252239</c:v>
                </c:pt>
                <c:pt idx="519">
                  <c:v>0.67300000030840934</c:v>
                </c:pt>
                <c:pt idx="520">
                  <c:v>0.67300000021621997</c:v>
                </c:pt>
                <c:pt idx="521">
                  <c:v>0.67300000016565786</c:v>
                </c:pt>
                <c:pt idx="522">
                  <c:v>0.67300000013870276</c:v>
                </c:pt>
                <c:pt idx="523">
                  <c:v>0.67300000009723515</c:v>
                </c:pt>
                <c:pt idx="524">
                  <c:v>0.67300000008141214</c:v>
                </c:pt>
                <c:pt idx="525">
                  <c:v>0.67300000006816385</c:v>
                </c:pt>
                <c:pt idx="526">
                  <c:v>0.6730000000522216</c:v>
                </c:pt>
                <c:pt idx="527">
                  <c:v>0.67300000004000815</c:v>
                </c:pt>
                <c:pt idx="528">
                  <c:v>0.67300000003065164</c:v>
                </c:pt>
                <c:pt idx="529">
                  <c:v>0.67300000002566429</c:v>
                </c:pt>
                <c:pt idx="530">
                  <c:v>0.67300000002148874</c:v>
                </c:pt>
                <c:pt idx="531">
                  <c:v>0.67300000001646465</c:v>
                </c:pt>
                <c:pt idx="532">
                  <c:v>0.67300000001261606</c:v>
                </c:pt>
                <c:pt idx="533">
                  <c:v>0.6730000000105647</c:v>
                </c:pt>
                <c:pt idx="534">
                  <c:v>0.67300000000809657</c:v>
                </c:pt>
                <c:pt idx="535">
                  <c:v>0.67300000000620597</c:v>
                </c:pt>
                <c:pt idx="536">
                  <c:v>0.67300000000519833</c:v>
                </c:pt>
                <c:pt idx="537">
                  <c:v>0.67300000000398608</c:v>
                </c:pt>
                <c:pt idx="538">
                  <c:v>0.67300000000333982</c:v>
                </c:pt>
                <c:pt idx="539">
                  <c:v>0.67300000000279891</c:v>
                </c:pt>
                <c:pt idx="540">
                  <c:v>0.67300000000214799</c:v>
                </c:pt>
                <c:pt idx="541">
                  <c:v>0.67300000000180116</c:v>
                </c:pt>
                <c:pt idx="542">
                  <c:v>0.67300000000138371</c:v>
                </c:pt>
                <c:pt idx="543">
                  <c:v>0.67300000000116122</c:v>
                </c:pt>
                <c:pt idx="544">
                  <c:v>0.67300000000097493</c:v>
                </c:pt>
                <c:pt idx="545">
                  <c:v>0.67300000000081894</c:v>
                </c:pt>
                <c:pt idx="546">
                  <c:v>0.67300000000068838</c:v>
                </c:pt>
                <c:pt idx="547">
                  <c:v>0.67300000000057902</c:v>
                </c:pt>
                <c:pt idx="548">
                  <c:v>0.67300000000048754</c:v>
                </c:pt>
                <c:pt idx="549">
                  <c:v>0.67300000000041083</c:v>
                </c:pt>
                <c:pt idx="550">
                  <c:v>0.67300000000034654</c:v>
                </c:pt>
                <c:pt idx="551">
                  <c:v>0.6730000000002927</c:v>
                </c:pt>
                <c:pt idx="552">
                  <c:v>0.67300000000024773</c:v>
                </c:pt>
                <c:pt idx="553">
                  <c:v>0.67300000000020987</c:v>
                </c:pt>
                <c:pt idx="554">
                  <c:v>0.67300000000017812</c:v>
                </c:pt>
                <c:pt idx="555">
                  <c:v>0.67300000000016436</c:v>
                </c:pt>
                <c:pt idx="556">
                  <c:v>0.67300000000012949</c:v>
                </c:pt>
                <c:pt idx="557">
                  <c:v>0.67300000000011972</c:v>
                </c:pt>
                <c:pt idx="558">
                  <c:v>0.67300000000010263</c:v>
                </c:pt>
                <c:pt idx="559">
                  <c:v>0.67300000000008819</c:v>
                </c:pt>
                <c:pt idx="560">
                  <c:v>0.6730000000000762</c:v>
                </c:pt>
                <c:pt idx="561">
                  <c:v>0.67300000000007099</c:v>
                </c:pt>
                <c:pt idx="562">
                  <c:v>0.67300000000006177</c:v>
                </c:pt>
                <c:pt idx="563">
                  <c:v>0.67300000000005766</c:v>
                </c:pt>
                <c:pt idx="564">
                  <c:v>0.67300000000005045</c:v>
                </c:pt>
                <c:pt idx="565">
                  <c:v>0.67300000000004734</c:v>
                </c:pt>
                <c:pt idx="566">
                  <c:v>0.67300000000004179</c:v>
                </c:pt>
                <c:pt idx="567">
                  <c:v>0.67300000000003712</c:v>
                </c:pt>
                <c:pt idx="568">
                  <c:v>0.67300000000003513</c:v>
                </c:pt>
                <c:pt idx="569">
                  <c:v>0.67300000000003146</c:v>
                </c:pt>
                <c:pt idx="570">
                  <c:v>0.67300000000002991</c:v>
                </c:pt>
                <c:pt idx="571">
                  <c:v>0.67300000000002713</c:v>
                </c:pt>
                <c:pt idx="572">
                  <c:v>0.6730000000000258</c:v>
                </c:pt>
                <c:pt idx="573">
                  <c:v>0.67300000000002369</c:v>
                </c:pt>
                <c:pt idx="574">
                  <c:v>0.67300000000002369</c:v>
                </c:pt>
                <c:pt idx="575">
                  <c:v>0.6730000000000218</c:v>
                </c:pt>
                <c:pt idx="576">
                  <c:v>0.67300000000002091</c:v>
                </c:pt>
                <c:pt idx="577">
                  <c:v>0.67300000000001947</c:v>
                </c:pt>
                <c:pt idx="578">
                  <c:v>0.67300000000001881</c:v>
                </c:pt>
                <c:pt idx="579">
                  <c:v>0.67300000000001814</c:v>
                </c:pt>
                <c:pt idx="580">
                  <c:v>0.67300000000001703</c:v>
                </c:pt>
                <c:pt idx="581">
                  <c:v>0.67300000000001703</c:v>
                </c:pt>
                <c:pt idx="582">
                  <c:v>0.67300000000001603</c:v>
                </c:pt>
                <c:pt idx="583">
                  <c:v>0.67300000000001559</c:v>
                </c:pt>
                <c:pt idx="584">
                  <c:v>0.67300000000001536</c:v>
                </c:pt>
                <c:pt idx="585">
                  <c:v>0.67300000000001492</c:v>
                </c:pt>
                <c:pt idx="586">
                  <c:v>0.67300000000001459</c:v>
                </c:pt>
                <c:pt idx="587">
                  <c:v>0.67300000000001425</c:v>
                </c:pt>
                <c:pt idx="588">
                  <c:v>0.67300000000001359</c:v>
                </c:pt>
                <c:pt idx="589">
                  <c:v>0.67300000000001337</c:v>
                </c:pt>
                <c:pt idx="590">
                  <c:v>0.67300000000001314</c:v>
                </c:pt>
                <c:pt idx="591">
                  <c:v>0.67300000000001314</c:v>
                </c:pt>
                <c:pt idx="592">
                  <c:v>0.6730000000000127</c:v>
                </c:pt>
                <c:pt idx="593">
                  <c:v>0.6730000000000127</c:v>
                </c:pt>
                <c:pt idx="594">
                  <c:v>0.67300000000001226</c:v>
                </c:pt>
                <c:pt idx="595">
                  <c:v>0.67300000000001226</c:v>
                </c:pt>
                <c:pt idx="596">
                  <c:v>0.67300000000001192</c:v>
                </c:pt>
                <c:pt idx="597">
                  <c:v>0.67300000000001192</c:v>
                </c:pt>
                <c:pt idx="598">
                  <c:v>0.6730000000000117</c:v>
                </c:pt>
                <c:pt idx="599">
                  <c:v>0.67300000000001159</c:v>
                </c:pt>
                <c:pt idx="600">
                  <c:v>0.67300000000001114</c:v>
                </c:pt>
                <c:pt idx="601">
                  <c:v>0.67300000000001114</c:v>
                </c:pt>
                <c:pt idx="602">
                  <c:v>0.67300000000001114</c:v>
                </c:pt>
                <c:pt idx="603">
                  <c:v>0.67300000000001092</c:v>
                </c:pt>
                <c:pt idx="604">
                  <c:v>0.67300000000001081</c:v>
                </c:pt>
                <c:pt idx="605">
                  <c:v>0.67300000000001059</c:v>
                </c:pt>
                <c:pt idx="606">
                  <c:v>0.67300000000001059</c:v>
                </c:pt>
                <c:pt idx="607">
                  <c:v>0.67300000000001059</c:v>
                </c:pt>
                <c:pt idx="608">
                  <c:v>0.67300000000001026</c:v>
                </c:pt>
                <c:pt idx="609">
                  <c:v>0.67300000000001026</c:v>
                </c:pt>
                <c:pt idx="610">
                  <c:v>0.67300000000001026</c:v>
                </c:pt>
                <c:pt idx="611">
                  <c:v>0.67300000000001015</c:v>
                </c:pt>
                <c:pt idx="612">
                  <c:v>0.67300000000001003</c:v>
                </c:pt>
                <c:pt idx="613">
                  <c:v>0.67300000000001003</c:v>
                </c:pt>
                <c:pt idx="614">
                  <c:v>0.67300000000000981</c:v>
                </c:pt>
                <c:pt idx="615">
                  <c:v>0.67300000000000981</c:v>
                </c:pt>
                <c:pt idx="616">
                  <c:v>0.6730000000000097</c:v>
                </c:pt>
                <c:pt idx="617">
                  <c:v>0.6730000000000097</c:v>
                </c:pt>
                <c:pt idx="618">
                  <c:v>0.67300000000000959</c:v>
                </c:pt>
                <c:pt idx="619">
                  <c:v>0.67300000000000959</c:v>
                </c:pt>
                <c:pt idx="620">
                  <c:v>0.67300000000000959</c:v>
                </c:pt>
                <c:pt idx="621">
                  <c:v>0.67300000000000948</c:v>
                </c:pt>
                <c:pt idx="622">
                  <c:v>0.67300000000000948</c:v>
                </c:pt>
                <c:pt idx="623">
                  <c:v>0.67300000000000926</c:v>
                </c:pt>
                <c:pt idx="624">
                  <c:v>0.67300000000000926</c:v>
                </c:pt>
                <c:pt idx="625">
                  <c:v>0.67300000000000915</c:v>
                </c:pt>
                <c:pt idx="626">
                  <c:v>0.67300000000000915</c:v>
                </c:pt>
                <c:pt idx="627">
                  <c:v>0.67300000000000904</c:v>
                </c:pt>
                <c:pt idx="628">
                  <c:v>0.67300000000000904</c:v>
                </c:pt>
                <c:pt idx="629">
                  <c:v>0.67300000000000904</c:v>
                </c:pt>
                <c:pt idx="630">
                  <c:v>0.67300000000000904</c:v>
                </c:pt>
                <c:pt idx="631">
                  <c:v>0.67300000000000892</c:v>
                </c:pt>
                <c:pt idx="632">
                  <c:v>0.67300000000000892</c:v>
                </c:pt>
                <c:pt idx="633">
                  <c:v>0.67300000000000881</c:v>
                </c:pt>
                <c:pt idx="634">
                  <c:v>0.67300000000000881</c:v>
                </c:pt>
                <c:pt idx="635">
                  <c:v>0.67300000000000881</c:v>
                </c:pt>
                <c:pt idx="636">
                  <c:v>0.6730000000000087</c:v>
                </c:pt>
                <c:pt idx="637">
                  <c:v>0.6730000000000087</c:v>
                </c:pt>
                <c:pt idx="638">
                  <c:v>0.6730000000000087</c:v>
                </c:pt>
                <c:pt idx="639">
                  <c:v>0.67300000000000859</c:v>
                </c:pt>
                <c:pt idx="640">
                  <c:v>0.67300000000000859</c:v>
                </c:pt>
                <c:pt idx="641">
                  <c:v>0.67300000000000848</c:v>
                </c:pt>
                <c:pt idx="642">
                  <c:v>0.67300000000000848</c:v>
                </c:pt>
                <c:pt idx="643">
                  <c:v>0.67300000000000848</c:v>
                </c:pt>
                <c:pt idx="644">
                  <c:v>0.67300000000000837</c:v>
                </c:pt>
                <c:pt idx="645">
                  <c:v>0.67300000000000837</c:v>
                </c:pt>
                <c:pt idx="646">
                  <c:v>0.67300000000000837</c:v>
                </c:pt>
                <c:pt idx="647">
                  <c:v>0.67300000000000826</c:v>
                </c:pt>
                <c:pt idx="648">
                  <c:v>0.67300000000000826</c:v>
                </c:pt>
                <c:pt idx="649">
                  <c:v>0.67300000000000826</c:v>
                </c:pt>
                <c:pt idx="650">
                  <c:v>0.67300000000000815</c:v>
                </c:pt>
                <c:pt idx="651">
                  <c:v>0.67300000000000815</c:v>
                </c:pt>
                <c:pt idx="652">
                  <c:v>0.67300000000000815</c:v>
                </c:pt>
                <c:pt idx="653">
                  <c:v>0.67300000000000804</c:v>
                </c:pt>
                <c:pt idx="654">
                  <c:v>0.67300000000000804</c:v>
                </c:pt>
                <c:pt idx="655">
                  <c:v>0.67300000000000804</c:v>
                </c:pt>
                <c:pt idx="656">
                  <c:v>0.67300000000000804</c:v>
                </c:pt>
                <c:pt idx="657">
                  <c:v>0.67300000000000804</c:v>
                </c:pt>
                <c:pt idx="658">
                  <c:v>0.67300000000000804</c:v>
                </c:pt>
                <c:pt idx="659">
                  <c:v>0.67300000000000804</c:v>
                </c:pt>
                <c:pt idx="660">
                  <c:v>0.67300000000000781</c:v>
                </c:pt>
                <c:pt idx="661">
                  <c:v>0.67300000000000781</c:v>
                </c:pt>
                <c:pt idx="662">
                  <c:v>0.67300000000000781</c:v>
                </c:pt>
                <c:pt idx="663">
                  <c:v>0.67300000000000781</c:v>
                </c:pt>
                <c:pt idx="664">
                  <c:v>0.6730000000000077</c:v>
                </c:pt>
                <c:pt idx="665">
                  <c:v>0.6730000000000077</c:v>
                </c:pt>
                <c:pt idx="666">
                  <c:v>0.6730000000000077</c:v>
                </c:pt>
                <c:pt idx="667">
                  <c:v>0.6730000000000077</c:v>
                </c:pt>
                <c:pt idx="668">
                  <c:v>0.6730000000000077</c:v>
                </c:pt>
                <c:pt idx="669">
                  <c:v>0.67300000000000759</c:v>
                </c:pt>
                <c:pt idx="670">
                  <c:v>0.67300000000000759</c:v>
                </c:pt>
                <c:pt idx="671">
                  <c:v>0.67300000000000759</c:v>
                </c:pt>
                <c:pt idx="672">
                  <c:v>0.67300000000000759</c:v>
                </c:pt>
                <c:pt idx="673">
                  <c:v>0.67300000000000748</c:v>
                </c:pt>
                <c:pt idx="674">
                  <c:v>0.67300000000000737</c:v>
                </c:pt>
                <c:pt idx="675">
                  <c:v>0.67300000000000737</c:v>
                </c:pt>
                <c:pt idx="676">
                  <c:v>0.67300000000000737</c:v>
                </c:pt>
                <c:pt idx="677">
                  <c:v>0.67300000000000737</c:v>
                </c:pt>
                <c:pt idx="678">
                  <c:v>0.67300000000000737</c:v>
                </c:pt>
                <c:pt idx="679">
                  <c:v>0.67300000000000737</c:v>
                </c:pt>
                <c:pt idx="680">
                  <c:v>0.67300000000000726</c:v>
                </c:pt>
                <c:pt idx="681">
                  <c:v>0.67300000000000726</c:v>
                </c:pt>
                <c:pt idx="682">
                  <c:v>0.67300000000000726</c:v>
                </c:pt>
                <c:pt idx="683">
                  <c:v>0.67300000000000726</c:v>
                </c:pt>
                <c:pt idx="684">
                  <c:v>0.67300000000000726</c:v>
                </c:pt>
                <c:pt idx="685">
                  <c:v>0.67300000000000715</c:v>
                </c:pt>
                <c:pt idx="686">
                  <c:v>0.67300000000000715</c:v>
                </c:pt>
                <c:pt idx="687">
                  <c:v>0.67300000000000715</c:v>
                </c:pt>
                <c:pt idx="688">
                  <c:v>0.67300000000000715</c:v>
                </c:pt>
                <c:pt idx="689">
                  <c:v>0.67300000000000715</c:v>
                </c:pt>
                <c:pt idx="690">
                  <c:v>0.67300000000000715</c:v>
                </c:pt>
                <c:pt idx="691">
                  <c:v>0.67300000000000715</c:v>
                </c:pt>
                <c:pt idx="692">
                  <c:v>0.67300000000000704</c:v>
                </c:pt>
                <c:pt idx="693">
                  <c:v>0.67300000000000704</c:v>
                </c:pt>
                <c:pt idx="694">
                  <c:v>0.67300000000000704</c:v>
                </c:pt>
                <c:pt idx="695">
                  <c:v>0.67300000000000704</c:v>
                </c:pt>
                <c:pt idx="696">
                  <c:v>0.67300000000000704</c:v>
                </c:pt>
                <c:pt idx="697">
                  <c:v>0.67300000000000704</c:v>
                </c:pt>
                <c:pt idx="698">
                  <c:v>0.67300000000000693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'CRET V4D2'!$AA$1</c:f>
              <c:strCache>
                <c:ptCount val="1"/>
                <c:pt idx="0">
                  <c:v>Drte sat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'CRET V4D2'!$Y$2:$Y$21</c:f>
              <c:numCache>
                <c:formatCode>General</c:formatCode>
                <c:ptCount val="20"/>
                <c:pt idx="0">
                  <c:v>0.40059163093776329</c:v>
                </c:pt>
                <c:pt idx="1">
                  <c:v>0.39559163093776328</c:v>
                </c:pt>
                <c:pt idx="2">
                  <c:v>0.39059163093776328</c:v>
                </c:pt>
                <c:pt idx="3">
                  <c:v>0.38559163093776327</c:v>
                </c:pt>
                <c:pt idx="4">
                  <c:v>0.38059163093776327</c:v>
                </c:pt>
                <c:pt idx="5">
                  <c:v>0.37559163093776327</c:v>
                </c:pt>
                <c:pt idx="6">
                  <c:v>0.37059163093776326</c:v>
                </c:pt>
                <c:pt idx="7">
                  <c:v>0.36559163093776326</c:v>
                </c:pt>
                <c:pt idx="8">
                  <c:v>0.36059163093776325</c:v>
                </c:pt>
                <c:pt idx="9">
                  <c:v>0.35559163093776325</c:v>
                </c:pt>
                <c:pt idx="10">
                  <c:v>0.35059163093776324</c:v>
                </c:pt>
                <c:pt idx="11">
                  <c:v>0.34559163093776324</c:v>
                </c:pt>
                <c:pt idx="12">
                  <c:v>0.34059163093776335</c:v>
                </c:pt>
                <c:pt idx="13">
                  <c:v>0.33559163093776323</c:v>
                </c:pt>
                <c:pt idx="14">
                  <c:v>0.33059163093776334</c:v>
                </c:pt>
                <c:pt idx="15">
                  <c:v>0.32559163093776333</c:v>
                </c:pt>
                <c:pt idx="16">
                  <c:v>0.32059163093776333</c:v>
                </c:pt>
                <c:pt idx="17">
                  <c:v>0.31559163093776332</c:v>
                </c:pt>
                <c:pt idx="18">
                  <c:v>0.31059163093776332</c:v>
                </c:pt>
                <c:pt idx="19">
                  <c:v>0.30559163093776331</c:v>
                </c:pt>
              </c:numCache>
            </c:numRef>
          </c:xVal>
          <c:yVal>
            <c:numRef>
              <c:f>'CRET V4D2'!$AA$2:$AA$21</c:f>
              <c:numCache>
                <c:formatCode>General</c:formatCode>
                <c:ptCount val="20"/>
                <c:pt idx="0">
                  <c:v>0.80059163093776331</c:v>
                </c:pt>
                <c:pt idx="1">
                  <c:v>0.79559163093776331</c:v>
                </c:pt>
                <c:pt idx="2">
                  <c:v>0.7905916309377633</c:v>
                </c:pt>
                <c:pt idx="3">
                  <c:v>0.7855916309377633</c:v>
                </c:pt>
                <c:pt idx="4">
                  <c:v>0.78059163093776329</c:v>
                </c:pt>
                <c:pt idx="5">
                  <c:v>0.77559163093776329</c:v>
                </c:pt>
                <c:pt idx="6">
                  <c:v>0.77059163093776328</c:v>
                </c:pt>
                <c:pt idx="7">
                  <c:v>0.76559163093776328</c:v>
                </c:pt>
                <c:pt idx="8">
                  <c:v>0.76059163093776327</c:v>
                </c:pt>
                <c:pt idx="9">
                  <c:v>0.75559163093776327</c:v>
                </c:pt>
                <c:pt idx="10">
                  <c:v>0.75059163093776327</c:v>
                </c:pt>
                <c:pt idx="11">
                  <c:v>0.74559163093776326</c:v>
                </c:pt>
                <c:pt idx="12">
                  <c:v>0.74059163093776337</c:v>
                </c:pt>
                <c:pt idx="13">
                  <c:v>0.73559163093776325</c:v>
                </c:pt>
                <c:pt idx="14">
                  <c:v>0.73059163093776336</c:v>
                </c:pt>
                <c:pt idx="15">
                  <c:v>0.72559163093776335</c:v>
                </c:pt>
                <c:pt idx="16">
                  <c:v>0.72059163093776335</c:v>
                </c:pt>
                <c:pt idx="17">
                  <c:v>0.71559163093776335</c:v>
                </c:pt>
                <c:pt idx="18">
                  <c:v>0.71059163093776334</c:v>
                </c:pt>
                <c:pt idx="19">
                  <c:v>0.70559163093776334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'CRET V4D2'!$Q$1</c:f>
              <c:strCache>
                <c:ptCount val="1"/>
                <c:pt idx="0">
                  <c:v>Crmi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'CRET V4D2'!$B$2:$B$700</c:f>
              <c:numCache>
                <c:formatCode>0.000</c:formatCode>
                <c:ptCount val="69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  <c:pt idx="339">
                  <c:v>0.11334395294694266</c:v>
                </c:pt>
                <c:pt idx="340">
                  <c:v>0.11269043826328473</c:v>
                </c:pt>
                <c:pt idx="341">
                  <c:v>0.11195523424416941</c:v>
                </c:pt>
                <c:pt idx="342">
                  <c:v>0.11130171956051126</c:v>
                </c:pt>
                <c:pt idx="343">
                  <c:v>0.11064820487685334</c:v>
                </c:pt>
                <c:pt idx="344">
                  <c:v>0.109913000857738</c:v>
                </c:pt>
                <c:pt idx="345">
                  <c:v>0.10917779683862266</c:v>
                </c:pt>
                <c:pt idx="346">
                  <c:v>0.10852428215496451</c:v>
                </c:pt>
                <c:pt idx="347">
                  <c:v>0.10795245680676378</c:v>
                </c:pt>
                <c:pt idx="348">
                  <c:v>0.10721725278764845</c:v>
                </c:pt>
                <c:pt idx="349">
                  <c:v>0.10648204876853312</c:v>
                </c:pt>
                <c:pt idx="350">
                  <c:v>0.10599191275578956</c:v>
                </c:pt>
                <c:pt idx="351">
                  <c:v>0.10525670873667446</c:v>
                </c:pt>
                <c:pt idx="352">
                  <c:v>0.1046848833884735</c:v>
                </c:pt>
                <c:pt idx="353">
                  <c:v>0.10394967936935816</c:v>
                </c:pt>
                <c:pt idx="354">
                  <c:v>0.10329616468570024</c:v>
                </c:pt>
                <c:pt idx="355">
                  <c:v>0.10264265000204209</c:v>
                </c:pt>
                <c:pt idx="356">
                  <c:v>0.10198913531838417</c:v>
                </c:pt>
                <c:pt idx="357">
                  <c:v>0.10133562063472602</c:v>
                </c:pt>
                <c:pt idx="358">
                  <c:v>0.10068210595106811</c:v>
                </c:pt>
                <c:pt idx="359">
                  <c:v>9.994690193195277E-2</c:v>
                </c:pt>
                <c:pt idx="360">
                  <c:v>9.9293387248294618E-2</c:v>
                </c:pt>
                <c:pt idx="361">
                  <c:v>9.8639872564636702E-2</c:v>
                </c:pt>
                <c:pt idx="362">
                  <c:v>9.8068047216435736E-2</c:v>
                </c:pt>
                <c:pt idx="363">
                  <c:v>9.741453253277782E-2</c:v>
                </c:pt>
                <c:pt idx="364">
                  <c:v>9.6842707184577076E-2</c:v>
                </c:pt>
                <c:pt idx="365">
                  <c:v>9.6189192500918924E-2</c:v>
                </c:pt>
                <c:pt idx="366">
                  <c:v>9.5535677817261008E-2</c:v>
                </c:pt>
                <c:pt idx="367">
                  <c:v>9.4882163133602856E-2</c:v>
                </c:pt>
                <c:pt idx="368">
                  <c:v>9.4228648449944705E-2</c:v>
                </c:pt>
                <c:pt idx="369">
                  <c:v>9.3656823101743975E-2</c:v>
                </c:pt>
                <c:pt idx="370">
                  <c:v>9.3003308418086059E-2</c:v>
                </c:pt>
                <c:pt idx="371">
                  <c:v>9.2268104398970721E-2</c:v>
                </c:pt>
                <c:pt idx="372">
                  <c:v>9.1696279050769755E-2</c:v>
                </c:pt>
                <c:pt idx="373">
                  <c:v>9.1042764367111839E-2</c:v>
                </c:pt>
                <c:pt idx="374">
                  <c:v>9.0389249683453687E-2</c:v>
                </c:pt>
                <c:pt idx="375">
                  <c:v>8.9817424335252943E-2</c:v>
                </c:pt>
                <c:pt idx="376">
                  <c:v>8.9163909651595027E-2</c:v>
                </c:pt>
                <c:pt idx="377">
                  <c:v>8.8592084303394061E-2</c:v>
                </c:pt>
                <c:pt idx="378">
                  <c:v>8.7938569619736145E-2</c:v>
                </c:pt>
                <c:pt idx="379">
                  <c:v>8.7285054936077994E-2</c:v>
                </c:pt>
                <c:pt idx="380">
                  <c:v>8.6631540252420078E-2</c:v>
                </c:pt>
                <c:pt idx="381">
                  <c:v>8.6059714904219112E-2</c:v>
                </c:pt>
                <c:pt idx="382">
                  <c:v>8.5406200220561182E-2</c:v>
                </c:pt>
                <c:pt idx="383">
                  <c:v>8.475268553690303E-2</c:v>
                </c:pt>
                <c:pt idx="384">
                  <c:v>8.4099170853245114E-2</c:v>
                </c:pt>
                <c:pt idx="385">
                  <c:v>8.3527345505044148E-2</c:v>
                </c:pt>
                <c:pt idx="386">
                  <c:v>8.2955520156843418E-2</c:v>
                </c:pt>
                <c:pt idx="387">
                  <c:v>8.2302005473185488E-2</c:v>
                </c:pt>
                <c:pt idx="388">
                  <c:v>8.164849078952735E-2</c:v>
                </c:pt>
                <c:pt idx="389">
                  <c:v>8.1076665441326606E-2</c:v>
                </c:pt>
                <c:pt idx="390">
                  <c:v>8.0504840093125876E-2</c:v>
                </c:pt>
                <c:pt idx="391">
                  <c:v>7.9851325409467724E-2</c:v>
                </c:pt>
                <c:pt idx="392">
                  <c:v>7.927950006126698E-2</c:v>
                </c:pt>
                <c:pt idx="393">
                  <c:v>7.8625985377608829E-2</c:v>
                </c:pt>
                <c:pt idx="394">
                  <c:v>7.8054160029408098E-2</c:v>
                </c:pt>
                <c:pt idx="395">
                  <c:v>7.7400645345749947E-2</c:v>
                </c:pt>
                <c:pt idx="396">
                  <c:v>7.6747130662092031E-2</c:v>
                </c:pt>
                <c:pt idx="397">
                  <c:v>7.6175305313891287E-2</c:v>
                </c:pt>
                <c:pt idx="398">
                  <c:v>7.5603479965690321E-2</c:v>
                </c:pt>
                <c:pt idx="399">
                  <c:v>7.4949965282032405E-2</c:v>
                </c:pt>
                <c:pt idx="400">
                  <c:v>7.4378139933831661E-2</c:v>
                </c:pt>
                <c:pt idx="401">
                  <c:v>7.3724625250173523E-2</c:v>
                </c:pt>
                <c:pt idx="402">
                  <c:v>7.3152799901972779E-2</c:v>
                </c:pt>
                <c:pt idx="403">
                  <c:v>7.2499285218314627E-2</c:v>
                </c:pt>
                <c:pt idx="404">
                  <c:v>7.1927459870113897E-2</c:v>
                </c:pt>
                <c:pt idx="405">
                  <c:v>7.1273945186455745E-2</c:v>
                </c:pt>
                <c:pt idx="406">
                  <c:v>7.0702119838255001E-2</c:v>
                </c:pt>
                <c:pt idx="407">
                  <c:v>7.0048605154597085E-2</c:v>
                </c:pt>
                <c:pt idx="408">
                  <c:v>6.9395090470938933E-2</c:v>
                </c:pt>
                <c:pt idx="409">
                  <c:v>6.8823265122738203E-2</c:v>
                </c:pt>
                <c:pt idx="410">
                  <c:v>6.8169750439080051E-2</c:v>
                </c:pt>
                <c:pt idx="411">
                  <c:v>6.7597925090879307E-2</c:v>
                </c:pt>
                <c:pt idx="412">
                  <c:v>6.6944410407221391E-2</c:v>
                </c:pt>
                <c:pt idx="413">
                  <c:v>6.6372585059020425E-2</c:v>
                </c:pt>
                <c:pt idx="414">
                  <c:v>6.5800759710819695E-2</c:v>
                </c:pt>
                <c:pt idx="415">
                  <c:v>6.5228934362618951E-2</c:v>
                </c:pt>
                <c:pt idx="416">
                  <c:v>6.4657109014418221E-2</c:v>
                </c:pt>
                <c:pt idx="417">
                  <c:v>6.4085283666217241E-2</c:v>
                </c:pt>
                <c:pt idx="418">
                  <c:v>6.3431768982559325E-2</c:v>
                </c:pt>
                <c:pt idx="419">
                  <c:v>6.2859943634358595E-2</c:v>
                </c:pt>
                <c:pt idx="420">
                  <c:v>6.2369807621615037E-2</c:v>
                </c:pt>
                <c:pt idx="421">
                  <c:v>6.179798227341407E-2</c:v>
                </c:pt>
                <c:pt idx="422">
                  <c:v>6.1226156925213333E-2</c:v>
                </c:pt>
                <c:pt idx="423">
                  <c:v>6.0736020912469775E-2</c:v>
                </c:pt>
                <c:pt idx="424">
                  <c:v>6.0082506228811859E-2</c:v>
                </c:pt>
                <c:pt idx="425">
                  <c:v>5.9674059551525487E-2</c:v>
                </c:pt>
                <c:pt idx="426">
                  <c:v>5.9183923538781928E-2</c:v>
                </c:pt>
                <c:pt idx="427">
                  <c:v>5.8612098190581191E-2</c:v>
                </c:pt>
                <c:pt idx="428">
                  <c:v>5.812196217783764E-2</c:v>
                </c:pt>
                <c:pt idx="429">
                  <c:v>5.7631826165094081E-2</c:v>
                </c:pt>
                <c:pt idx="430">
                  <c:v>5.714169015235053E-2</c:v>
                </c:pt>
                <c:pt idx="431">
                  <c:v>5.6651554139606972E-2</c:v>
                </c:pt>
                <c:pt idx="432">
                  <c:v>5.616141812686342E-2</c:v>
                </c:pt>
                <c:pt idx="433">
                  <c:v>5.5671282114119862E-2</c:v>
                </c:pt>
                <c:pt idx="434">
                  <c:v>5.518114610137631E-2</c:v>
                </c:pt>
                <c:pt idx="435">
                  <c:v>5.4691010088632988E-2</c:v>
                </c:pt>
                <c:pt idx="436">
                  <c:v>5.420087407588943E-2</c:v>
                </c:pt>
                <c:pt idx="437">
                  <c:v>5.3792427398603057E-2</c:v>
                </c:pt>
                <c:pt idx="438">
                  <c:v>5.3302291385859506E-2</c:v>
                </c:pt>
                <c:pt idx="439">
                  <c:v>5.2893844708573133E-2</c:v>
                </c:pt>
                <c:pt idx="440">
                  <c:v>5.2403708695829811E-2</c:v>
                </c:pt>
                <c:pt idx="441">
                  <c:v>5.1913572683086252E-2</c:v>
                </c:pt>
                <c:pt idx="442">
                  <c:v>5.150512600579988E-2</c:v>
                </c:pt>
                <c:pt idx="443">
                  <c:v>5.1096679328513507E-2</c:v>
                </c:pt>
                <c:pt idx="444">
                  <c:v>5.052485398031277E-2</c:v>
                </c:pt>
                <c:pt idx="445">
                  <c:v>5.0198096638483812E-2</c:v>
                </c:pt>
                <c:pt idx="446">
                  <c:v>4.9789649961197439E-2</c:v>
                </c:pt>
                <c:pt idx="447">
                  <c:v>4.9299513948453881E-2</c:v>
                </c:pt>
                <c:pt idx="448">
                  <c:v>4.8891067271167744E-2</c:v>
                </c:pt>
                <c:pt idx="449">
                  <c:v>4.8482620593881372E-2</c:v>
                </c:pt>
                <c:pt idx="450">
                  <c:v>4.8074173916595228E-2</c:v>
                </c:pt>
                <c:pt idx="451">
                  <c:v>4.7665727239308855E-2</c:v>
                </c:pt>
                <c:pt idx="452">
                  <c:v>4.7257280562022483E-2</c:v>
                </c:pt>
                <c:pt idx="453">
                  <c:v>4.6848833884736339E-2</c:v>
                </c:pt>
                <c:pt idx="454">
                  <c:v>4.6358697871992788E-2</c:v>
                </c:pt>
                <c:pt idx="455">
                  <c:v>4.6113629865621009E-2</c:v>
                </c:pt>
                <c:pt idx="456">
                  <c:v>4.5705183188334636E-2</c:v>
                </c:pt>
                <c:pt idx="457">
                  <c:v>4.5215047175591196E-2</c:v>
                </c:pt>
                <c:pt idx="458">
                  <c:v>4.4806600498304941E-2</c:v>
                </c:pt>
                <c:pt idx="459">
                  <c:v>4.4398153821018568E-2</c:v>
                </c:pt>
                <c:pt idx="460">
                  <c:v>4.407139647918961E-2</c:v>
                </c:pt>
                <c:pt idx="461">
                  <c:v>4.3662949801903349E-2</c:v>
                </c:pt>
                <c:pt idx="462">
                  <c:v>4.3254503124616976E-2</c:v>
                </c:pt>
                <c:pt idx="463">
                  <c:v>4.2927745782788018E-2</c:v>
                </c:pt>
                <c:pt idx="464">
                  <c:v>4.2519299105501764E-2</c:v>
                </c:pt>
                <c:pt idx="465">
                  <c:v>4.2192541763672688E-2</c:v>
                </c:pt>
                <c:pt idx="466">
                  <c:v>4.1784095086386426E-2</c:v>
                </c:pt>
                <c:pt idx="467">
                  <c:v>4.145733774455735E-2</c:v>
                </c:pt>
                <c:pt idx="468">
                  <c:v>4.0967201731813917E-2</c:v>
                </c:pt>
                <c:pt idx="469">
                  <c:v>4.0722133725442138E-2</c:v>
                </c:pt>
                <c:pt idx="470">
                  <c:v>4.0313687048155765E-2</c:v>
                </c:pt>
                <c:pt idx="471">
                  <c:v>3.9986929706326807E-2</c:v>
                </c:pt>
                <c:pt idx="472">
                  <c:v>3.9578483029040545E-2</c:v>
                </c:pt>
                <c:pt idx="473">
                  <c:v>3.9251725687211469E-2</c:v>
                </c:pt>
                <c:pt idx="474">
                  <c:v>3.8924968345382512E-2</c:v>
                </c:pt>
                <c:pt idx="475">
                  <c:v>3.8516521668096139E-2</c:v>
                </c:pt>
                <c:pt idx="476">
                  <c:v>3.8189764326267181E-2</c:v>
                </c:pt>
                <c:pt idx="477">
                  <c:v>3.7863006984438105E-2</c:v>
                </c:pt>
                <c:pt idx="478">
                  <c:v>3.7536249642609147E-2</c:v>
                </c:pt>
                <c:pt idx="479">
                  <c:v>3.7209492300780071E-2</c:v>
                </c:pt>
                <c:pt idx="480">
                  <c:v>3.6882734958951113E-2</c:v>
                </c:pt>
                <c:pt idx="481">
                  <c:v>3.6555977617122037E-2</c:v>
                </c:pt>
                <c:pt idx="482">
                  <c:v>3.6229220275292962E-2</c:v>
                </c:pt>
                <c:pt idx="483">
                  <c:v>3.5902462933464004E-2</c:v>
                </c:pt>
                <c:pt idx="484">
                  <c:v>3.5657394927092224E-2</c:v>
                </c:pt>
                <c:pt idx="485">
                  <c:v>3.524894824980597E-2</c:v>
                </c:pt>
                <c:pt idx="486">
                  <c:v>3.5003880243434191E-2</c:v>
                </c:pt>
                <c:pt idx="487">
                  <c:v>3.4677122901605115E-2</c:v>
                </c:pt>
                <c:pt idx="488">
                  <c:v>3.4350365559776157E-2</c:v>
                </c:pt>
                <c:pt idx="489">
                  <c:v>3.4023608217947081E-2</c:v>
                </c:pt>
                <c:pt idx="490">
                  <c:v>3.3778540211575302E-2</c:v>
                </c:pt>
                <c:pt idx="491">
                  <c:v>3.3451782869746344E-2</c:v>
                </c:pt>
                <c:pt idx="492">
                  <c:v>3.3125025527917268E-2</c:v>
                </c:pt>
                <c:pt idx="493">
                  <c:v>3.2879957521545489E-2</c:v>
                </c:pt>
                <c:pt idx="494">
                  <c:v>3.2716578850631013E-2</c:v>
                </c:pt>
                <c:pt idx="495">
                  <c:v>3.2308132173344752E-2</c:v>
                </c:pt>
                <c:pt idx="496">
                  <c:v>3.1981374831515676E-2</c:v>
                </c:pt>
                <c:pt idx="497">
                  <c:v>3.1736306825143903E-2</c:v>
                </c:pt>
                <c:pt idx="498">
                  <c:v>3.1491238818772124E-2</c:v>
                </c:pt>
                <c:pt idx="499">
                  <c:v>3.1164481476943166E-2</c:v>
                </c:pt>
                <c:pt idx="500">
                  <c:v>3.0919413470571387E-2</c:v>
                </c:pt>
                <c:pt idx="501">
                  <c:v>3.0674345464199611E-2</c:v>
                </c:pt>
                <c:pt idx="502">
                  <c:v>3.0347588122370536E-2</c:v>
                </c:pt>
                <c:pt idx="503">
                  <c:v>3.0020830780541574E-2</c:v>
                </c:pt>
                <c:pt idx="504">
                  <c:v>2.9775762774169798E-2</c:v>
                </c:pt>
                <c:pt idx="505">
                  <c:v>2.9530694767798019E-2</c:v>
                </c:pt>
                <c:pt idx="506">
                  <c:v>2.9285626761426244E-2</c:v>
                </c:pt>
                <c:pt idx="507">
                  <c:v>2.9040558755054464E-2</c:v>
                </c:pt>
                <c:pt idx="508">
                  <c:v>2.8713801413225506E-2</c:v>
                </c:pt>
                <c:pt idx="509">
                  <c:v>2.8468733406853731E-2</c:v>
                </c:pt>
                <c:pt idx="510">
                  <c:v>2.8223665400481952E-2</c:v>
                </c:pt>
                <c:pt idx="511">
                  <c:v>2.7978597394110176E-2</c:v>
                </c:pt>
                <c:pt idx="512">
                  <c:v>2.7733529387738397E-2</c:v>
                </c:pt>
                <c:pt idx="513">
                  <c:v>2.7406772045909321E-2</c:v>
                </c:pt>
                <c:pt idx="514">
                  <c:v>2.7243393374994842E-2</c:v>
                </c:pt>
                <c:pt idx="515">
                  <c:v>2.6998325368623066E-2</c:v>
                </c:pt>
                <c:pt idx="516">
                  <c:v>2.6753257362251287E-2</c:v>
                </c:pt>
                <c:pt idx="517">
                  <c:v>2.6508189355879511E-2</c:v>
                </c:pt>
                <c:pt idx="518">
                  <c:v>2.6344810684965029E-2</c:v>
                </c:pt>
                <c:pt idx="519">
                  <c:v>2.6099742678593253E-2</c:v>
                </c:pt>
                <c:pt idx="520">
                  <c:v>2.5772985336764177E-2</c:v>
                </c:pt>
                <c:pt idx="521">
                  <c:v>2.5527917330392516E-2</c:v>
                </c:pt>
                <c:pt idx="522">
                  <c:v>2.5364538659477919E-2</c:v>
                </c:pt>
                <c:pt idx="523">
                  <c:v>2.5037781317648961E-2</c:v>
                </c:pt>
                <c:pt idx="524">
                  <c:v>2.4874402646734364E-2</c:v>
                </c:pt>
                <c:pt idx="525">
                  <c:v>2.4711023975819885E-2</c:v>
                </c:pt>
                <c:pt idx="526">
                  <c:v>2.446595596944811E-2</c:v>
                </c:pt>
                <c:pt idx="527">
                  <c:v>2.422088796307633E-2</c:v>
                </c:pt>
                <c:pt idx="528">
                  <c:v>2.3975819956704555E-2</c:v>
                </c:pt>
                <c:pt idx="529">
                  <c:v>2.3812441285790072E-2</c:v>
                </c:pt>
                <c:pt idx="530">
                  <c:v>2.3649062614875593E-2</c:v>
                </c:pt>
                <c:pt idx="531">
                  <c:v>2.3403994608503818E-2</c:v>
                </c:pt>
                <c:pt idx="532">
                  <c:v>2.3158926602132038E-2</c:v>
                </c:pt>
                <c:pt idx="533">
                  <c:v>2.299554793121756E-2</c:v>
                </c:pt>
                <c:pt idx="534">
                  <c:v>2.2750479924845784E-2</c:v>
                </c:pt>
                <c:pt idx="535">
                  <c:v>2.2505411918474005E-2</c:v>
                </c:pt>
                <c:pt idx="536">
                  <c:v>2.2342033247559526E-2</c:v>
                </c:pt>
                <c:pt idx="537">
                  <c:v>2.2096965241187747E-2</c:v>
                </c:pt>
                <c:pt idx="538">
                  <c:v>2.1933586570273153E-2</c:v>
                </c:pt>
                <c:pt idx="539">
                  <c:v>2.1770207899358674E-2</c:v>
                </c:pt>
                <c:pt idx="540">
                  <c:v>2.1525139892986895E-2</c:v>
                </c:pt>
                <c:pt idx="541">
                  <c:v>2.1361761222072416E-2</c:v>
                </c:pt>
                <c:pt idx="542">
                  <c:v>2.1116693215700637E-2</c:v>
                </c:pt>
                <c:pt idx="543">
                  <c:v>2.0953314544786158E-2</c:v>
                </c:pt>
                <c:pt idx="544">
                  <c:v>2.0789935873871564E-2</c:v>
                </c:pt>
                <c:pt idx="545">
                  <c:v>2.0626557202957082E-2</c:v>
                </c:pt>
                <c:pt idx="546">
                  <c:v>2.0463178532042603E-2</c:v>
                </c:pt>
                <c:pt idx="547">
                  <c:v>2.0299799861128124E-2</c:v>
                </c:pt>
                <c:pt idx="548">
                  <c:v>2.0136421190213527E-2</c:v>
                </c:pt>
                <c:pt idx="549">
                  <c:v>1.9973042519299048E-2</c:v>
                </c:pt>
                <c:pt idx="550">
                  <c:v>1.9809663848384569E-2</c:v>
                </c:pt>
                <c:pt idx="551">
                  <c:v>1.9646285177469972E-2</c:v>
                </c:pt>
                <c:pt idx="552">
                  <c:v>1.9482906506555493E-2</c:v>
                </c:pt>
                <c:pt idx="553">
                  <c:v>1.9319527835641014E-2</c:v>
                </c:pt>
                <c:pt idx="554">
                  <c:v>1.9156149164726535E-2</c:v>
                </c:pt>
                <c:pt idx="555">
                  <c:v>1.9074459829269239E-2</c:v>
                </c:pt>
                <c:pt idx="556">
                  <c:v>1.8829391822897459E-2</c:v>
                </c:pt>
                <c:pt idx="557">
                  <c:v>1.8747702487440163E-2</c:v>
                </c:pt>
                <c:pt idx="558">
                  <c:v>1.8584323816525684E-2</c:v>
                </c:pt>
                <c:pt idx="559">
                  <c:v>1.8420945145611201E-2</c:v>
                </c:pt>
                <c:pt idx="560">
                  <c:v>1.8257566474696722E-2</c:v>
                </c:pt>
                <c:pt idx="561">
                  <c:v>1.8175877139239426E-2</c:v>
                </c:pt>
                <c:pt idx="562">
                  <c:v>1.8012498468324947E-2</c:v>
                </c:pt>
                <c:pt idx="563">
                  <c:v>1.7930809132867646E-2</c:v>
                </c:pt>
                <c:pt idx="564">
                  <c:v>1.7767430461953167E-2</c:v>
                </c:pt>
                <c:pt idx="565">
                  <c:v>1.7685741126495871E-2</c:v>
                </c:pt>
                <c:pt idx="566">
                  <c:v>1.7522362455581392E-2</c:v>
                </c:pt>
                <c:pt idx="567">
                  <c:v>1.7358983784666909E-2</c:v>
                </c:pt>
                <c:pt idx="568">
                  <c:v>1.7277294449209613E-2</c:v>
                </c:pt>
                <c:pt idx="569">
                  <c:v>1.7113915778295134E-2</c:v>
                </c:pt>
                <c:pt idx="570">
                  <c:v>1.7032226442837837E-2</c:v>
                </c:pt>
                <c:pt idx="571">
                  <c:v>1.6868847771923354E-2</c:v>
                </c:pt>
                <c:pt idx="572">
                  <c:v>1.6787158436466058E-2</c:v>
                </c:pt>
                <c:pt idx="573">
                  <c:v>1.6623779765551579E-2</c:v>
                </c:pt>
                <c:pt idx="574">
                  <c:v>1.6623779765551579E-2</c:v>
                </c:pt>
                <c:pt idx="575">
                  <c:v>1.64604010946371E-2</c:v>
                </c:pt>
                <c:pt idx="576">
                  <c:v>1.63787117591798E-2</c:v>
                </c:pt>
                <c:pt idx="577">
                  <c:v>1.6215333088265321E-2</c:v>
                </c:pt>
                <c:pt idx="578">
                  <c:v>1.6133643752808024E-2</c:v>
                </c:pt>
                <c:pt idx="579">
                  <c:v>1.6051954417350727E-2</c:v>
                </c:pt>
                <c:pt idx="580">
                  <c:v>1.5888575746436245E-2</c:v>
                </c:pt>
                <c:pt idx="581">
                  <c:v>1.5888575746436245E-2</c:v>
                </c:pt>
                <c:pt idx="582">
                  <c:v>1.5725197075521766E-2</c:v>
                </c:pt>
                <c:pt idx="583">
                  <c:v>1.5643507740064469E-2</c:v>
                </c:pt>
                <c:pt idx="584">
                  <c:v>1.5561818404607171E-2</c:v>
                </c:pt>
                <c:pt idx="585">
                  <c:v>1.548012906914999E-2</c:v>
                </c:pt>
                <c:pt idx="586">
                  <c:v>1.5398439733692692E-2</c:v>
                </c:pt>
                <c:pt idx="587">
                  <c:v>1.5316750398235509E-2</c:v>
                </c:pt>
                <c:pt idx="588">
                  <c:v>1.5153371727320914E-2</c:v>
                </c:pt>
                <c:pt idx="589">
                  <c:v>1.5071682391863732E-2</c:v>
                </c:pt>
                <c:pt idx="590">
                  <c:v>1.4989993056406435E-2</c:v>
                </c:pt>
                <c:pt idx="591">
                  <c:v>1.4989993056406435E-2</c:v>
                </c:pt>
                <c:pt idx="592">
                  <c:v>1.4826614385491954E-2</c:v>
                </c:pt>
                <c:pt idx="593">
                  <c:v>1.4826614385491954E-2</c:v>
                </c:pt>
                <c:pt idx="594">
                  <c:v>1.4663235714577359E-2</c:v>
                </c:pt>
                <c:pt idx="595">
                  <c:v>1.4663235714577359E-2</c:v>
                </c:pt>
                <c:pt idx="596">
                  <c:v>1.4499857043662879E-2</c:v>
                </c:pt>
                <c:pt idx="597">
                  <c:v>1.4499857043662879E-2</c:v>
                </c:pt>
                <c:pt idx="598">
                  <c:v>1.4418167708205698E-2</c:v>
                </c:pt>
                <c:pt idx="599">
                  <c:v>1.43364783727484E-2</c:v>
                </c:pt>
                <c:pt idx="600">
                  <c:v>1.4173099701833921E-2</c:v>
                </c:pt>
                <c:pt idx="601">
                  <c:v>1.4173099701833921E-2</c:v>
                </c:pt>
                <c:pt idx="602">
                  <c:v>1.4091410366376622E-2</c:v>
                </c:pt>
                <c:pt idx="603">
                  <c:v>1.4009721030919324E-2</c:v>
                </c:pt>
                <c:pt idx="604">
                  <c:v>1.3928031695462143E-2</c:v>
                </c:pt>
                <c:pt idx="605">
                  <c:v>1.3846342360004845E-2</c:v>
                </c:pt>
                <c:pt idx="606">
                  <c:v>1.3846342360004845E-2</c:v>
                </c:pt>
                <c:pt idx="607">
                  <c:v>1.3764653024547546E-2</c:v>
                </c:pt>
                <c:pt idx="608">
                  <c:v>1.3601274353633067E-2</c:v>
                </c:pt>
                <c:pt idx="609">
                  <c:v>1.3601274353633067E-2</c:v>
                </c:pt>
                <c:pt idx="610">
                  <c:v>1.3519585018175769E-2</c:v>
                </c:pt>
                <c:pt idx="611">
                  <c:v>1.3437895682718588E-2</c:v>
                </c:pt>
                <c:pt idx="612">
                  <c:v>1.335620634726129E-2</c:v>
                </c:pt>
                <c:pt idx="613">
                  <c:v>1.335620634726129E-2</c:v>
                </c:pt>
                <c:pt idx="614">
                  <c:v>1.3274517011804108E-2</c:v>
                </c:pt>
                <c:pt idx="615">
                  <c:v>1.3192827676346811E-2</c:v>
                </c:pt>
                <c:pt idx="616">
                  <c:v>1.3111138340889512E-2</c:v>
                </c:pt>
                <c:pt idx="617">
                  <c:v>1.3111138340889512E-2</c:v>
                </c:pt>
                <c:pt idx="618">
                  <c:v>1.302944900543233E-2</c:v>
                </c:pt>
                <c:pt idx="619">
                  <c:v>1.302944900543233E-2</c:v>
                </c:pt>
                <c:pt idx="620">
                  <c:v>1.2947759669975033E-2</c:v>
                </c:pt>
                <c:pt idx="621">
                  <c:v>1.2866070334517735E-2</c:v>
                </c:pt>
                <c:pt idx="622">
                  <c:v>1.2866070334517735E-2</c:v>
                </c:pt>
                <c:pt idx="623">
                  <c:v>1.2784380999060553E-2</c:v>
                </c:pt>
                <c:pt idx="624">
                  <c:v>1.2702691663603256E-2</c:v>
                </c:pt>
                <c:pt idx="625">
                  <c:v>1.2621002328145958E-2</c:v>
                </c:pt>
                <c:pt idx="626">
                  <c:v>1.2621002328145958E-2</c:v>
                </c:pt>
                <c:pt idx="627">
                  <c:v>1.2539312992688775E-2</c:v>
                </c:pt>
                <c:pt idx="628">
                  <c:v>1.2539312992688775E-2</c:v>
                </c:pt>
                <c:pt idx="629">
                  <c:v>1.2457623657231479E-2</c:v>
                </c:pt>
                <c:pt idx="630">
                  <c:v>1.2457623657231479E-2</c:v>
                </c:pt>
                <c:pt idx="631">
                  <c:v>1.2375934321774296E-2</c:v>
                </c:pt>
                <c:pt idx="632">
                  <c:v>1.2375934321774296E-2</c:v>
                </c:pt>
                <c:pt idx="633">
                  <c:v>1.2294244986316998E-2</c:v>
                </c:pt>
                <c:pt idx="634">
                  <c:v>1.2294244986316998E-2</c:v>
                </c:pt>
                <c:pt idx="635">
                  <c:v>1.2212555650859701E-2</c:v>
                </c:pt>
                <c:pt idx="636">
                  <c:v>1.2130866315402519E-2</c:v>
                </c:pt>
                <c:pt idx="637">
                  <c:v>1.2130866315402519E-2</c:v>
                </c:pt>
                <c:pt idx="638">
                  <c:v>1.2130866315402519E-2</c:v>
                </c:pt>
                <c:pt idx="639">
                  <c:v>1.204917697994522E-2</c:v>
                </c:pt>
                <c:pt idx="640">
                  <c:v>1.1967487644487924E-2</c:v>
                </c:pt>
                <c:pt idx="641">
                  <c:v>1.1885798309030741E-2</c:v>
                </c:pt>
                <c:pt idx="642">
                  <c:v>1.1885798309030741E-2</c:v>
                </c:pt>
                <c:pt idx="643">
                  <c:v>1.1885798309030741E-2</c:v>
                </c:pt>
                <c:pt idx="644">
                  <c:v>1.1804108973573443E-2</c:v>
                </c:pt>
                <c:pt idx="645">
                  <c:v>1.1804108973573443E-2</c:v>
                </c:pt>
                <c:pt idx="646">
                  <c:v>1.1804108973573443E-2</c:v>
                </c:pt>
                <c:pt idx="647">
                  <c:v>1.1722419638116146E-2</c:v>
                </c:pt>
                <c:pt idx="648">
                  <c:v>1.1722419638116146E-2</c:v>
                </c:pt>
                <c:pt idx="649">
                  <c:v>1.1722419638116146E-2</c:v>
                </c:pt>
                <c:pt idx="650">
                  <c:v>1.1640730302658964E-2</c:v>
                </c:pt>
                <c:pt idx="651">
                  <c:v>1.1559040967201666E-2</c:v>
                </c:pt>
                <c:pt idx="652">
                  <c:v>1.1559040967201666E-2</c:v>
                </c:pt>
                <c:pt idx="653">
                  <c:v>1.1477351631744369E-2</c:v>
                </c:pt>
                <c:pt idx="654">
                  <c:v>1.1477351631744369E-2</c:v>
                </c:pt>
                <c:pt idx="655">
                  <c:v>1.1477351631744369E-2</c:v>
                </c:pt>
                <c:pt idx="656">
                  <c:v>1.1395662296287187E-2</c:v>
                </c:pt>
                <c:pt idx="657">
                  <c:v>1.1395662296287187E-2</c:v>
                </c:pt>
                <c:pt idx="658">
                  <c:v>1.1395662296287187E-2</c:v>
                </c:pt>
                <c:pt idx="659">
                  <c:v>1.1395662296287187E-2</c:v>
                </c:pt>
                <c:pt idx="660">
                  <c:v>1.1232283625372708E-2</c:v>
                </c:pt>
                <c:pt idx="661">
                  <c:v>1.1232283625372708E-2</c:v>
                </c:pt>
                <c:pt idx="662">
                  <c:v>1.1150594289915409E-2</c:v>
                </c:pt>
                <c:pt idx="663">
                  <c:v>1.1150594289915409E-2</c:v>
                </c:pt>
                <c:pt idx="664">
                  <c:v>1.1068904954458111E-2</c:v>
                </c:pt>
                <c:pt idx="665">
                  <c:v>1.1068904954458111E-2</c:v>
                </c:pt>
                <c:pt idx="666">
                  <c:v>1.1068904954458111E-2</c:v>
                </c:pt>
                <c:pt idx="667">
                  <c:v>1.098721561900093E-2</c:v>
                </c:pt>
                <c:pt idx="668">
                  <c:v>1.098721561900093E-2</c:v>
                </c:pt>
                <c:pt idx="669">
                  <c:v>1.0905526283543632E-2</c:v>
                </c:pt>
                <c:pt idx="670">
                  <c:v>1.0823836948086333E-2</c:v>
                </c:pt>
                <c:pt idx="671">
                  <c:v>1.0823836948086333E-2</c:v>
                </c:pt>
                <c:pt idx="672">
                  <c:v>1.0823836948086333E-2</c:v>
                </c:pt>
                <c:pt idx="673">
                  <c:v>1.0742147612629153E-2</c:v>
                </c:pt>
                <c:pt idx="674">
                  <c:v>1.0660458277171854E-2</c:v>
                </c:pt>
                <c:pt idx="675">
                  <c:v>1.0660458277171854E-2</c:v>
                </c:pt>
                <c:pt idx="676">
                  <c:v>1.0578768941714556E-2</c:v>
                </c:pt>
                <c:pt idx="677">
                  <c:v>1.0578768941714556E-2</c:v>
                </c:pt>
                <c:pt idx="678">
                  <c:v>1.0578768941714556E-2</c:v>
                </c:pt>
                <c:pt idx="679">
                  <c:v>1.0578768941714556E-2</c:v>
                </c:pt>
                <c:pt idx="680">
                  <c:v>1.0497079606257375E-2</c:v>
                </c:pt>
                <c:pt idx="681">
                  <c:v>1.0497079606257375E-2</c:v>
                </c:pt>
                <c:pt idx="682">
                  <c:v>1.0497079606257375E-2</c:v>
                </c:pt>
                <c:pt idx="683">
                  <c:v>1.0415390270800077E-2</c:v>
                </c:pt>
                <c:pt idx="684">
                  <c:v>1.0415390270800077E-2</c:v>
                </c:pt>
                <c:pt idx="685">
                  <c:v>1.0333700935342895E-2</c:v>
                </c:pt>
                <c:pt idx="686">
                  <c:v>1.0333700935342895E-2</c:v>
                </c:pt>
                <c:pt idx="687">
                  <c:v>1.0333700935342895E-2</c:v>
                </c:pt>
                <c:pt idx="688">
                  <c:v>1.0252011599885598E-2</c:v>
                </c:pt>
                <c:pt idx="689">
                  <c:v>1.0252011599885598E-2</c:v>
                </c:pt>
                <c:pt idx="690">
                  <c:v>1.0252011599885598E-2</c:v>
                </c:pt>
                <c:pt idx="691">
                  <c:v>1.0252011599885598E-2</c:v>
                </c:pt>
                <c:pt idx="692">
                  <c:v>1.0170322264428299E-2</c:v>
                </c:pt>
                <c:pt idx="693">
                  <c:v>1.0170322264428299E-2</c:v>
                </c:pt>
                <c:pt idx="694">
                  <c:v>1.0170322264428299E-2</c:v>
                </c:pt>
                <c:pt idx="695">
                  <c:v>1.0170322264428299E-2</c:v>
                </c:pt>
                <c:pt idx="696">
                  <c:v>1.0088632928971117E-2</c:v>
                </c:pt>
                <c:pt idx="697">
                  <c:v>1.0088632928971117E-2</c:v>
                </c:pt>
                <c:pt idx="698">
                  <c:v>1.000694359351382E-2</c:v>
                </c:pt>
              </c:numCache>
            </c:numRef>
          </c:xVal>
          <c:yVal>
            <c:numRef>
              <c:f>'CRET V4D2'!$Q$2:$Q$700</c:f>
              <c:numCache>
                <c:formatCode>0.0000</c:formatCode>
                <c:ptCount val="699"/>
                <c:pt idx="0">
                  <c:v>0.72744090044048304</c:v>
                </c:pt>
                <c:pt idx="1">
                  <c:v>0.727440762743918</c:v>
                </c:pt>
                <c:pt idx="2">
                  <c:v>0.72744066710097888</c:v>
                </c:pt>
                <c:pt idx="3">
                  <c:v>0.72744056333384055</c:v>
                </c:pt>
                <c:pt idx="4">
                  <c:v>0.72744046242932081</c:v>
                </c:pt>
                <c:pt idx="5">
                  <c:v>0.72744037866786948</c:v>
                </c:pt>
                <c:pt idx="6">
                  <c:v>0.72744025040863725</c:v>
                </c:pt>
                <c:pt idx="7">
                  <c:v>0.72744014000572499</c:v>
                </c:pt>
                <c:pt idx="8">
                  <c:v>0.72744002216867587</c:v>
                </c:pt>
                <c:pt idx="9">
                  <c:v>0.72743988009326011</c:v>
                </c:pt>
                <c:pt idx="10">
                  <c:v>0.72743972721544092</c:v>
                </c:pt>
                <c:pt idx="11">
                  <c:v>0.72743956271687238</c:v>
                </c:pt>
                <c:pt idx="12">
                  <c:v>0.72743942617850654</c:v>
                </c:pt>
                <c:pt idx="13">
                  <c:v>0.72743921712758342</c:v>
                </c:pt>
                <c:pt idx="14">
                  <c:v>0.72743901387796972</c:v>
                </c:pt>
                <c:pt idx="15">
                  <c:v>0.72743882029262064</c:v>
                </c:pt>
                <c:pt idx="16">
                  <c:v>0.72743855991988049</c:v>
                </c:pt>
                <c:pt idx="17">
                  <c:v>0.72743833584104001</c:v>
                </c:pt>
                <c:pt idx="18">
                  <c:v>0.72743806572185643</c:v>
                </c:pt>
                <c:pt idx="19">
                  <c:v>0.72743777512734886</c:v>
                </c:pt>
                <c:pt idx="20">
                  <c:v>0.72743746251622809</c:v>
                </c:pt>
                <c:pt idx="21">
                  <c:v>0.72743716482087672</c:v>
                </c:pt>
                <c:pt idx="22">
                  <c:v>0.72743684717946566</c:v>
                </c:pt>
                <c:pt idx="23">
                  <c:v>0.72743633039632061</c:v>
                </c:pt>
                <c:pt idx="24">
                  <c:v>0.72743595690179341</c:v>
                </c:pt>
                <c:pt idx="25">
                  <c:v>0.72743545472235593</c:v>
                </c:pt>
                <c:pt idx="26">
                  <c:v>0.72743496670722152</c:v>
                </c:pt>
                <c:pt idx="27">
                  <c:v>0.72743444189214013</c:v>
                </c:pt>
                <c:pt idx="28">
                  <c:v>0.72743387753696653</c:v>
                </c:pt>
                <c:pt idx="29">
                  <c:v>0.72743327070295039</c:v>
                </c:pt>
                <c:pt idx="30">
                  <c:v>0.72743261823918415</c:v>
                </c:pt>
                <c:pt idx="31">
                  <c:v>0.72743191676825769</c:v>
                </c:pt>
                <c:pt idx="32">
                  <c:v>0.72743116267109365</c:v>
                </c:pt>
                <c:pt idx="33">
                  <c:v>0.72743035207094109</c:v>
                </c:pt>
                <c:pt idx="34">
                  <c:v>0.72742948081650838</c:v>
                </c:pt>
                <c:pt idx="35">
                  <c:v>0.72742854446422056</c:v>
                </c:pt>
                <c:pt idx="36">
                  <c:v>0.72742753825959405</c:v>
                </c:pt>
                <c:pt idx="37">
                  <c:v>0.7274264571177248</c:v>
                </c:pt>
                <c:pt idx="38">
                  <c:v>0.72742529560289759</c:v>
                </c:pt>
                <c:pt idx="39">
                  <c:v>0.72742404790733373</c:v>
                </c:pt>
                <c:pt idx="40">
                  <c:v>0.72742270782910323</c:v>
                </c:pt>
                <c:pt idx="41">
                  <c:v>0.72742126874924407</c:v>
                </c:pt>
                <c:pt idx="42">
                  <c:v>0.72741972360814466</c:v>
                </c:pt>
                <c:pt idx="43">
                  <c:v>0.7274180648812647</c:v>
                </c:pt>
                <c:pt idx="44">
                  <c:v>0.72741628455428831</c:v>
                </c:pt>
                <c:pt idx="45">
                  <c:v>0.72741437409782606</c:v>
                </c:pt>
                <c:pt idx="46">
                  <c:v>0.72741232444180981</c:v>
                </c:pt>
                <c:pt idx="47">
                  <c:v>0.72741037788936658</c:v>
                </c:pt>
                <c:pt idx="48">
                  <c:v>0.72740803853061142</c:v>
                </c:pt>
                <c:pt idx="49">
                  <c:v>0.72740553049752232</c:v>
                </c:pt>
                <c:pt idx="50">
                  <c:v>0.72740284237427544</c:v>
                </c:pt>
                <c:pt idx="51">
                  <c:v>0.72740029199469292</c:v>
                </c:pt>
                <c:pt idx="52">
                  <c:v>0.72739723018907687</c:v>
                </c:pt>
                <c:pt idx="53">
                  <c:v>0.727393573214968</c:v>
                </c:pt>
                <c:pt idx="54">
                  <c:v>0.7273904418281999</c:v>
                </c:pt>
                <c:pt idx="55">
                  <c:v>0.7273866862920455</c:v>
                </c:pt>
                <c:pt idx="56">
                  <c:v>0.7273831290299444</c:v>
                </c:pt>
                <c:pt idx="57">
                  <c:v>0.72737837440690067</c:v>
                </c:pt>
                <c:pt idx="58">
                  <c:v>0.72737483089134791</c:v>
                </c:pt>
                <c:pt idx="59">
                  <c:v>0.72736944245313961</c:v>
                </c:pt>
                <c:pt idx="60">
                  <c:v>0.72736424573637337</c:v>
                </c:pt>
                <c:pt idx="61">
                  <c:v>0.72735870008184678</c:v>
                </c:pt>
                <c:pt idx="62">
                  <c:v>0.7273534614111451</c:v>
                </c:pt>
                <c:pt idx="63">
                  <c:v>0.72734720111335505</c:v>
                </c:pt>
                <c:pt idx="64">
                  <c:v>0.72734129365923239</c:v>
                </c:pt>
                <c:pt idx="65">
                  <c:v>0.72733664162503131</c:v>
                </c:pt>
                <c:pt idx="66">
                  <c:v>0.72732759569680139</c:v>
                </c:pt>
                <c:pt idx="67">
                  <c:v>0.72731967181067148</c:v>
                </c:pt>
                <c:pt idx="68">
                  <c:v>0.72731316719236627</c:v>
                </c:pt>
                <c:pt idx="69">
                  <c:v>0.72730333197568731</c:v>
                </c:pt>
                <c:pt idx="70">
                  <c:v>0.72729498375479673</c:v>
                </c:pt>
                <c:pt idx="71">
                  <c:v>0.72728505854385816</c:v>
                </c:pt>
                <c:pt idx="72">
                  <c:v>0.7272745444266725</c:v>
                </c:pt>
                <c:pt idx="73">
                  <c:v>0.72726468387787646</c:v>
                </c:pt>
                <c:pt idx="74">
                  <c:v>0.72725432059133599</c:v>
                </c:pt>
                <c:pt idx="75">
                  <c:v>0.72724203913489427</c:v>
                </c:pt>
                <c:pt idx="76">
                  <c:v>0.72723054948272081</c:v>
                </c:pt>
                <c:pt idx="77">
                  <c:v>0.72721695701503763</c:v>
                </c:pt>
                <c:pt idx="78">
                  <c:v>0.72720426364673962</c:v>
                </c:pt>
                <c:pt idx="79">
                  <c:v>0.72718927474661277</c:v>
                </c:pt>
                <c:pt idx="80">
                  <c:v>0.72717351341977421</c:v>
                </c:pt>
                <c:pt idx="81">
                  <c:v>0.72715883717679819</c:v>
                </c:pt>
                <c:pt idx="82">
                  <c:v>0.7271435185698546</c:v>
                </c:pt>
                <c:pt idx="83">
                  <c:v>0.72712549980921892</c:v>
                </c:pt>
                <c:pt idx="84">
                  <c:v>0.72711089867061351</c:v>
                </c:pt>
                <c:pt idx="85">
                  <c:v>0.72708913161473754</c:v>
                </c:pt>
                <c:pt idx="86">
                  <c:v>0.72707324804358542</c:v>
                </c:pt>
                <c:pt idx="87">
                  <c:v>0.72705443279652837</c:v>
                </c:pt>
                <c:pt idx="88">
                  <c:v>0.72703490134244619</c:v>
                </c:pt>
                <c:pt idx="89">
                  <c:v>0.72701464473073729</c:v>
                </c:pt>
                <c:pt idx="90">
                  <c:v>0.7269936549560515</c:v>
                </c:pt>
                <c:pt idx="91">
                  <c:v>0.72697192496733276</c:v>
                </c:pt>
                <c:pt idx="92">
                  <c:v>0.72694944866863798</c:v>
                </c:pt>
                <c:pt idx="93">
                  <c:v>0.72692622091185799</c:v>
                </c:pt>
                <c:pt idx="94">
                  <c:v>0.72690223748160188</c:v>
                </c:pt>
                <c:pt idx="95">
                  <c:v>0.72687434877570201</c:v>
                </c:pt>
                <c:pt idx="96">
                  <c:v>0.72685199126035804</c:v>
                </c:pt>
                <c:pt idx="97">
                  <c:v>0.72682572446497251</c:v>
                </c:pt>
                <c:pt idx="98">
                  <c:v>0.72679869390994167</c:v>
                </c:pt>
                <c:pt idx="99">
                  <c:v>0.72676737160738702</c:v>
                </c:pt>
                <c:pt idx="100">
                  <c:v>0.7267387188749721</c:v>
                </c:pt>
                <c:pt idx="101">
                  <c:v>0.72671302296728468</c:v>
                </c:pt>
                <c:pt idx="102">
                  <c:v>0.72667913078497937</c:v>
                </c:pt>
                <c:pt idx="103">
                  <c:v>0.72664428053448293</c:v>
                </c:pt>
                <c:pt idx="104">
                  <c:v>0.72661250170519287</c:v>
                </c:pt>
                <c:pt idx="105">
                  <c:v>0.72657997275231001</c:v>
                </c:pt>
                <c:pt idx="106">
                  <c:v>0.72654669748768552</c:v>
                </c:pt>
                <c:pt idx="107">
                  <c:v>0.72650837585370498</c:v>
                </c:pt>
                <c:pt idx="108">
                  <c:v>0.72647352857734315</c:v>
                </c:pt>
                <c:pt idx="109">
                  <c:v>0.72643794850667565</c:v>
                </c:pt>
                <c:pt idx="110">
                  <c:v>0.72639705080317651</c:v>
                </c:pt>
                <c:pt idx="111">
                  <c:v>0.72635523827406134</c:v>
                </c:pt>
                <c:pt idx="112">
                  <c:v>0.72631730904968317</c:v>
                </c:pt>
                <c:pt idx="113">
                  <c:v>0.72627866707598876</c:v>
                </c:pt>
                <c:pt idx="114">
                  <c:v>0.72623434870715531</c:v>
                </c:pt>
                <c:pt idx="115">
                  <c:v>0.72619420752360142</c:v>
                </c:pt>
                <c:pt idx="116">
                  <c:v>0.72615336782722273</c:v>
                </c:pt>
                <c:pt idx="117">
                  <c:v>0.72611183389196032</c:v>
                </c:pt>
                <c:pt idx="118">
                  <c:v>0.72606428347178742</c:v>
                </c:pt>
                <c:pt idx="119">
                  <c:v>0.72602128762018381</c:v>
                </c:pt>
                <c:pt idx="120">
                  <c:v>0.72597210209436525</c:v>
                </c:pt>
                <c:pt idx="121">
                  <c:v>0.7259220580669834</c:v>
                </c:pt>
                <c:pt idx="122">
                  <c:v>0.72587685736381968</c:v>
                </c:pt>
                <c:pt idx="123">
                  <c:v>0.72583098468744911</c:v>
                </c:pt>
                <c:pt idx="124">
                  <c:v>0.72577857790222999</c:v>
                </c:pt>
                <c:pt idx="125">
                  <c:v>0.72572532715413163</c:v>
                </c:pt>
                <c:pt idx="126">
                  <c:v>0.72567728692910516</c:v>
                </c:pt>
                <c:pt idx="127">
                  <c:v>0.72562244935189524</c:v>
                </c:pt>
                <c:pt idx="128">
                  <c:v>0.72557300209167674</c:v>
                </c:pt>
                <c:pt idx="129">
                  <c:v>0.7255165847609123</c:v>
                </c:pt>
                <c:pt idx="130">
                  <c:v>0.72546573544734749</c:v>
                </c:pt>
                <c:pt idx="131">
                  <c:v>0.72540774251456563</c:v>
                </c:pt>
                <c:pt idx="132">
                  <c:v>0.72534891614928221</c:v>
                </c:pt>
                <c:pt idx="133">
                  <c:v>0.72528925631396401</c:v>
                </c:pt>
                <c:pt idx="134">
                  <c:v>0.72522876257726931</c:v>
                </c:pt>
                <c:pt idx="135">
                  <c:v>0.72517428965318975</c:v>
                </c:pt>
                <c:pt idx="136">
                  <c:v>0.72511221825610161</c:v>
                </c:pt>
                <c:pt idx="137">
                  <c:v>0.72504930962087977</c:v>
                </c:pt>
                <c:pt idx="138">
                  <c:v>0.7249855619142207</c:v>
                </c:pt>
                <c:pt idx="139">
                  <c:v>0.72492819114324369</c:v>
                </c:pt>
                <c:pt idx="140">
                  <c:v>0.72485554034769417</c:v>
                </c:pt>
                <c:pt idx="141">
                  <c:v>0.72479666749753013</c:v>
                </c:pt>
                <c:pt idx="142">
                  <c:v>0.72472963346761132</c:v>
                </c:pt>
                <c:pt idx="143">
                  <c:v>0.72465415132223587</c:v>
                </c:pt>
                <c:pt idx="144">
                  <c:v>0.72459300466299781</c:v>
                </c:pt>
                <c:pt idx="145">
                  <c:v>0.72452340262381743</c:v>
                </c:pt>
                <c:pt idx="146">
                  <c:v>0.72444505393712266</c:v>
                </c:pt>
                <c:pt idx="147">
                  <c:v>0.72438160346756986</c:v>
                </c:pt>
                <c:pt idx="148">
                  <c:v>0.72430132095704902</c:v>
                </c:pt>
                <c:pt idx="149">
                  <c:v>0.72423631553287193</c:v>
                </c:pt>
                <c:pt idx="150">
                  <c:v>0.72416235188144662</c:v>
                </c:pt>
                <c:pt idx="151">
                  <c:v>0.72408750206496841</c:v>
                </c:pt>
                <c:pt idx="152">
                  <c:v>0.72401176113931265</c:v>
                </c:pt>
                <c:pt idx="153">
                  <c:v>0.72393512404717975</c:v>
                </c:pt>
                <c:pt idx="154">
                  <c:v>0.72385758563170111</c:v>
                </c:pt>
                <c:pt idx="155">
                  <c:v>0.72377914064975934</c:v>
                </c:pt>
                <c:pt idx="156">
                  <c:v>0.72369978378502275</c:v>
                </c:pt>
                <c:pt idx="157">
                  <c:v>0.72361950966069588</c:v>
                </c:pt>
                <c:pt idx="158">
                  <c:v>0.723538312851987</c:v>
                </c:pt>
                <c:pt idx="159">
                  <c:v>0.72346535889785168</c:v>
                </c:pt>
                <c:pt idx="160">
                  <c:v>0.72338240432261247</c:v>
                </c:pt>
                <c:pt idx="161">
                  <c:v>0.72329851123214506</c:v>
                </c:pt>
                <c:pt idx="162">
                  <c:v>0.72321367412835835</c:v>
                </c:pt>
                <c:pt idx="163">
                  <c:v>0.72312788752216095</c:v>
                </c:pt>
                <c:pt idx="164">
                  <c:v>0.72304114594433377</c:v>
                </c:pt>
                <c:pt idx="165">
                  <c:v>0.72295344395614269</c:v>
                </c:pt>
                <c:pt idx="166">
                  <c:v>0.72286477615969691</c:v>
                </c:pt>
                <c:pt idx="167">
                  <c:v>0.72277513720805053</c:v>
                </c:pt>
                <c:pt idx="168">
                  <c:v>0.72268452181505405</c:v>
                </c:pt>
                <c:pt idx="169">
                  <c:v>0.72260315085228666</c:v>
                </c:pt>
                <c:pt idx="170">
                  <c:v>0.72251067690369875</c:v>
                </c:pt>
                <c:pt idx="171">
                  <c:v>0.7224172116709674</c:v>
                </c:pt>
                <c:pt idx="172">
                  <c:v>0.72232275019334036</c:v>
                </c:pt>
                <c:pt idx="173">
                  <c:v>0.72222728761541666</c:v>
                </c:pt>
                <c:pt idx="174">
                  <c:v>0.72213081919552091</c:v>
                </c:pt>
                <c:pt idx="175">
                  <c:v>0.72204422134079738</c:v>
                </c:pt>
                <c:pt idx="176">
                  <c:v>0.72194584049714949</c:v>
                </c:pt>
                <c:pt idx="177">
                  <c:v>0.72184644082542249</c:v>
                </c:pt>
                <c:pt idx="178">
                  <c:v>0.72173479669072749</c:v>
                </c:pt>
                <c:pt idx="179">
                  <c:v>0.72164456825047618</c:v>
                </c:pt>
                <c:pt idx="180">
                  <c:v>0.72154208735791125</c:v>
                </c:pt>
                <c:pt idx="181">
                  <c:v>0.72145012462861791</c:v>
                </c:pt>
                <c:pt idx="182">
                  <c:v>0.72134568611494143</c:v>
                </c:pt>
                <c:pt idx="183">
                  <c:v>0.72125197771394456</c:v>
                </c:pt>
                <c:pt idx="184">
                  <c:v>0.72114556936746022</c:v>
                </c:pt>
                <c:pt idx="185">
                  <c:v>0.72103811364547377</c:v>
                </c:pt>
                <c:pt idx="186">
                  <c:v>0.72092960766409542</c:v>
                </c:pt>
                <c:pt idx="187">
                  <c:v>0.72083227402690286</c:v>
                </c:pt>
                <c:pt idx="188">
                  <c:v>0.72072177705377993</c:v>
                </c:pt>
                <c:pt idx="189">
                  <c:v>0.72061022261206098</c:v>
                </c:pt>
                <c:pt idx="190">
                  <c:v>0.72049760860842937</c:v>
                </c:pt>
                <c:pt idx="191">
                  <c:v>0.72039661623833418</c:v>
                </c:pt>
                <c:pt idx="192">
                  <c:v>0.7202947840180991</c:v>
                </c:pt>
                <c:pt idx="193">
                  <c:v>0.72019211090783219</c:v>
                </c:pt>
                <c:pt idx="194">
                  <c:v>0.72007559741563376</c:v>
                </c:pt>
                <c:pt idx="195">
                  <c:v>0.71997113459586626</c:v>
                </c:pt>
                <c:pt idx="196">
                  <c:v>0.71985260596380796</c:v>
                </c:pt>
                <c:pt idx="197">
                  <c:v>0.71973300946839747</c:v>
                </c:pt>
                <c:pt idx="198">
                  <c:v>0.71961234469802127</c:v>
                </c:pt>
                <c:pt idx="199">
                  <c:v>0.71950419015004197</c:v>
                </c:pt>
                <c:pt idx="200">
                  <c:v>0.71939519141499597</c:v>
                </c:pt>
                <c:pt idx="201">
                  <c:v>0.71928534866607663</c:v>
                </c:pt>
                <c:pt idx="202">
                  <c:v>0.71914685883533214</c:v>
                </c:pt>
                <c:pt idx="203">
                  <c:v>0.71902109164589034</c:v>
                </c:pt>
                <c:pt idx="204">
                  <c:v>0.71889425835836684</c:v>
                </c:pt>
                <c:pt idx="205">
                  <c:v>0.71879487392972519</c:v>
                </c:pt>
                <c:pt idx="206">
                  <c:v>0.7186661483892568</c:v>
                </c:pt>
                <c:pt idx="207">
                  <c:v>0.71853636056826264</c:v>
                </c:pt>
                <c:pt idx="208">
                  <c:v>0.71842010328410488</c:v>
                </c:pt>
                <c:pt idx="209">
                  <c:v>0.71830300951880499</c:v>
                </c:pt>
                <c:pt idx="210">
                  <c:v>0.71815546840939826</c:v>
                </c:pt>
                <c:pt idx="211">
                  <c:v>0.71802156880103096</c:v>
                </c:pt>
                <c:pt idx="212">
                  <c:v>0.71788661792463426</c:v>
                </c:pt>
                <c:pt idx="213">
                  <c:v>0.71776578139214764</c:v>
                </c:pt>
                <c:pt idx="214">
                  <c:v>0.71765937165011362</c:v>
                </c:pt>
                <c:pt idx="215">
                  <c:v>0.71752163221158272</c:v>
                </c:pt>
                <c:pt idx="216">
                  <c:v>0.71739832434141848</c:v>
                </c:pt>
                <c:pt idx="217">
                  <c:v>0.71727419768857192</c:v>
                </c:pt>
                <c:pt idx="218">
                  <c:v>0.71713357988701587</c:v>
                </c:pt>
                <c:pt idx="219">
                  <c:v>0.71700772248914058</c:v>
                </c:pt>
                <c:pt idx="220">
                  <c:v>0.71686516500370878</c:v>
                </c:pt>
                <c:pt idx="221">
                  <c:v>0.71673759031228035</c:v>
                </c:pt>
                <c:pt idx="222">
                  <c:v>0.7165931089306169</c:v>
                </c:pt>
                <c:pt idx="223">
                  <c:v>0.71646383154901028</c:v>
                </c:pt>
                <c:pt idx="224">
                  <c:v>0.71631744332643721</c:v>
                </c:pt>
                <c:pt idx="225">
                  <c:v>0.71617005291958002</c:v>
                </c:pt>
                <c:pt idx="226">
                  <c:v>0.71603820215926939</c:v>
                </c:pt>
                <c:pt idx="227">
                  <c:v>0.71590556755696666</c:v>
                </c:pt>
                <c:pt idx="228">
                  <c:v>0.71577215304232678</c:v>
                </c:pt>
                <c:pt idx="229">
                  <c:v>0.71562113449388354</c:v>
                </c:pt>
                <c:pt idx="230">
                  <c:v>0.71550300048510285</c:v>
                </c:pt>
                <c:pt idx="231">
                  <c:v>0.7153502508163494</c:v>
                </c:pt>
                <c:pt idx="232">
                  <c:v>0.71521366278068232</c:v>
                </c:pt>
                <c:pt idx="233">
                  <c:v>0.71507631645680902</c:v>
                </c:pt>
                <c:pt idx="234">
                  <c:v>0.71492090104120265</c:v>
                </c:pt>
                <c:pt idx="235">
                  <c:v>0.71476453810817531</c:v>
                </c:pt>
                <c:pt idx="236">
                  <c:v>0.71462475874690057</c:v>
                </c:pt>
                <c:pt idx="237">
                  <c:v>0.7144842407051154</c:v>
                </c:pt>
                <c:pt idx="238">
                  <c:v>0.71434298878910818</c:v>
                </c:pt>
                <c:pt idx="239">
                  <c:v>0.71418320924479184</c:v>
                </c:pt>
                <c:pt idx="240">
                  <c:v>0.71404041410597641</c:v>
                </c:pt>
                <c:pt idx="241">
                  <c:v>0.71387891106909107</c:v>
                </c:pt>
                <c:pt idx="242">
                  <c:v>0.71373459530452621</c:v>
                </c:pt>
                <c:pt idx="243">
                  <c:v>0.71357139450499862</c:v>
                </c:pt>
                <c:pt idx="244">
                  <c:v>0.71340730550192266</c:v>
                </c:pt>
                <c:pt idx="245">
                  <c:v>0.71326070897624527</c:v>
                </c:pt>
                <c:pt idx="246">
                  <c:v>0.7131134218197277</c:v>
                </c:pt>
                <c:pt idx="247">
                  <c:v>0.71300250642342267</c:v>
                </c:pt>
                <c:pt idx="248">
                  <c:v>0.71279816782906591</c:v>
                </c:pt>
                <c:pt idx="249">
                  <c:v>0.71264875689660556</c:v>
                </c:pt>
                <c:pt idx="250">
                  <c:v>0.71247987084760267</c:v>
                </c:pt>
                <c:pt idx="251">
                  <c:v>0.71232904595611923</c:v>
                </c:pt>
                <c:pt idx="252">
                  <c:v>0.71215858310317437</c:v>
                </c:pt>
                <c:pt idx="253">
                  <c:v>0.71198729678917783</c:v>
                </c:pt>
                <c:pt idx="254">
                  <c:v>0.71183435735598333</c:v>
                </c:pt>
                <c:pt idx="255">
                  <c:v>0.71166153713508939</c:v>
                </c:pt>
                <c:pt idx="256">
                  <c:v>0.7115072467826391</c:v>
                </c:pt>
                <c:pt idx="257">
                  <c:v>0.71133292093756006</c:v>
                </c:pt>
                <c:pt idx="258">
                  <c:v>0.71117730486484643</c:v>
                </c:pt>
                <c:pt idx="259">
                  <c:v>0.71100150179642796</c:v>
                </c:pt>
                <c:pt idx="260">
                  <c:v>0.71084458528303418</c:v>
                </c:pt>
                <c:pt idx="261">
                  <c:v>0.71068706555610306</c:v>
                </c:pt>
                <c:pt idx="262">
                  <c:v>0.71052894822201296</c:v>
                </c:pt>
                <c:pt idx="263">
                  <c:v>0.71035035887172471</c:v>
                </c:pt>
                <c:pt idx="264">
                  <c:v>0.7101909902252439</c:v>
                </c:pt>
                <c:pt idx="265">
                  <c:v>0.7100110073635757</c:v>
                </c:pt>
                <c:pt idx="266">
                  <c:v>0.70985041265865279</c:v>
                </c:pt>
                <c:pt idx="267">
                  <c:v>0.70966906465111246</c:v>
                </c:pt>
                <c:pt idx="268">
                  <c:v>0.70950726905203432</c:v>
                </c:pt>
                <c:pt idx="269">
                  <c:v>0.70934491699894964</c:v>
                </c:pt>
                <c:pt idx="270">
                  <c:v>0.70916161268682876</c:v>
                </c:pt>
                <c:pt idx="271">
                  <c:v>0.70897761895649691</c:v>
                </c:pt>
                <c:pt idx="272">
                  <c:v>0.70879294362347389</c:v>
                </c:pt>
                <c:pt idx="273">
                  <c:v>0.7086282218541593</c:v>
                </c:pt>
                <c:pt idx="274">
                  <c:v>0.70844228025290168</c:v>
                </c:pt>
                <c:pt idx="275">
                  <c:v>0.70827644517026145</c:v>
                </c:pt>
                <c:pt idx="276">
                  <c:v>0.70811009461149454</c:v>
                </c:pt>
                <c:pt idx="277">
                  <c:v>0.70792234075436067</c:v>
                </c:pt>
                <c:pt idx="278">
                  <c:v>0.70773394887854768</c:v>
                </c:pt>
                <c:pt idx="279">
                  <c:v>0.70754492653158252</c:v>
                </c:pt>
                <c:pt idx="280">
                  <c:v>0.70735528121261437</c:v>
                </c:pt>
                <c:pt idx="281">
                  <c:v>0.70716502037059525</c:v>
                </c:pt>
                <c:pt idx="282">
                  <c:v>0.70697415140256259</c:v>
                </c:pt>
                <c:pt idx="283">
                  <c:v>0.70678268165202462</c:v>
                </c:pt>
                <c:pt idx="284">
                  <c:v>0.70659061840744242</c:v>
                </c:pt>
                <c:pt idx="285">
                  <c:v>0.7063979689008103</c:v>
                </c:pt>
                <c:pt idx="286">
                  <c:v>0.70620474030632863</c:v>
                </c:pt>
                <c:pt idx="287">
                  <c:v>0.70605405559935874</c:v>
                </c:pt>
                <c:pt idx="288">
                  <c:v>0.70583819809848591</c:v>
                </c:pt>
                <c:pt idx="289">
                  <c:v>0.70564333633781684</c:v>
                </c:pt>
                <c:pt idx="290">
                  <c:v>0.70544792281769308</c:v>
                </c:pt>
                <c:pt idx="291">
                  <c:v>0.70525196441360161</c:v>
                </c:pt>
                <c:pt idx="292">
                  <c:v>0.70507732724013839</c:v>
                </c:pt>
                <c:pt idx="293">
                  <c:v>0.70485844013550825</c:v>
                </c:pt>
                <c:pt idx="294">
                  <c:v>0.7046828636640734</c:v>
                </c:pt>
                <c:pt idx="295">
                  <c:v>0.70450687730958717</c:v>
                </c:pt>
                <c:pt idx="296">
                  <c:v>0.70430840845800058</c:v>
                </c:pt>
                <c:pt idx="297">
                  <c:v>0.70410943317619024</c:v>
                </c:pt>
                <c:pt idx="298">
                  <c:v>0.70390995789447197</c:v>
                </c:pt>
                <c:pt idx="299">
                  <c:v>0.70370998897559678</c:v>
                </c:pt>
                <c:pt idx="300">
                  <c:v>0.70353182950444249</c:v>
                </c:pt>
                <c:pt idx="301">
                  <c:v>0.70333094527970208</c:v>
                </c:pt>
                <c:pt idx="302">
                  <c:v>0.70312958541704051</c:v>
                </c:pt>
                <c:pt idx="303">
                  <c:v>0.70295020450243728</c:v>
                </c:pt>
                <c:pt idx="304">
                  <c:v>0.70274796279398466</c:v>
                </c:pt>
                <c:pt idx="305">
                  <c:v>0.7025452628760438</c:v>
                </c:pt>
                <c:pt idx="306">
                  <c:v>0.70236470527237882</c:v>
                </c:pt>
                <c:pt idx="307">
                  <c:v>0.70216115588870121</c:v>
                </c:pt>
                <c:pt idx="308">
                  <c:v>0.70197985240670635</c:v>
                </c:pt>
                <c:pt idx="309">
                  <c:v>0.70177547414501751</c:v>
                </c:pt>
                <c:pt idx="310">
                  <c:v>0.70159344288019709</c:v>
                </c:pt>
                <c:pt idx="311">
                  <c:v>0.70138825586814835</c:v>
                </c:pt>
                <c:pt idx="312">
                  <c:v>0.70120551450800439</c:v>
                </c:pt>
                <c:pt idx="313">
                  <c:v>0.7009995384155322</c:v>
                </c:pt>
                <c:pt idx="314">
                  <c:v>0.70079315238255879</c:v>
                </c:pt>
                <c:pt idx="315">
                  <c:v>0.70058636172762434</c:v>
                </c:pt>
                <c:pt idx="316">
                  <c:v>0.70040221237665168</c:v>
                </c:pt>
                <c:pt idx="317">
                  <c:v>0.7002177511194384</c:v>
                </c:pt>
                <c:pt idx="318">
                  <c:v>0.7000098638646286</c:v>
                </c:pt>
                <c:pt idx="319">
                  <c:v>0.69980159148138732</c:v>
                </c:pt>
                <c:pt idx="320">
                  <c:v>0.69961614120261884</c:v>
                </c:pt>
                <c:pt idx="321">
                  <c:v>0.69940715495339101</c:v>
                </c:pt>
                <c:pt idx="322">
                  <c:v>0.69922107791686872</c:v>
                </c:pt>
                <c:pt idx="323">
                  <c:v>0.69901139521856359</c:v>
                </c:pt>
                <c:pt idx="324">
                  <c:v>0.69880135071641469</c:v>
                </c:pt>
                <c:pt idx="325">
                  <c:v>0.69861434455532645</c:v>
                </c:pt>
                <c:pt idx="326">
                  <c:v>0.69840362941440448</c:v>
                </c:pt>
                <c:pt idx="327">
                  <c:v>0.69819256587286171</c:v>
                </c:pt>
                <c:pt idx="328">
                  <c:v>0.69802816736636775</c:v>
                </c:pt>
                <c:pt idx="329">
                  <c:v>0.69781649556655601</c:v>
                </c:pt>
                <c:pt idx="330">
                  <c:v>0.69760448777088735</c:v>
                </c:pt>
                <c:pt idx="331">
                  <c:v>0.69741575784605869</c:v>
                </c:pt>
                <c:pt idx="332">
                  <c:v>0.6972031272181749</c:v>
                </c:pt>
                <c:pt idx="333">
                  <c:v>0.69701385043441733</c:v>
                </c:pt>
                <c:pt idx="334">
                  <c:v>0.69680061210593347</c:v>
                </c:pt>
                <c:pt idx="335">
                  <c:v>0.69661080173965972</c:v>
                </c:pt>
                <c:pt idx="336">
                  <c:v>0.69642074477175298</c:v>
                </c:pt>
                <c:pt idx="337">
                  <c:v>0.69620663943787509</c:v>
                </c:pt>
                <c:pt idx="338">
                  <c:v>0.69601606779118719</c:v>
                </c:pt>
                <c:pt idx="339">
                  <c:v>0.69582525826817276</c:v>
                </c:pt>
                <c:pt idx="340">
                  <c:v>0.69563421359011834</c:v>
                </c:pt>
                <c:pt idx="341">
                  <c:v>0.69541901058856126</c:v>
                </c:pt>
                <c:pt idx="342">
                  <c:v>0.69522747508799632</c:v>
                </c:pt>
                <c:pt idx="343">
                  <c:v>0.69503571272057085</c:v>
                </c:pt>
                <c:pt idx="344">
                  <c:v>0.69481971209702742</c:v>
                </c:pt>
                <c:pt idx="345">
                  <c:v>0.69460343124598334</c:v>
                </c:pt>
                <c:pt idx="346">
                  <c:v>0.69441094924301039</c:v>
                </c:pt>
                <c:pt idx="347">
                  <c:v>0.69424235013326174</c:v>
                </c:pt>
                <c:pt idx="348">
                  <c:v>0.6940253393735224</c:v>
                </c:pt>
                <c:pt idx="349">
                  <c:v>0.69380806126738948</c:v>
                </c:pt>
                <c:pt idx="350">
                  <c:v>0.6936630623508393</c:v>
                </c:pt>
                <c:pt idx="351">
                  <c:v>0.69344534619454723</c:v>
                </c:pt>
                <c:pt idx="352">
                  <c:v>0.69327583259675984</c:v>
                </c:pt>
                <c:pt idx="353">
                  <c:v>0.69305765934086849</c:v>
                </c:pt>
                <c:pt idx="354">
                  <c:v>0.69286351539146041</c:v>
                </c:pt>
                <c:pt idx="355">
                  <c:v>0.69266917409169182</c:v>
                </c:pt>
                <c:pt idx="356">
                  <c:v>0.69247463765452422</c:v>
                </c:pt>
                <c:pt idx="357">
                  <c:v>0.69227990826488472</c:v>
                </c:pt>
                <c:pt idx="358">
                  <c:v>0.69208498808000385</c:v>
                </c:pt>
                <c:pt idx="359">
                  <c:v>0.69186547746295857</c:v>
                </c:pt>
                <c:pt idx="360">
                  <c:v>0.69167015887638128</c:v>
                </c:pt>
                <c:pt idx="361">
                  <c:v>0.69147465606107616</c:v>
                </c:pt>
                <c:pt idx="362">
                  <c:v>0.69130344158202062</c:v>
                </c:pt>
                <c:pt idx="363">
                  <c:v>0.6911075988333728</c:v>
                </c:pt>
                <c:pt idx="364">
                  <c:v>0.69093609000470768</c:v>
                </c:pt>
                <c:pt idx="365">
                  <c:v>0.69073991434724391</c:v>
                </c:pt>
                <c:pt idx="366">
                  <c:v>0.69054356395302074</c:v>
                </c:pt>
                <c:pt idx="367">
                  <c:v>0.69034704074790554</c:v>
                </c:pt>
                <c:pt idx="368">
                  <c:v>0.69015034663328123</c:v>
                </c:pt>
                <c:pt idx="369">
                  <c:v>0.68997810056010223</c:v>
                </c:pt>
                <c:pt idx="370">
                  <c:v>0.68978109103104623</c:v>
                </c:pt>
                <c:pt idx="371">
                  <c:v>0.68955925748543123</c:v>
                </c:pt>
                <c:pt idx="372">
                  <c:v>0.68938657705251316</c:v>
                </c:pt>
                <c:pt idx="373">
                  <c:v>0.68918907619888481</c:v>
                </c:pt>
                <c:pt idx="374">
                  <c:v>0.68899141512822359</c:v>
                </c:pt>
                <c:pt idx="375">
                  <c:v>0.68881833163282313</c:v>
                </c:pt>
                <c:pt idx="376">
                  <c:v>0.68862037483127125</c:v>
                </c:pt>
                <c:pt idx="377">
                  <c:v>0.68844703520235828</c:v>
                </c:pt>
                <c:pt idx="378">
                  <c:v>0.6882487886470916</c:v>
                </c:pt>
                <c:pt idx="379">
                  <c:v>0.68805038995155732</c:v>
                </c:pt>
                <c:pt idx="380">
                  <c:v>0.68785184075461736</c:v>
                </c:pt>
                <c:pt idx="381">
                  <c:v>0.68767798802165503</c:v>
                </c:pt>
                <c:pt idx="382">
                  <c:v>0.6874791609797446</c:v>
                </c:pt>
                <c:pt idx="383">
                  <c:v>0.68728018803344759</c:v>
                </c:pt>
                <c:pt idx="384">
                  <c:v>0.68708107074268421</c:v>
                </c:pt>
                <c:pt idx="385">
                  <c:v>0.68690672591697921</c:v>
                </c:pt>
                <c:pt idx="386">
                  <c:v>0.68673227277663773</c:v>
                </c:pt>
                <c:pt idx="387">
                  <c:v>0.68653276642189309</c:v>
                </c:pt>
                <c:pt idx="388">
                  <c:v>0.68633312139890967</c:v>
                </c:pt>
                <c:pt idx="389">
                  <c:v>0.68615831940746319</c:v>
                </c:pt>
                <c:pt idx="390">
                  <c:v>0.68598341334501034</c:v>
                </c:pt>
                <c:pt idx="391">
                  <c:v>0.68578339450123627</c:v>
                </c:pt>
                <c:pt idx="392">
                  <c:v>0.68560826865358426</c:v>
                </c:pt>
                <c:pt idx="393">
                  <c:v>0.6854080011048268</c:v>
                </c:pt>
                <c:pt idx="394">
                  <c:v>0.68523265978367609</c:v>
                </c:pt>
                <c:pt idx="395">
                  <c:v>0.68503214839958315</c:v>
                </c:pt>
                <c:pt idx="396">
                  <c:v>0.68483150892169908</c:v>
                </c:pt>
                <c:pt idx="397">
                  <c:v>0.68465584535212431</c:v>
                </c:pt>
                <c:pt idx="398">
                  <c:v>0.68448008561806373</c:v>
                </c:pt>
                <c:pt idx="399">
                  <c:v>0.68427910071974818</c:v>
                </c:pt>
                <c:pt idx="400">
                  <c:v>0.68410313785206045</c:v>
                </c:pt>
                <c:pt idx="401">
                  <c:v>0.68390192305571418</c:v>
                </c:pt>
                <c:pt idx="402">
                  <c:v>0.68372576097754933</c:v>
                </c:pt>
                <c:pt idx="403">
                  <c:v>0.68352432071439972</c:v>
                </c:pt>
                <c:pt idx="404">
                  <c:v>0.68334796325782643</c:v>
                </c:pt>
                <c:pt idx="405">
                  <c:v>0.68314630185633407</c:v>
                </c:pt>
                <c:pt idx="406">
                  <c:v>0.68296975276464655</c:v>
                </c:pt>
                <c:pt idx="407">
                  <c:v>0.6827678744531096</c:v>
                </c:pt>
                <c:pt idx="408">
                  <c:v>0.68256588215131175</c:v>
                </c:pt>
                <c:pt idx="409">
                  <c:v>0.68238904629217378</c:v>
                </c:pt>
                <c:pt idx="410">
                  <c:v>0.68218684337497726</c:v>
                </c:pt>
                <c:pt idx="411">
                  <c:v>0.68200982498150298</c:v>
                </c:pt>
                <c:pt idx="412">
                  <c:v>0.68180741543468959</c:v>
                </c:pt>
                <c:pt idx="413">
                  <c:v>0.68163021795415968</c:v>
                </c:pt>
                <c:pt idx="414">
                  <c:v>0.68145293805709972</c:v>
                </c:pt>
                <c:pt idx="415">
                  <c:v>0.68127557646913739</c:v>
                </c:pt>
                <c:pt idx="416">
                  <c:v>0.68109813390811591</c:v>
                </c:pt>
                <c:pt idx="417">
                  <c:v>0.68092061108418678</c:v>
                </c:pt>
                <c:pt idx="418">
                  <c:v>0.68071763047661549</c:v>
                </c:pt>
                <c:pt idx="419">
                  <c:v>0.68053993801684765</c:v>
                </c:pt>
                <c:pt idx="420">
                  <c:v>0.68038756802301315</c:v>
                </c:pt>
                <c:pt idx="421">
                  <c:v>0.68020973109832505</c:v>
                </c:pt>
                <c:pt idx="422">
                  <c:v>0.68003181734928786</c:v>
                </c:pt>
                <c:pt idx="423">
                  <c:v>0.67987925920915282</c:v>
                </c:pt>
                <c:pt idx="424">
                  <c:v>0.67967576203466695</c:v>
                </c:pt>
                <c:pt idx="425">
                  <c:v>0.67954852659523235</c:v>
                </c:pt>
                <c:pt idx="426">
                  <c:v>0.67939579399170724</c:v>
                </c:pt>
                <c:pt idx="427">
                  <c:v>0.67921753741923541</c:v>
                </c:pt>
                <c:pt idx="428">
                  <c:v>0.67906468778384443</c:v>
                </c:pt>
                <c:pt idx="429">
                  <c:v>0.67891178476220726</c:v>
                </c:pt>
                <c:pt idx="430">
                  <c:v>0.67875882874629179</c:v>
                </c:pt>
                <c:pt idx="431">
                  <c:v>0.67860582012456327</c:v>
                </c:pt>
                <c:pt idx="432">
                  <c:v>0.67845275928204674</c:v>
                </c:pt>
                <c:pt idx="433">
                  <c:v>0.67829964660040687</c:v>
                </c:pt>
                <c:pt idx="434">
                  <c:v>0.67814648245805753</c:v>
                </c:pt>
                <c:pt idx="435">
                  <c:v>0.6779932672303226</c:v>
                </c:pt>
                <c:pt idx="436">
                  <c:v>0.67784000128968314</c:v>
                </c:pt>
                <c:pt idx="437">
                  <c:v>0.67771224120048013</c:v>
                </c:pt>
                <c:pt idx="438">
                  <c:v>0.67755888324591007</c:v>
                </c:pt>
                <c:pt idx="439">
                  <c:v>0.67743104699368195</c:v>
                </c:pt>
                <c:pt idx="440">
                  <c:v>0.67727759826150036</c:v>
                </c:pt>
                <c:pt idx="441">
                  <c:v>0.67712410053835181</c:v>
                </c:pt>
                <c:pt idx="442">
                  <c:v>0.67699614861765256</c:v>
                </c:pt>
                <c:pt idx="443">
                  <c:v>0.67686816316335752</c:v>
                </c:pt>
                <c:pt idx="444">
                  <c:v>0.67668892764554023</c:v>
                </c:pt>
                <c:pt idx="445">
                  <c:v>0.67658647832164998</c:v>
                </c:pt>
                <c:pt idx="446">
                  <c:v>0.6764583872600034</c:v>
                </c:pt>
                <c:pt idx="447">
                  <c:v>0.67630463531773077</c:v>
                </c:pt>
                <c:pt idx="448">
                  <c:v>0.67617647365130384</c:v>
                </c:pt>
                <c:pt idx="449">
                  <c:v>0.67604828073338463</c:v>
                </c:pt>
                <c:pt idx="450">
                  <c:v>0.67592005735493832</c:v>
                </c:pt>
                <c:pt idx="451">
                  <c:v>0.67579180463625677</c:v>
                </c:pt>
                <c:pt idx="452">
                  <c:v>0.67566352420960585</c:v>
                </c:pt>
                <c:pt idx="453">
                  <c:v>0.67553521850274301</c:v>
                </c:pt>
                <c:pt idx="454">
                  <c:v>0.67538122356731289</c:v>
                </c:pt>
                <c:pt idx="455">
                  <c:v>0.67530421741775903</c:v>
                </c:pt>
                <c:pt idx="456">
                  <c:v>0.67517586720150835</c:v>
                </c:pt>
                <c:pt idx="457">
                  <c:v>0.67502185185451291</c:v>
                </c:pt>
                <c:pt idx="458">
                  <c:v>0.6748935327695923</c:v>
                </c:pt>
                <c:pt idx="459">
                  <c:v>0.67476527116701446</c:v>
                </c:pt>
                <c:pt idx="460">
                  <c:v>0.67466273513314012</c:v>
                </c:pt>
                <c:pt idx="461">
                  <c:v>0.67453471680126575</c:v>
                </c:pt>
                <c:pt idx="462">
                  <c:v>0.67440696799189492</c:v>
                </c:pt>
                <c:pt idx="463">
                  <c:v>0.67430507003860241</c:v>
                </c:pt>
                <c:pt idx="464">
                  <c:v>0.67417827428415866</c:v>
                </c:pt>
                <c:pt idx="465">
                  <c:v>0.67407751558373585</c:v>
                </c:pt>
                <c:pt idx="466">
                  <c:v>0.6739528360384418</c:v>
                </c:pt>
                <c:pt idx="467">
                  <c:v>0.67385455267296457</c:v>
                </c:pt>
                <c:pt idx="468">
                  <c:v>0.6737107795413062</c:v>
                </c:pt>
                <c:pt idx="469">
                  <c:v>0.67364117699504666</c:v>
                </c:pt>
                <c:pt idx="470">
                  <c:v>0.67352987662499253</c:v>
                </c:pt>
                <c:pt idx="471">
                  <c:v>0.67344630430939623</c:v>
                </c:pt>
                <c:pt idx="472">
                  <c:v>0.67335064927924715</c:v>
                </c:pt>
                <c:pt idx="473">
                  <c:v>0.67328259451543537</c:v>
                </c:pt>
                <c:pt idx="474">
                  <c:v>0.67322306634244755</c:v>
                </c:pt>
                <c:pt idx="475">
                  <c:v>0.67316132101425585</c:v>
                </c:pt>
                <c:pt idx="476">
                  <c:v>0.67312190282350259</c:v>
                </c:pt>
                <c:pt idx="477">
                  <c:v>0.67309063609636666</c:v>
                </c:pt>
                <c:pt idx="478">
                  <c:v>0.67306647800053554</c:v>
                </c:pt>
                <c:pt idx="479">
                  <c:v>0.67304822582901158</c:v>
                </c:pt>
                <c:pt idx="480">
                  <c:v>0.67303468553045553</c:v>
                </c:pt>
                <c:pt idx="481">
                  <c:v>0.67302478413831723</c:v>
                </c:pt>
                <c:pt idx="482">
                  <c:v>0.67301762287778366</c:v>
                </c:pt>
                <c:pt idx="483">
                  <c:v>0.673012485855637</c:v>
                </c:pt>
                <c:pt idx="484">
                  <c:v>0.67300962518756824</c:v>
                </c:pt>
                <c:pt idx="485">
                  <c:v>0.6730062230473367</c:v>
                </c:pt>
                <c:pt idx="486">
                  <c:v>0.67300478507327666</c:v>
                </c:pt>
                <c:pt idx="487">
                  <c:v>0.67300336775316649</c:v>
                </c:pt>
                <c:pt idx="488">
                  <c:v>0.67300236839939298</c:v>
                </c:pt>
                <c:pt idx="489">
                  <c:v>0.6730016646552972</c:v>
                </c:pt>
                <c:pt idx="490">
                  <c:v>0.67300127748342864</c:v>
                </c:pt>
                <c:pt idx="491">
                  <c:v>0.67300089730534496</c:v>
                </c:pt>
                <c:pt idx="492">
                  <c:v>0.67300063011014233</c:v>
                </c:pt>
                <c:pt idx="493">
                  <c:v>0.67300048330092588</c:v>
                </c:pt>
                <c:pt idx="494">
                  <c:v>0.67300040494516777</c:v>
                </c:pt>
                <c:pt idx="495">
                  <c:v>0.67300026018243009</c:v>
                </c:pt>
                <c:pt idx="496">
                  <c:v>0.67300018261126104</c:v>
                </c:pt>
                <c:pt idx="497">
                  <c:v>0.67300014001909381</c:v>
                </c:pt>
                <c:pt idx="498">
                  <c:v>0.67300010735592342</c:v>
                </c:pt>
                <c:pt idx="499">
                  <c:v>0.67300007533233008</c:v>
                </c:pt>
                <c:pt idx="500">
                  <c:v>0.67300005775338367</c:v>
                </c:pt>
                <c:pt idx="501">
                  <c:v>0.67300004427483917</c:v>
                </c:pt>
                <c:pt idx="502">
                  <c:v>0.67300003106266582</c:v>
                </c:pt>
                <c:pt idx="503">
                  <c:v>0.67300002179183704</c:v>
                </c:pt>
                <c:pt idx="504">
                  <c:v>0.67300001670391663</c:v>
                </c:pt>
                <c:pt idx="505">
                  <c:v>0.67300001280349941</c:v>
                </c:pt>
                <c:pt idx="506">
                  <c:v>0.67300000981352892</c:v>
                </c:pt>
                <c:pt idx="507">
                  <c:v>0.67300000752156253</c:v>
                </c:pt>
                <c:pt idx="508">
                  <c:v>0.67300000527550785</c:v>
                </c:pt>
                <c:pt idx="509">
                  <c:v>0.67300000404311311</c:v>
                </c:pt>
                <c:pt idx="510">
                  <c:v>0.67300000309851993</c:v>
                </c:pt>
                <c:pt idx="511">
                  <c:v>0.67300000237454061</c:v>
                </c:pt>
                <c:pt idx="512">
                  <c:v>0.67300000181966679</c:v>
                </c:pt>
                <c:pt idx="513">
                  <c:v>0.67300000127601201</c:v>
                </c:pt>
                <c:pt idx="514">
                  <c:v>0.67300000106850766</c:v>
                </c:pt>
                <c:pt idx="515">
                  <c:v>0.67300000081874989</c:v>
                </c:pt>
                <c:pt idx="516">
                  <c:v>0.6730000006273531</c:v>
                </c:pt>
                <c:pt idx="517">
                  <c:v>0.67300000048068453</c:v>
                </c:pt>
                <c:pt idx="518">
                  <c:v>0.67300000040248698</c:v>
                </c:pt>
                <c:pt idx="519">
                  <c:v>0.67300000030837481</c:v>
                </c:pt>
                <c:pt idx="520">
                  <c:v>0.67300000021618656</c:v>
                </c:pt>
                <c:pt idx="521">
                  <c:v>0.67300000016562522</c:v>
                </c:pt>
                <c:pt idx="522">
                  <c:v>0.67300000013867067</c:v>
                </c:pt>
                <c:pt idx="523">
                  <c:v>0.67300000009720407</c:v>
                </c:pt>
                <c:pt idx="524">
                  <c:v>0.67300000008138161</c:v>
                </c:pt>
                <c:pt idx="525">
                  <c:v>0.67300000006813376</c:v>
                </c:pt>
                <c:pt idx="526">
                  <c:v>0.67300000005219229</c:v>
                </c:pt>
                <c:pt idx="527">
                  <c:v>0.67300000003997951</c:v>
                </c:pt>
                <c:pt idx="528">
                  <c:v>0.67300000003062366</c:v>
                </c:pt>
                <c:pt idx="529">
                  <c:v>0.67300000002563676</c:v>
                </c:pt>
                <c:pt idx="530">
                  <c:v>0.67300000002146165</c:v>
                </c:pt>
                <c:pt idx="531">
                  <c:v>0.67300000001643823</c:v>
                </c:pt>
                <c:pt idx="532">
                  <c:v>0.6730000000125903</c:v>
                </c:pt>
                <c:pt idx="533">
                  <c:v>0.67300000001053939</c:v>
                </c:pt>
                <c:pt idx="534">
                  <c:v>0.67300000000807181</c:v>
                </c:pt>
                <c:pt idx="535">
                  <c:v>0.67300000000618188</c:v>
                </c:pt>
                <c:pt idx="536">
                  <c:v>0.67300000000517457</c:v>
                </c:pt>
                <c:pt idx="537">
                  <c:v>0.67300000000396287</c:v>
                </c:pt>
                <c:pt idx="538">
                  <c:v>0.67300000000331706</c:v>
                </c:pt>
                <c:pt idx="539">
                  <c:v>0.67300000000277649</c:v>
                </c:pt>
                <c:pt idx="540">
                  <c:v>0.67300000000212612</c:v>
                </c:pt>
                <c:pt idx="541">
                  <c:v>0.67300000000177962</c:v>
                </c:pt>
                <c:pt idx="542">
                  <c:v>0.67300000000136273</c:v>
                </c:pt>
                <c:pt idx="543">
                  <c:v>0.67300000000114057</c:v>
                </c:pt>
                <c:pt idx="544">
                  <c:v>0.67300000000095461</c:v>
                </c:pt>
                <c:pt idx="545">
                  <c:v>0.67300000000079896</c:v>
                </c:pt>
                <c:pt idx="546">
                  <c:v>0.67300000000066873</c:v>
                </c:pt>
                <c:pt idx="547">
                  <c:v>0.67300000000055971</c:v>
                </c:pt>
                <c:pt idx="548">
                  <c:v>0.67300000000046845</c:v>
                </c:pt>
                <c:pt idx="549">
                  <c:v>0.67300000000039206</c:v>
                </c:pt>
                <c:pt idx="550">
                  <c:v>0.67300000000032811</c:v>
                </c:pt>
                <c:pt idx="551">
                  <c:v>0.6730000000002746</c:v>
                </c:pt>
                <c:pt idx="552">
                  <c:v>0.67300000000022986</c:v>
                </c:pt>
                <c:pt idx="553">
                  <c:v>0.67300000000019233</c:v>
                </c:pt>
                <c:pt idx="554">
                  <c:v>0.67300000000016091</c:v>
                </c:pt>
                <c:pt idx="555">
                  <c:v>0.67300000000014726</c:v>
                </c:pt>
                <c:pt idx="556">
                  <c:v>0.67300000000011273</c:v>
                </c:pt>
                <c:pt idx="557">
                  <c:v>0.67300000000010318</c:v>
                </c:pt>
                <c:pt idx="558">
                  <c:v>0.67300000000008631</c:v>
                </c:pt>
                <c:pt idx="559">
                  <c:v>0.67300000000007221</c:v>
                </c:pt>
                <c:pt idx="560">
                  <c:v>0.67300000000006044</c:v>
                </c:pt>
                <c:pt idx="561">
                  <c:v>0.67300000000005533</c:v>
                </c:pt>
                <c:pt idx="562">
                  <c:v>0.67300000000004634</c:v>
                </c:pt>
                <c:pt idx="563">
                  <c:v>0.67300000000004234</c:v>
                </c:pt>
                <c:pt idx="564">
                  <c:v>0.67300000000003546</c:v>
                </c:pt>
                <c:pt idx="565">
                  <c:v>0.67300000000003246</c:v>
                </c:pt>
                <c:pt idx="566">
                  <c:v>0.67300000000002713</c:v>
                </c:pt>
                <c:pt idx="567">
                  <c:v>0.67300000000002269</c:v>
                </c:pt>
                <c:pt idx="568">
                  <c:v>0.6730000000000208</c:v>
                </c:pt>
                <c:pt idx="569">
                  <c:v>0.67300000000001736</c:v>
                </c:pt>
                <c:pt idx="570">
                  <c:v>0.67300000000001592</c:v>
                </c:pt>
                <c:pt idx="571">
                  <c:v>0.67300000000001337</c:v>
                </c:pt>
                <c:pt idx="572">
                  <c:v>0.67300000000001214</c:v>
                </c:pt>
                <c:pt idx="573">
                  <c:v>0.67300000000001026</c:v>
                </c:pt>
                <c:pt idx="574">
                  <c:v>0.67300000000001026</c:v>
                </c:pt>
                <c:pt idx="575">
                  <c:v>0.67300000000000859</c:v>
                </c:pt>
                <c:pt idx="576">
                  <c:v>0.67300000000000781</c:v>
                </c:pt>
                <c:pt idx="577">
                  <c:v>0.67300000000000659</c:v>
                </c:pt>
                <c:pt idx="578">
                  <c:v>0.67300000000000604</c:v>
                </c:pt>
                <c:pt idx="579">
                  <c:v>0.67300000000000548</c:v>
                </c:pt>
                <c:pt idx="580">
                  <c:v>0.67300000000000459</c:v>
                </c:pt>
                <c:pt idx="581">
                  <c:v>0.67300000000000459</c:v>
                </c:pt>
                <c:pt idx="582">
                  <c:v>0.67300000000000382</c:v>
                </c:pt>
                <c:pt idx="583">
                  <c:v>0.67300000000000348</c:v>
                </c:pt>
                <c:pt idx="584">
                  <c:v>0.67300000000000326</c:v>
                </c:pt>
                <c:pt idx="585">
                  <c:v>0.67300000000000293</c:v>
                </c:pt>
                <c:pt idx="586">
                  <c:v>0.67300000000000271</c:v>
                </c:pt>
                <c:pt idx="587">
                  <c:v>0.67300000000000249</c:v>
                </c:pt>
                <c:pt idx="588">
                  <c:v>0.67300000000000204</c:v>
                </c:pt>
                <c:pt idx="589">
                  <c:v>0.67300000000000193</c:v>
                </c:pt>
                <c:pt idx="590">
                  <c:v>0.67300000000000171</c:v>
                </c:pt>
                <c:pt idx="591">
                  <c:v>0.67300000000000171</c:v>
                </c:pt>
                <c:pt idx="592">
                  <c:v>0.67300000000000149</c:v>
                </c:pt>
                <c:pt idx="593">
                  <c:v>0.67300000000000149</c:v>
                </c:pt>
                <c:pt idx="594">
                  <c:v>0.67300000000000126</c:v>
                </c:pt>
                <c:pt idx="595">
                  <c:v>0.67300000000000126</c:v>
                </c:pt>
                <c:pt idx="596">
                  <c:v>0.67300000000000104</c:v>
                </c:pt>
                <c:pt idx="597">
                  <c:v>0.67300000000000104</c:v>
                </c:pt>
                <c:pt idx="598">
                  <c:v>0.67300000000000093</c:v>
                </c:pt>
                <c:pt idx="599">
                  <c:v>0.67300000000000093</c:v>
                </c:pt>
                <c:pt idx="600">
                  <c:v>0.67300000000000071</c:v>
                </c:pt>
                <c:pt idx="601">
                  <c:v>0.67300000000000071</c:v>
                </c:pt>
                <c:pt idx="602">
                  <c:v>0.67300000000000071</c:v>
                </c:pt>
                <c:pt idx="603">
                  <c:v>0.6730000000000006</c:v>
                </c:pt>
                <c:pt idx="604">
                  <c:v>0.6730000000000006</c:v>
                </c:pt>
                <c:pt idx="605">
                  <c:v>0.67300000000000049</c:v>
                </c:pt>
                <c:pt idx="606">
                  <c:v>0.67300000000000049</c:v>
                </c:pt>
                <c:pt idx="607">
                  <c:v>0.67300000000000049</c:v>
                </c:pt>
                <c:pt idx="608">
                  <c:v>0.67300000000000038</c:v>
                </c:pt>
                <c:pt idx="609">
                  <c:v>0.67300000000000038</c:v>
                </c:pt>
                <c:pt idx="610">
                  <c:v>0.67300000000000038</c:v>
                </c:pt>
                <c:pt idx="611">
                  <c:v>0.67300000000000038</c:v>
                </c:pt>
                <c:pt idx="612">
                  <c:v>0.67300000000000038</c:v>
                </c:pt>
                <c:pt idx="613">
                  <c:v>0.67300000000000038</c:v>
                </c:pt>
                <c:pt idx="614">
                  <c:v>0.67300000000000026</c:v>
                </c:pt>
                <c:pt idx="615">
                  <c:v>0.67300000000000026</c:v>
                </c:pt>
                <c:pt idx="616">
                  <c:v>0.67300000000000026</c:v>
                </c:pt>
                <c:pt idx="617">
                  <c:v>0.67300000000000026</c:v>
                </c:pt>
                <c:pt idx="618">
                  <c:v>0.67300000000000026</c:v>
                </c:pt>
                <c:pt idx="619">
                  <c:v>0.67300000000000026</c:v>
                </c:pt>
                <c:pt idx="620">
                  <c:v>0.67300000000000026</c:v>
                </c:pt>
                <c:pt idx="621">
                  <c:v>0.67300000000000026</c:v>
                </c:pt>
                <c:pt idx="622">
                  <c:v>0.67300000000000026</c:v>
                </c:pt>
                <c:pt idx="623">
                  <c:v>0.67300000000000015</c:v>
                </c:pt>
                <c:pt idx="624">
                  <c:v>0.67300000000000015</c:v>
                </c:pt>
                <c:pt idx="625">
                  <c:v>0.67300000000000015</c:v>
                </c:pt>
                <c:pt idx="626">
                  <c:v>0.67300000000000015</c:v>
                </c:pt>
                <c:pt idx="627">
                  <c:v>0.67300000000000015</c:v>
                </c:pt>
                <c:pt idx="628">
                  <c:v>0.67300000000000015</c:v>
                </c:pt>
                <c:pt idx="629">
                  <c:v>0.67300000000000015</c:v>
                </c:pt>
                <c:pt idx="630">
                  <c:v>0.67300000000000015</c:v>
                </c:pt>
                <c:pt idx="631">
                  <c:v>0.67300000000000015</c:v>
                </c:pt>
                <c:pt idx="632">
                  <c:v>0.67300000000000015</c:v>
                </c:pt>
                <c:pt idx="633">
                  <c:v>0.67300000000000015</c:v>
                </c:pt>
                <c:pt idx="634">
                  <c:v>0.67300000000000015</c:v>
                </c:pt>
                <c:pt idx="635">
                  <c:v>0.67300000000000015</c:v>
                </c:pt>
                <c:pt idx="636">
                  <c:v>0.67300000000000015</c:v>
                </c:pt>
                <c:pt idx="637">
                  <c:v>0.67300000000000015</c:v>
                </c:pt>
                <c:pt idx="638">
                  <c:v>0.67300000000000015</c:v>
                </c:pt>
                <c:pt idx="639">
                  <c:v>0.67300000000000015</c:v>
                </c:pt>
                <c:pt idx="640">
                  <c:v>0.67300000000000015</c:v>
                </c:pt>
                <c:pt idx="641">
                  <c:v>0.67300000000000015</c:v>
                </c:pt>
                <c:pt idx="642">
                  <c:v>0.67300000000000015</c:v>
                </c:pt>
                <c:pt idx="643">
                  <c:v>0.67300000000000015</c:v>
                </c:pt>
                <c:pt idx="644">
                  <c:v>0.67300000000000004</c:v>
                </c:pt>
                <c:pt idx="645">
                  <c:v>0.67300000000000004</c:v>
                </c:pt>
                <c:pt idx="646">
                  <c:v>0.67300000000000004</c:v>
                </c:pt>
                <c:pt idx="647">
                  <c:v>0.67300000000000004</c:v>
                </c:pt>
                <c:pt idx="648">
                  <c:v>0.67300000000000004</c:v>
                </c:pt>
                <c:pt idx="649">
                  <c:v>0.67300000000000004</c:v>
                </c:pt>
                <c:pt idx="650">
                  <c:v>0.67300000000000004</c:v>
                </c:pt>
                <c:pt idx="651">
                  <c:v>0.67300000000000004</c:v>
                </c:pt>
                <c:pt idx="652">
                  <c:v>0.67300000000000004</c:v>
                </c:pt>
                <c:pt idx="653">
                  <c:v>0.67300000000000004</c:v>
                </c:pt>
                <c:pt idx="654">
                  <c:v>0.67300000000000004</c:v>
                </c:pt>
                <c:pt idx="655">
                  <c:v>0.67300000000000004</c:v>
                </c:pt>
                <c:pt idx="656">
                  <c:v>0.67300000000000004</c:v>
                </c:pt>
                <c:pt idx="657">
                  <c:v>0.67300000000000004</c:v>
                </c:pt>
                <c:pt idx="658">
                  <c:v>0.67300000000000004</c:v>
                </c:pt>
                <c:pt idx="659">
                  <c:v>0.67300000000000004</c:v>
                </c:pt>
                <c:pt idx="660">
                  <c:v>0.67300000000000004</c:v>
                </c:pt>
                <c:pt idx="661">
                  <c:v>0.67300000000000004</c:v>
                </c:pt>
                <c:pt idx="662">
                  <c:v>0.67300000000000004</c:v>
                </c:pt>
                <c:pt idx="663">
                  <c:v>0.67300000000000004</c:v>
                </c:pt>
                <c:pt idx="664">
                  <c:v>0.67300000000000004</c:v>
                </c:pt>
                <c:pt idx="665">
                  <c:v>0.67300000000000004</c:v>
                </c:pt>
                <c:pt idx="666">
                  <c:v>0.67300000000000004</c:v>
                </c:pt>
                <c:pt idx="667">
                  <c:v>0.67300000000000004</c:v>
                </c:pt>
                <c:pt idx="668">
                  <c:v>0.67300000000000004</c:v>
                </c:pt>
                <c:pt idx="669">
                  <c:v>0.67300000000000004</c:v>
                </c:pt>
                <c:pt idx="670">
                  <c:v>0.67300000000000004</c:v>
                </c:pt>
                <c:pt idx="671">
                  <c:v>0.67300000000000004</c:v>
                </c:pt>
                <c:pt idx="672">
                  <c:v>0.67300000000000004</c:v>
                </c:pt>
                <c:pt idx="673">
                  <c:v>0.67300000000000004</c:v>
                </c:pt>
                <c:pt idx="674">
                  <c:v>0.67300000000000004</c:v>
                </c:pt>
                <c:pt idx="675">
                  <c:v>0.67300000000000004</c:v>
                </c:pt>
                <c:pt idx="676">
                  <c:v>0.67300000000000004</c:v>
                </c:pt>
                <c:pt idx="677">
                  <c:v>0.67300000000000004</c:v>
                </c:pt>
                <c:pt idx="678">
                  <c:v>0.67300000000000004</c:v>
                </c:pt>
                <c:pt idx="679">
                  <c:v>0.67300000000000004</c:v>
                </c:pt>
                <c:pt idx="680">
                  <c:v>0.67300000000000004</c:v>
                </c:pt>
                <c:pt idx="681">
                  <c:v>0.67300000000000004</c:v>
                </c:pt>
                <c:pt idx="682">
                  <c:v>0.67300000000000004</c:v>
                </c:pt>
                <c:pt idx="683">
                  <c:v>0.67300000000000004</c:v>
                </c:pt>
                <c:pt idx="684">
                  <c:v>0.67300000000000004</c:v>
                </c:pt>
                <c:pt idx="685">
                  <c:v>0.67300000000000004</c:v>
                </c:pt>
                <c:pt idx="686">
                  <c:v>0.67300000000000004</c:v>
                </c:pt>
                <c:pt idx="687">
                  <c:v>0.67300000000000004</c:v>
                </c:pt>
                <c:pt idx="688">
                  <c:v>0.67300000000000004</c:v>
                </c:pt>
                <c:pt idx="689">
                  <c:v>0.67300000000000004</c:v>
                </c:pt>
                <c:pt idx="690">
                  <c:v>0.67300000000000004</c:v>
                </c:pt>
                <c:pt idx="691">
                  <c:v>0.67300000000000004</c:v>
                </c:pt>
                <c:pt idx="692">
                  <c:v>0.67300000000000004</c:v>
                </c:pt>
                <c:pt idx="693">
                  <c:v>0.67300000000000004</c:v>
                </c:pt>
                <c:pt idx="694">
                  <c:v>0.67300000000000004</c:v>
                </c:pt>
                <c:pt idx="695">
                  <c:v>0.67300000000000004</c:v>
                </c:pt>
                <c:pt idx="696">
                  <c:v>0.67300000000000004</c:v>
                </c:pt>
                <c:pt idx="697">
                  <c:v>0.67300000000000004</c:v>
                </c:pt>
                <c:pt idx="698">
                  <c:v>0.67300000000000004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94080"/>
        <c:axId val="212320640"/>
      </c:scatterChart>
      <c:scatterChart>
        <c:scatterStyle val="lineMarker"/>
        <c:varyColors val="0"/>
        <c:ser>
          <c:idx val="1"/>
          <c:order val="4"/>
          <c:tx>
            <c:v>h</c:v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'CTENSIO V4D2'!$B$2:$B$340</c:f>
              <c:numCache>
                <c:formatCode>General</c:formatCode>
                <c:ptCount val="339"/>
                <c:pt idx="0">
                  <c:v>0.35277539517216017</c:v>
                </c:pt>
                <c:pt idx="1">
                  <c:v>0.35146836580484409</c:v>
                </c:pt>
                <c:pt idx="2">
                  <c:v>0.35065147245027156</c:v>
                </c:pt>
                <c:pt idx="3">
                  <c:v>0.34983457909569904</c:v>
                </c:pt>
                <c:pt idx="4">
                  <c:v>0.34909937507658373</c:v>
                </c:pt>
                <c:pt idx="5">
                  <c:v>0.34852754972838301</c:v>
                </c:pt>
                <c:pt idx="6">
                  <c:v>0.34771065637381027</c:v>
                </c:pt>
                <c:pt idx="7">
                  <c:v>0.34705714169015234</c:v>
                </c:pt>
                <c:pt idx="8">
                  <c:v>0.34640362700649419</c:v>
                </c:pt>
                <c:pt idx="9">
                  <c:v>0.34566842298737882</c:v>
                </c:pt>
                <c:pt idx="10">
                  <c:v>0.34493321896826351</c:v>
                </c:pt>
                <c:pt idx="11">
                  <c:v>0.34419801494914842</c:v>
                </c:pt>
                <c:pt idx="12">
                  <c:v>0.34362618960094743</c:v>
                </c:pt>
                <c:pt idx="13">
                  <c:v>0.34280929624637491</c:v>
                </c:pt>
                <c:pt idx="14">
                  <c:v>0.3420740922272596</c:v>
                </c:pt>
                <c:pt idx="15">
                  <c:v>0.34142057754360167</c:v>
                </c:pt>
                <c:pt idx="16">
                  <c:v>0.34060368418902914</c:v>
                </c:pt>
                <c:pt idx="17">
                  <c:v>0.33995016950537099</c:v>
                </c:pt>
                <c:pt idx="18">
                  <c:v>0.33921496548625568</c:v>
                </c:pt>
                <c:pt idx="19">
                  <c:v>0.33847976146714037</c:v>
                </c:pt>
                <c:pt idx="20">
                  <c:v>0.33774455744802501</c:v>
                </c:pt>
                <c:pt idx="21">
                  <c:v>0.33709104276436708</c:v>
                </c:pt>
                <c:pt idx="22">
                  <c:v>0.33643752808070893</c:v>
                </c:pt>
                <c:pt idx="23">
                  <c:v>0.33545725605522186</c:v>
                </c:pt>
                <c:pt idx="24">
                  <c:v>0.33480374137156393</c:v>
                </c:pt>
                <c:pt idx="25">
                  <c:v>0.33398684801699141</c:v>
                </c:pt>
                <c:pt idx="26">
                  <c:v>0.3332516439978761</c:v>
                </c:pt>
                <c:pt idx="27">
                  <c:v>0.33251643997876074</c:v>
                </c:pt>
                <c:pt idx="28">
                  <c:v>0.33178123595964543</c:v>
                </c:pt>
                <c:pt idx="29">
                  <c:v>0.33104603194053006</c:v>
                </c:pt>
                <c:pt idx="30">
                  <c:v>0.33031082792141475</c:v>
                </c:pt>
                <c:pt idx="31">
                  <c:v>0.32957562390229939</c:v>
                </c:pt>
                <c:pt idx="32">
                  <c:v>0.32884041988318408</c:v>
                </c:pt>
                <c:pt idx="33">
                  <c:v>0.32810521586406899</c:v>
                </c:pt>
                <c:pt idx="34">
                  <c:v>0.32737001184495362</c:v>
                </c:pt>
                <c:pt idx="35">
                  <c:v>0.32663480782583831</c:v>
                </c:pt>
                <c:pt idx="36">
                  <c:v>0.325899603806723</c:v>
                </c:pt>
                <c:pt idx="37">
                  <c:v>0.32516439978760764</c:v>
                </c:pt>
                <c:pt idx="38">
                  <c:v>0.32442919576849233</c:v>
                </c:pt>
                <c:pt idx="39">
                  <c:v>0.32369399174937696</c:v>
                </c:pt>
                <c:pt idx="40">
                  <c:v>0.32295878773026165</c:v>
                </c:pt>
                <c:pt idx="41">
                  <c:v>0.32222358371114657</c:v>
                </c:pt>
                <c:pt idx="42">
                  <c:v>0.3214883796920312</c:v>
                </c:pt>
                <c:pt idx="43">
                  <c:v>0.32075317567291589</c:v>
                </c:pt>
                <c:pt idx="44">
                  <c:v>0.32001797165380058</c:v>
                </c:pt>
                <c:pt idx="45">
                  <c:v>0.31928276763468522</c:v>
                </c:pt>
                <c:pt idx="46">
                  <c:v>0.31854756361556991</c:v>
                </c:pt>
                <c:pt idx="47">
                  <c:v>0.31789404893191198</c:v>
                </c:pt>
                <c:pt idx="48">
                  <c:v>0.31715884491279667</c:v>
                </c:pt>
                <c:pt idx="49">
                  <c:v>0.3164236408936813</c:v>
                </c:pt>
                <c:pt idx="50">
                  <c:v>0.31568843687456599</c:v>
                </c:pt>
                <c:pt idx="51">
                  <c:v>0.31503492219090784</c:v>
                </c:pt>
                <c:pt idx="52">
                  <c:v>0.31429971817179247</c:v>
                </c:pt>
                <c:pt idx="53">
                  <c:v>0.31348282481722001</c:v>
                </c:pt>
                <c:pt idx="54">
                  <c:v>0.31282931013356208</c:v>
                </c:pt>
                <c:pt idx="55">
                  <c:v>0.31209410611444671</c:v>
                </c:pt>
                <c:pt idx="56">
                  <c:v>0.31144059143078856</c:v>
                </c:pt>
                <c:pt idx="57">
                  <c:v>0.31062369807621604</c:v>
                </c:pt>
                <c:pt idx="58">
                  <c:v>0.31005187272801532</c:v>
                </c:pt>
                <c:pt idx="59">
                  <c:v>0.3092349793734428</c:v>
                </c:pt>
                <c:pt idx="60">
                  <c:v>0.30849977535432749</c:v>
                </c:pt>
                <c:pt idx="61">
                  <c:v>0.30776457133521212</c:v>
                </c:pt>
                <c:pt idx="62">
                  <c:v>0.30711105665155397</c:v>
                </c:pt>
                <c:pt idx="63">
                  <c:v>0.30637585263243866</c:v>
                </c:pt>
                <c:pt idx="64">
                  <c:v>0.30572233794878073</c:v>
                </c:pt>
                <c:pt idx="65">
                  <c:v>0.30523220193603717</c:v>
                </c:pt>
                <c:pt idx="66">
                  <c:v>0.30433361924600727</c:v>
                </c:pt>
                <c:pt idx="67">
                  <c:v>0.30359841522689218</c:v>
                </c:pt>
                <c:pt idx="68">
                  <c:v>0.30302658987869119</c:v>
                </c:pt>
                <c:pt idx="69">
                  <c:v>0.30220969652411867</c:v>
                </c:pt>
                <c:pt idx="70">
                  <c:v>0.30155618184046079</c:v>
                </c:pt>
                <c:pt idx="71">
                  <c:v>0.30082097782134543</c:v>
                </c:pt>
                <c:pt idx="72">
                  <c:v>0.30008577380223012</c:v>
                </c:pt>
                <c:pt idx="73">
                  <c:v>0.29943225911857196</c:v>
                </c:pt>
                <c:pt idx="74">
                  <c:v>0.29877874443491403</c:v>
                </c:pt>
                <c:pt idx="75">
                  <c:v>0.29804354041579872</c:v>
                </c:pt>
                <c:pt idx="76">
                  <c:v>0.29739002573214057</c:v>
                </c:pt>
                <c:pt idx="77">
                  <c:v>0.29665482171302521</c:v>
                </c:pt>
                <c:pt idx="78">
                  <c:v>0.29600130702936728</c:v>
                </c:pt>
                <c:pt idx="79">
                  <c:v>0.29526610301025197</c:v>
                </c:pt>
                <c:pt idx="80">
                  <c:v>0.29453089899113666</c:v>
                </c:pt>
                <c:pt idx="81">
                  <c:v>0.29387738430747851</c:v>
                </c:pt>
                <c:pt idx="82">
                  <c:v>0.29322386962382058</c:v>
                </c:pt>
                <c:pt idx="83">
                  <c:v>0.29248866560470521</c:v>
                </c:pt>
                <c:pt idx="84">
                  <c:v>0.2919168402565045</c:v>
                </c:pt>
                <c:pt idx="85">
                  <c:v>0.29109994690193197</c:v>
                </c:pt>
                <c:pt idx="86">
                  <c:v>0.29052812155373103</c:v>
                </c:pt>
                <c:pt idx="87">
                  <c:v>0.2898746068700731</c:v>
                </c:pt>
                <c:pt idx="88">
                  <c:v>0.28922109218641495</c:v>
                </c:pt>
                <c:pt idx="89">
                  <c:v>0.28856757750275702</c:v>
                </c:pt>
                <c:pt idx="90">
                  <c:v>0.28791406281909887</c:v>
                </c:pt>
                <c:pt idx="91">
                  <c:v>0.28726054813544094</c:v>
                </c:pt>
                <c:pt idx="92">
                  <c:v>0.28660703345178279</c:v>
                </c:pt>
                <c:pt idx="93">
                  <c:v>0.28595351876812464</c:v>
                </c:pt>
                <c:pt idx="94">
                  <c:v>0.28530000408446671</c:v>
                </c:pt>
                <c:pt idx="95">
                  <c:v>0.2845648000653514</c:v>
                </c:pt>
                <c:pt idx="96">
                  <c:v>0.28399297471715068</c:v>
                </c:pt>
                <c:pt idx="97">
                  <c:v>0.28333946003349253</c:v>
                </c:pt>
                <c:pt idx="98">
                  <c:v>0.2826859453498346</c:v>
                </c:pt>
                <c:pt idx="99">
                  <c:v>0.28195074133071929</c:v>
                </c:pt>
                <c:pt idx="100">
                  <c:v>0.28129722664706114</c:v>
                </c:pt>
                <c:pt idx="101">
                  <c:v>0.28072540129886037</c:v>
                </c:pt>
                <c:pt idx="102">
                  <c:v>0.27999019727974506</c:v>
                </c:pt>
                <c:pt idx="103">
                  <c:v>0.27925499326062969</c:v>
                </c:pt>
                <c:pt idx="104">
                  <c:v>0.27860147857697182</c:v>
                </c:pt>
                <c:pt idx="105">
                  <c:v>0.27794796389331367</c:v>
                </c:pt>
                <c:pt idx="106">
                  <c:v>0.27729444920965574</c:v>
                </c:pt>
                <c:pt idx="107">
                  <c:v>0.27655924519054037</c:v>
                </c:pt>
                <c:pt idx="108">
                  <c:v>0.27590573050688222</c:v>
                </c:pt>
                <c:pt idx="109">
                  <c:v>0.27525221582322434</c:v>
                </c:pt>
                <c:pt idx="110">
                  <c:v>0.27451701180410898</c:v>
                </c:pt>
                <c:pt idx="111">
                  <c:v>0.27378180778499367</c:v>
                </c:pt>
                <c:pt idx="112">
                  <c:v>0.27312829310133552</c:v>
                </c:pt>
                <c:pt idx="113">
                  <c:v>0.27247477841767759</c:v>
                </c:pt>
                <c:pt idx="114">
                  <c:v>0.27173957439856228</c:v>
                </c:pt>
                <c:pt idx="115">
                  <c:v>0.27108605971490413</c:v>
                </c:pt>
                <c:pt idx="116">
                  <c:v>0.2704325450312462</c:v>
                </c:pt>
                <c:pt idx="117">
                  <c:v>0.26977903034758804</c:v>
                </c:pt>
                <c:pt idx="118">
                  <c:v>0.26904382632847268</c:v>
                </c:pt>
                <c:pt idx="119">
                  <c:v>0.26839031164481481</c:v>
                </c:pt>
                <c:pt idx="120">
                  <c:v>0.26765510762569944</c:v>
                </c:pt>
                <c:pt idx="121">
                  <c:v>0.26691990360658413</c:v>
                </c:pt>
                <c:pt idx="122">
                  <c:v>0.26626638892292598</c:v>
                </c:pt>
                <c:pt idx="123">
                  <c:v>0.26561287423926805</c:v>
                </c:pt>
                <c:pt idx="124">
                  <c:v>0.26487767022015274</c:v>
                </c:pt>
                <c:pt idx="125">
                  <c:v>0.26414246620103737</c:v>
                </c:pt>
                <c:pt idx="126">
                  <c:v>0.26348895151737922</c:v>
                </c:pt>
                <c:pt idx="127">
                  <c:v>0.26275374749826413</c:v>
                </c:pt>
                <c:pt idx="128">
                  <c:v>0.26210023281460598</c:v>
                </c:pt>
                <c:pt idx="129">
                  <c:v>0.26136502879549067</c:v>
                </c:pt>
                <c:pt idx="130">
                  <c:v>0.26071151411183274</c:v>
                </c:pt>
                <c:pt idx="131">
                  <c:v>0.25997631009271743</c:v>
                </c:pt>
                <c:pt idx="132">
                  <c:v>0.25924110607360207</c:v>
                </c:pt>
                <c:pt idx="133">
                  <c:v>0.25850590205448676</c:v>
                </c:pt>
                <c:pt idx="134">
                  <c:v>0.25777069803537139</c:v>
                </c:pt>
                <c:pt idx="135">
                  <c:v>0.25711718335171324</c:v>
                </c:pt>
                <c:pt idx="136">
                  <c:v>0.25638197933259815</c:v>
                </c:pt>
                <c:pt idx="137">
                  <c:v>0.25564677531348284</c:v>
                </c:pt>
                <c:pt idx="138">
                  <c:v>0.25491157129436748</c:v>
                </c:pt>
                <c:pt idx="139">
                  <c:v>0.25425805661070933</c:v>
                </c:pt>
                <c:pt idx="140">
                  <c:v>0.2534411632561368</c:v>
                </c:pt>
                <c:pt idx="141">
                  <c:v>0.25278764857247893</c:v>
                </c:pt>
                <c:pt idx="142">
                  <c:v>0.25205244455336356</c:v>
                </c:pt>
                <c:pt idx="143">
                  <c:v>0.25123555119879082</c:v>
                </c:pt>
                <c:pt idx="144">
                  <c:v>0.25058203651513289</c:v>
                </c:pt>
                <c:pt idx="145">
                  <c:v>0.24984683249601758</c:v>
                </c:pt>
                <c:pt idx="146">
                  <c:v>0.24902993914144506</c:v>
                </c:pt>
                <c:pt idx="147">
                  <c:v>0.2483764244577869</c:v>
                </c:pt>
                <c:pt idx="148">
                  <c:v>0.24755953110321441</c:v>
                </c:pt>
                <c:pt idx="149">
                  <c:v>0.24690601641955626</c:v>
                </c:pt>
                <c:pt idx="150">
                  <c:v>0.24617081240044114</c:v>
                </c:pt>
                <c:pt idx="151">
                  <c:v>0.24543560838132583</c:v>
                </c:pt>
                <c:pt idx="152">
                  <c:v>0.24470040436221049</c:v>
                </c:pt>
                <c:pt idx="153">
                  <c:v>0.24396520034309516</c:v>
                </c:pt>
                <c:pt idx="154">
                  <c:v>0.24322999632397982</c:v>
                </c:pt>
                <c:pt idx="155">
                  <c:v>0.24249479230486448</c:v>
                </c:pt>
                <c:pt idx="156">
                  <c:v>0.24175958828574914</c:v>
                </c:pt>
                <c:pt idx="157">
                  <c:v>0.24102438426663383</c:v>
                </c:pt>
                <c:pt idx="158">
                  <c:v>0.24028918024751872</c:v>
                </c:pt>
                <c:pt idx="159">
                  <c:v>0.23963566556386057</c:v>
                </c:pt>
                <c:pt idx="160">
                  <c:v>0.23890046154474523</c:v>
                </c:pt>
                <c:pt idx="161">
                  <c:v>0.23816525752562992</c:v>
                </c:pt>
                <c:pt idx="162">
                  <c:v>0.23743005350651458</c:v>
                </c:pt>
                <c:pt idx="163">
                  <c:v>0.23669484948739924</c:v>
                </c:pt>
                <c:pt idx="164">
                  <c:v>0.23595964546828416</c:v>
                </c:pt>
                <c:pt idx="165">
                  <c:v>0.23522444144916882</c:v>
                </c:pt>
                <c:pt idx="166">
                  <c:v>0.23448923743005348</c:v>
                </c:pt>
                <c:pt idx="167">
                  <c:v>0.23375403341093814</c:v>
                </c:pt>
                <c:pt idx="168">
                  <c:v>0.23301882939182281</c:v>
                </c:pt>
                <c:pt idx="169">
                  <c:v>0.23236531470816491</c:v>
                </c:pt>
                <c:pt idx="170">
                  <c:v>0.23163011068904957</c:v>
                </c:pt>
                <c:pt idx="171">
                  <c:v>0.23089490666993423</c:v>
                </c:pt>
                <c:pt idx="172">
                  <c:v>0.23015970265081889</c:v>
                </c:pt>
                <c:pt idx="173">
                  <c:v>0.22942449863170356</c:v>
                </c:pt>
                <c:pt idx="174">
                  <c:v>0.22868929461258825</c:v>
                </c:pt>
                <c:pt idx="175">
                  <c:v>0.22803577992893032</c:v>
                </c:pt>
                <c:pt idx="176">
                  <c:v>0.22730057590981498</c:v>
                </c:pt>
                <c:pt idx="177">
                  <c:v>0.22656537189069964</c:v>
                </c:pt>
                <c:pt idx="178">
                  <c:v>0.22574847853612715</c:v>
                </c:pt>
                <c:pt idx="179">
                  <c:v>0.22509496385246899</c:v>
                </c:pt>
                <c:pt idx="180">
                  <c:v>0.22435975983335366</c:v>
                </c:pt>
                <c:pt idx="181">
                  <c:v>0.22370624514969573</c:v>
                </c:pt>
                <c:pt idx="182">
                  <c:v>0.22297104113058042</c:v>
                </c:pt>
                <c:pt idx="183">
                  <c:v>0.22231752644692226</c:v>
                </c:pt>
                <c:pt idx="184">
                  <c:v>0.22158232242780693</c:v>
                </c:pt>
                <c:pt idx="185">
                  <c:v>0.22084711840869159</c:v>
                </c:pt>
                <c:pt idx="186">
                  <c:v>0.2201119143895765</c:v>
                </c:pt>
                <c:pt idx="187">
                  <c:v>0.21945839970591835</c:v>
                </c:pt>
                <c:pt idx="188">
                  <c:v>0.21872319568680301</c:v>
                </c:pt>
                <c:pt idx="189">
                  <c:v>0.21798799166768767</c:v>
                </c:pt>
                <c:pt idx="190">
                  <c:v>0.21725278764857234</c:v>
                </c:pt>
                <c:pt idx="191">
                  <c:v>0.21659927296491444</c:v>
                </c:pt>
                <c:pt idx="192">
                  <c:v>0.21594575828125628</c:v>
                </c:pt>
                <c:pt idx="193">
                  <c:v>0.21529224359759835</c:v>
                </c:pt>
                <c:pt idx="194">
                  <c:v>0.21455703957848302</c:v>
                </c:pt>
                <c:pt idx="195">
                  <c:v>0.21390352489482486</c:v>
                </c:pt>
                <c:pt idx="196">
                  <c:v>0.21316832087570953</c:v>
                </c:pt>
                <c:pt idx="197">
                  <c:v>0.21243311685659422</c:v>
                </c:pt>
                <c:pt idx="198">
                  <c:v>0.2116979128374791</c:v>
                </c:pt>
                <c:pt idx="199">
                  <c:v>0.21104439815382095</c:v>
                </c:pt>
                <c:pt idx="200">
                  <c:v>0.2103908834701628</c:v>
                </c:pt>
                <c:pt idx="201">
                  <c:v>0.2097373687865049</c:v>
                </c:pt>
                <c:pt idx="202">
                  <c:v>0.20892047543193237</c:v>
                </c:pt>
                <c:pt idx="203">
                  <c:v>0.20818527141281704</c:v>
                </c:pt>
                <c:pt idx="204">
                  <c:v>0.2074500673937017</c:v>
                </c:pt>
                <c:pt idx="205">
                  <c:v>0.20687824204550098</c:v>
                </c:pt>
                <c:pt idx="206">
                  <c:v>0.20614303802638564</c:v>
                </c:pt>
                <c:pt idx="207">
                  <c:v>0.20540783400727031</c:v>
                </c:pt>
                <c:pt idx="208">
                  <c:v>0.20475431932361216</c:v>
                </c:pt>
                <c:pt idx="209">
                  <c:v>0.20410080463995423</c:v>
                </c:pt>
                <c:pt idx="210">
                  <c:v>0.20328391128538173</c:v>
                </c:pt>
                <c:pt idx="211">
                  <c:v>0.20254870726626639</c:v>
                </c:pt>
                <c:pt idx="212">
                  <c:v>0.20181350324715105</c:v>
                </c:pt>
                <c:pt idx="213">
                  <c:v>0.2011599885634929</c:v>
                </c:pt>
                <c:pt idx="214">
                  <c:v>0.20058816321529219</c:v>
                </c:pt>
                <c:pt idx="215">
                  <c:v>0.19985295919617685</c:v>
                </c:pt>
                <c:pt idx="216">
                  <c:v>0.19919944451251892</c:v>
                </c:pt>
                <c:pt idx="217">
                  <c:v>0.19854592982886077</c:v>
                </c:pt>
                <c:pt idx="218">
                  <c:v>0.19781072580974543</c:v>
                </c:pt>
                <c:pt idx="219">
                  <c:v>0.19715721112608753</c:v>
                </c:pt>
                <c:pt idx="220">
                  <c:v>0.19642200710697219</c:v>
                </c:pt>
                <c:pt idx="221">
                  <c:v>0.19576849242331404</c:v>
                </c:pt>
                <c:pt idx="222">
                  <c:v>0.1950332884041987</c:v>
                </c:pt>
                <c:pt idx="223">
                  <c:v>0.1943797737205408</c:v>
                </c:pt>
                <c:pt idx="224">
                  <c:v>0.19364456970142546</c:v>
                </c:pt>
                <c:pt idx="225">
                  <c:v>0.19290936568231012</c:v>
                </c:pt>
                <c:pt idx="226">
                  <c:v>0.19225585099865197</c:v>
                </c:pt>
                <c:pt idx="227">
                  <c:v>0.19160233631499404</c:v>
                </c:pt>
                <c:pt idx="228">
                  <c:v>0.19094882163133589</c:v>
                </c:pt>
                <c:pt idx="229">
                  <c:v>0.19021361761222058</c:v>
                </c:pt>
                <c:pt idx="230">
                  <c:v>0.18964179226401984</c:v>
                </c:pt>
                <c:pt idx="231">
                  <c:v>0.1889065882449045</c:v>
                </c:pt>
                <c:pt idx="232">
                  <c:v>0.18825307356124657</c:v>
                </c:pt>
                <c:pt idx="233">
                  <c:v>0.18759955887758845</c:v>
                </c:pt>
                <c:pt idx="234">
                  <c:v>0.18686435485847311</c:v>
                </c:pt>
                <c:pt idx="235">
                  <c:v>0.18612915083935777</c:v>
                </c:pt>
                <c:pt idx="236">
                  <c:v>0.18547563615569984</c:v>
                </c:pt>
                <c:pt idx="237">
                  <c:v>0.18482212147204169</c:v>
                </c:pt>
                <c:pt idx="238">
                  <c:v>0.18416860678838379</c:v>
                </c:pt>
                <c:pt idx="239">
                  <c:v>0.18343340276926845</c:v>
                </c:pt>
                <c:pt idx="240">
                  <c:v>0.1827798880856103</c:v>
                </c:pt>
                <c:pt idx="241">
                  <c:v>0.18204468406649496</c:v>
                </c:pt>
                <c:pt idx="242">
                  <c:v>0.18139116938283706</c:v>
                </c:pt>
                <c:pt idx="243">
                  <c:v>0.18065596536372172</c:v>
                </c:pt>
                <c:pt idx="244">
                  <c:v>0.17992076134460638</c:v>
                </c:pt>
                <c:pt idx="245">
                  <c:v>0.17926724666094845</c:v>
                </c:pt>
                <c:pt idx="246">
                  <c:v>0.1786137319772903</c:v>
                </c:pt>
                <c:pt idx="247">
                  <c:v>0.17812359596454677</c:v>
                </c:pt>
                <c:pt idx="248">
                  <c:v>0.17722501327451706</c:v>
                </c:pt>
                <c:pt idx="249">
                  <c:v>0.17657149859085891</c:v>
                </c:pt>
                <c:pt idx="250">
                  <c:v>0.17583629457174357</c:v>
                </c:pt>
                <c:pt idx="251">
                  <c:v>0.17518277988808567</c:v>
                </c:pt>
                <c:pt idx="252">
                  <c:v>0.17444757586897033</c:v>
                </c:pt>
                <c:pt idx="253">
                  <c:v>0.173712371849855</c:v>
                </c:pt>
                <c:pt idx="254">
                  <c:v>0.17305885716619684</c:v>
                </c:pt>
                <c:pt idx="255">
                  <c:v>0.17232365314708151</c:v>
                </c:pt>
                <c:pt idx="256">
                  <c:v>0.1716701384634236</c:v>
                </c:pt>
                <c:pt idx="257">
                  <c:v>0.17093493444430827</c:v>
                </c:pt>
                <c:pt idx="258">
                  <c:v>0.17028141976065012</c:v>
                </c:pt>
                <c:pt idx="259">
                  <c:v>0.16954621574153478</c:v>
                </c:pt>
                <c:pt idx="260">
                  <c:v>0.16889270105787688</c:v>
                </c:pt>
                <c:pt idx="261">
                  <c:v>0.16823918637421872</c:v>
                </c:pt>
                <c:pt idx="262">
                  <c:v>0.16758567169056079</c:v>
                </c:pt>
                <c:pt idx="263">
                  <c:v>0.16685046767144546</c:v>
                </c:pt>
                <c:pt idx="264">
                  <c:v>0.16619695298778731</c:v>
                </c:pt>
                <c:pt idx="265">
                  <c:v>0.16546174896867197</c:v>
                </c:pt>
                <c:pt idx="266">
                  <c:v>0.16480823428501407</c:v>
                </c:pt>
                <c:pt idx="267">
                  <c:v>0.16407303026589873</c:v>
                </c:pt>
                <c:pt idx="268">
                  <c:v>0.16341951558224058</c:v>
                </c:pt>
                <c:pt idx="269">
                  <c:v>0.16276600089858265</c:v>
                </c:pt>
                <c:pt idx="270">
                  <c:v>0.16203079687946734</c:v>
                </c:pt>
                <c:pt idx="271">
                  <c:v>0.161295592860352</c:v>
                </c:pt>
                <c:pt idx="272">
                  <c:v>0.16056038884123666</c:v>
                </c:pt>
                <c:pt idx="273">
                  <c:v>0.15990687415757873</c:v>
                </c:pt>
                <c:pt idx="274">
                  <c:v>0.15917167013846342</c:v>
                </c:pt>
                <c:pt idx="275">
                  <c:v>0.15851815545480527</c:v>
                </c:pt>
                <c:pt idx="276">
                  <c:v>0.15786464077114734</c:v>
                </c:pt>
                <c:pt idx="277">
                  <c:v>0.157129436752032</c:v>
                </c:pt>
                <c:pt idx="278">
                  <c:v>0.15639423273291667</c:v>
                </c:pt>
                <c:pt idx="279">
                  <c:v>0.15565902871380136</c:v>
                </c:pt>
                <c:pt idx="280">
                  <c:v>0.15492382469468602</c:v>
                </c:pt>
                <c:pt idx="281">
                  <c:v>0.15418862067557068</c:v>
                </c:pt>
                <c:pt idx="282">
                  <c:v>0.15345341665645534</c:v>
                </c:pt>
                <c:pt idx="283">
                  <c:v>0.15271821263734026</c:v>
                </c:pt>
                <c:pt idx="284">
                  <c:v>0.15198300861822492</c:v>
                </c:pt>
                <c:pt idx="285">
                  <c:v>0.15124780459910958</c:v>
                </c:pt>
                <c:pt idx="286">
                  <c:v>0.15051260057999424</c:v>
                </c:pt>
                <c:pt idx="287">
                  <c:v>0.14994077523179353</c:v>
                </c:pt>
                <c:pt idx="288">
                  <c:v>0.14912388187722075</c:v>
                </c:pt>
                <c:pt idx="289">
                  <c:v>0.14838867785810567</c:v>
                </c:pt>
                <c:pt idx="290">
                  <c:v>0.14765347383899033</c:v>
                </c:pt>
                <c:pt idx="291">
                  <c:v>0.14691826981987499</c:v>
                </c:pt>
                <c:pt idx="292">
                  <c:v>0.14626475513621684</c:v>
                </c:pt>
                <c:pt idx="293">
                  <c:v>0.14544786178164434</c:v>
                </c:pt>
                <c:pt idx="294">
                  <c:v>0.14479434709798619</c:v>
                </c:pt>
                <c:pt idx="295">
                  <c:v>0.14414083241432826</c:v>
                </c:pt>
                <c:pt idx="296">
                  <c:v>0.14340562839521293</c:v>
                </c:pt>
                <c:pt idx="297">
                  <c:v>0.14267042437609762</c:v>
                </c:pt>
                <c:pt idx="298">
                  <c:v>0.14193522035698228</c:v>
                </c:pt>
                <c:pt idx="299">
                  <c:v>0.14120001633786694</c:v>
                </c:pt>
                <c:pt idx="300">
                  <c:v>0.14054650165420901</c:v>
                </c:pt>
                <c:pt idx="301">
                  <c:v>0.1398112976350937</c:v>
                </c:pt>
                <c:pt idx="302">
                  <c:v>0.13907609361597836</c:v>
                </c:pt>
                <c:pt idx="303">
                  <c:v>0.13842257893232043</c:v>
                </c:pt>
                <c:pt idx="304">
                  <c:v>0.1376873749132051</c:v>
                </c:pt>
                <c:pt idx="305">
                  <c:v>0.13695217089408979</c:v>
                </c:pt>
                <c:pt idx="306">
                  <c:v>0.13629865621043163</c:v>
                </c:pt>
                <c:pt idx="307">
                  <c:v>0.1355634521913163</c:v>
                </c:pt>
                <c:pt idx="308">
                  <c:v>0.13490993750765837</c:v>
                </c:pt>
                <c:pt idx="309">
                  <c:v>0.13417473348854303</c:v>
                </c:pt>
                <c:pt idx="310">
                  <c:v>0.13352121880488488</c:v>
                </c:pt>
                <c:pt idx="311">
                  <c:v>0.13278601478576957</c:v>
                </c:pt>
                <c:pt idx="312">
                  <c:v>0.13213250010211164</c:v>
                </c:pt>
                <c:pt idx="313">
                  <c:v>0.1313972960829963</c:v>
                </c:pt>
                <c:pt idx="314">
                  <c:v>0.13066209206388096</c:v>
                </c:pt>
                <c:pt idx="315">
                  <c:v>0.12992688804476565</c:v>
                </c:pt>
                <c:pt idx="316">
                  <c:v>0.12927337336110772</c:v>
                </c:pt>
                <c:pt idx="317">
                  <c:v>0.12861985867744957</c:v>
                </c:pt>
                <c:pt idx="318">
                  <c:v>0.12788465465833423</c:v>
                </c:pt>
                <c:pt idx="319">
                  <c:v>0.1271494506392189</c:v>
                </c:pt>
                <c:pt idx="320">
                  <c:v>0.126495935955561</c:v>
                </c:pt>
                <c:pt idx="321">
                  <c:v>0.12576073193644566</c:v>
                </c:pt>
                <c:pt idx="322">
                  <c:v>0.12510721725278751</c:v>
                </c:pt>
                <c:pt idx="323">
                  <c:v>0.12437201323367217</c:v>
                </c:pt>
                <c:pt idx="324">
                  <c:v>0.12363680921455708</c:v>
                </c:pt>
                <c:pt idx="325">
                  <c:v>0.12298329453089893</c:v>
                </c:pt>
                <c:pt idx="326">
                  <c:v>0.12224809051178359</c:v>
                </c:pt>
                <c:pt idx="327">
                  <c:v>0.12151288649266825</c:v>
                </c:pt>
                <c:pt idx="328">
                  <c:v>0.12094106114446752</c:v>
                </c:pt>
                <c:pt idx="329">
                  <c:v>0.12020585712535219</c:v>
                </c:pt>
                <c:pt idx="330">
                  <c:v>0.11947065310623686</c:v>
                </c:pt>
                <c:pt idx="331">
                  <c:v>0.11881713842257895</c:v>
                </c:pt>
                <c:pt idx="332">
                  <c:v>0.11808193440346361</c:v>
                </c:pt>
                <c:pt idx="333">
                  <c:v>0.11742841971980546</c:v>
                </c:pt>
                <c:pt idx="334">
                  <c:v>0.11669321570069012</c:v>
                </c:pt>
                <c:pt idx="335">
                  <c:v>0.1160397010170322</c:v>
                </c:pt>
                <c:pt idx="336">
                  <c:v>0.11538618633337405</c:v>
                </c:pt>
                <c:pt idx="337">
                  <c:v>0.11465098231425873</c:v>
                </c:pt>
                <c:pt idx="338">
                  <c:v>0.1139974676306008</c:v>
                </c:pt>
              </c:numCache>
            </c:numRef>
          </c:xVal>
          <c:yVal>
            <c:numRef>
              <c:f>'CTENSIO V4D2'!$I$2:$I$340</c:f>
              <c:numCache>
                <c:formatCode>0.00</c:formatCode>
                <c:ptCount val="339"/>
                <c:pt idx="0">
                  <c:v>11.538108953761551</c:v>
                </c:pt>
                <c:pt idx="1">
                  <c:v>13.134651492192418</c:v>
                </c:pt>
                <c:pt idx="2">
                  <c:v>14.156751801744292</c:v>
                </c:pt>
                <c:pt idx="3">
                  <c:v>15.198046792376871</c:v>
                </c:pt>
                <c:pt idx="4">
                  <c:v>16.151995739184287</c:v>
                </c:pt>
                <c:pt idx="5">
                  <c:v>16.905169312175943</c:v>
                </c:pt>
                <c:pt idx="6">
                  <c:v>17.998489221995598</c:v>
                </c:pt>
                <c:pt idx="7">
                  <c:v>18.88812450642331</c:v>
                </c:pt>
                <c:pt idx="8">
                  <c:v>19.791331115603199</c:v>
                </c:pt>
                <c:pt idx="9">
                  <c:v>20.823955440052814</c:v>
                </c:pt>
                <c:pt idx="10">
                  <c:v>21.874392394989385</c:v>
                </c:pt>
                <c:pt idx="11">
                  <c:v>22.94297690696331</c:v>
                </c:pt>
                <c:pt idx="12">
                  <c:v>23.786857276291784</c:v>
                </c:pt>
                <c:pt idx="13">
                  <c:v>25.012098506181275</c:v>
                </c:pt>
                <c:pt idx="14">
                  <c:v>26.134956841242314</c:v>
                </c:pt>
                <c:pt idx="15">
                  <c:v>27.14933639400428</c:v>
                </c:pt>
                <c:pt idx="16">
                  <c:v>28.439201474330687</c:v>
                </c:pt>
                <c:pt idx="17">
                  <c:v>29.488857771631672</c:v>
                </c:pt>
                <c:pt idx="18">
                  <c:v>30.688860602816447</c:v>
                </c:pt>
                <c:pt idx="19">
                  <c:v>31.909383208696156</c:v>
                </c:pt>
                <c:pt idx="20">
                  <c:v>33.15067117327176</c:v>
                </c:pt>
                <c:pt idx="21">
                  <c:v>34.271652109670526</c:v>
                </c:pt>
                <c:pt idx="22">
                  <c:v>35.409357411459666</c:v>
                </c:pt>
                <c:pt idx="23">
                  <c:v>37.147536095702662</c:v>
                </c:pt>
                <c:pt idx="24">
                  <c:v>38.327544148298898</c:v>
                </c:pt>
                <c:pt idx="25">
                  <c:v>39.826552513083669</c:v>
                </c:pt>
                <c:pt idx="26">
                  <c:v>41.198516942879678</c:v>
                </c:pt>
                <c:pt idx="27">
                  <c:v>42.592145325454055</c:v>
                </c:pt>
                <c:pt idx="28">
                  <c:v>44.007395513702534</c:v>
                </c:pt>
                <c:pt idx="29">
                  <c:v>45.444169962908518</c:v>
                </c:pt>
                <c:pt idx="30">
                  <c:v>46.902310735535309</c:v>
                </c:pt>
                <c:pt idx="31">
                  <c:v>48.381594415953458</c:v>
                </c:pt>
                <c:pt idx="32">
                  <c:v>49.881726990968389</c:v>
                </c:pt>
                <c:pt idx="33">
                  <c:v>51.402338762733649</c:v>
                </c:pt>
                <c:pt idx="34">
                  <c:v>52.942979371830262</c:v>
                </c:pt>
                <c:pt idx="35">
                  <c:v>54.503113019692961</c:v>
                </c:pt>
                <c:pt idx="36">
                  <c:v>56.082113990865707</c:v>
                </c:pt>
                <c:pt idx="37">
                  <c:v>57.679262586266134</c:v>
                </c:pt>
                <c:pt idx="38">
                  <c:v>59.29374158833275</c:v>
                </c:pt>
                <c:pt idx="39">
                  <c:v>60.924633386958732</c:v>
                </c:pt>
                <c:pt idx="40">
                  <c:v>62.570917900885746</c:v>
                </c:pt>
                <c:pt idx="41">
                  <c:v>64.231471432057958</c:v>
                </c:pt>
                <c:pt idx="42">
                  <c:v>65.905066589613853</c:v>
                </c:pt>
                <c:pt idx="43">
                  <c:v>67.590373415049442</c:v>
                </c:pt>
                <c:pt idx="44">
                  <c:v>69.285961830074172</c:v>
                </c:pt>
                <c:pt idx="45">
                  <c:v>70.990305513211581</c:v>
                </c:pt>
                <c:pt idx="46">
                  <c:v>72.701787290103852</c:v>
                </c:pt>
                <c:pt idx="47">
                  <c:v>74.227723474603863</c:v>
                </c:pt>
                <c:pt idx="48">
                  <c:v>75.947986020754968</c:v>
                </c:pt>
                <c:pt idx="49">
                  <c:v>77.670275105261766</c:v>
                </c:pt>
                <c:pt idx="50">
                  <c:v>79.392700959345433</c:v>
                </c:pt>
                <c:pt idx="51">
                  <c:v>80.922300074059507</c:v>
                </c:pt>
                <c:pt idx="52">
                  <c:v>82.639691161455119</c:v>
                </c:pt>
                <c:pt idx="53">
                  <c:v>84.541359365627841</c:v>
                </c:pt>
                <c:pt idx="54">
                  <c:v>86.055984401245553</c:v>
                </c:pt>
                <c:pt idx="55">
                  <c:v>87.750967906194887</c:v>
                </c:pt>
                <c:pt idx="56">
                  <c:v>89.248159251221011</c:v>
                </c:pt>
                <c:pt idx="57">
                  <c:v>91.105058412813094</c:v>
                </c:pt>
                <c:pt idx="58">
                  <c:v>92.394020576732771</c:v>
                </c:pt>
                <c:pt idx="59">
                  <c:v>94.218072933387589</c:v>
                </c:pt>
                <c:pt idx="60">
                  <c:v>95.840657251398142</c:v>
                </c:pt>
                <c:pt idx="61">
                  <c:v>97.443626144763812</c:v>
                </c:pt>
                <c:pt idx="62">
                  <c:v>98.850910121178885</c:v>
                </c:pt>
                <c:pt idx="63">
                  <c:v>100.41320385598189</c:v>
                </c:pt>
                <c:pt idx="64">
                  <c:v>101.7824764248974</c:v>
                </c:pt>
                <c:pt idx="65">
                  <c:v>102.79700105867096</c:v>
                </c:pt>
                <c:pt idx="66">
                  <c:v>104.62841863661635</c:v>
                </c:pt>
                <c:pt idx="67">
                  <c:v>106.09866488157502</c:v>
                </c:pt>
                <c:pt idx="68">
                  <c:v>107.22429568392189</c:v>
                </c:pt>
                <c:pt idx="69">
                  <c:v>108.80482722638425</c:v>
                </c:pt>
                <c:pt idx="70">
                  <c:v>110.04578509391351</c:v>
                </c:pt>
                <c:pt idx="71">
                  <c:v>111.41688014301599</c:v>
                </c:pt>
                <c:pt idx="72">
                  <c:v>112.76161714050843</c:v>
                </c:pt>
                <c:pt idx="73">
                  <c:v>113.93499821985117</c:v>
                </c:pt>
                <c:pt idx="74">
                  <c:v>115.08799064302832</c:v>
                </c:pt>
                <c:pt idx="75">
                  <c:v>116.36115120003615</c:v>
                </c:pt>
                <c:pt idx="76">
                  <c:v>117.47200551666415</c:v>
                </c:pt>
                <c:pt idx="77">
                  <c:v>118.69888320678686</c:v>
                </c:pt>
                <c:pt idx="78">
                  <c:v>119.76973990544585</c:v>
                </c:pt>
                <c:pt idx="79">
                  <c:v>120.95305698190631</c:v>
                </c:pt>
                <c:pt idx="80">
                  <c:v>122.11459818802268</c:v>
                </c:pt>
                <c:pt idx="81">
                  <c:v>123.12958325923236</c:v>
                </c:pt>
                <c:pt idx="82">
                  <c:v>124.12884718528088</c:v>
                </c:pt>
                <c:pt idx="83">
                  <c:v>125.23515281735817</c:v>
                </c:pt>
                <c:pt idx="84">
                  <c:v>126.08320218140065</c:v>
                </c:pt>
                <c:pt idx="85">
                  <c:v>127.27698506161059</c:v>
                </c:pt>
                <c:pt idx="86">
                  <c:v>128.10096594197688</c:v>
                </c:pt>
                <c:pt idx="87">
                  <c:v>129.03166999887296</c:v>
                </c:pt>
                <c:pt idx="88">
                  <c:v>129.95141717999587</c:v>
                </c:pt>
                <c:pt idx="89">
                  <c:v>130.86100297243175</c:v>
                </c:pt>
                <c:pt idx="90">
                  <c:v>131.76121793053855</c:v>
                </c:pt>
                <c:pt idx="91">
                  <c:v>132.65284487356334</c:v>
                </c:pt>
                <c:pt idx="92">
                  <c:v>133.53665643576352</c:v>
                </c:pt>
                <c:pt idx="93">
                  <c:v>134.41341295262146</c:v>
                </c:pt>
                <c:pt idx="94">
                  <c:v>135.2838606643792</c:v>
                </c:pt>
                <c:pt idx="95">
                  <c:v>136.2564824383561</c:v>
                </c:pt>
                <c:pt idx="96">
                  <c:v>137.00873543513308</c:v>
                </c:pt>
                <c:pt idx="97">
                  <c:v>137.86457235672782</c:v>
                </c:pt>
                <c:pt idx="98">
                  <c:v>138.71691848759892</c:v>
                </c:pt>
                <c:pt idx="99">
                  <c:v>139.67245438780714</c:v>
                </c:pt>
                <c:pt idx="100">
                  <c:v>140.51954466705584</c:v>
                </c:pt>
                <c:pt idx="101">
                  <c:v>141.25949940227196</c:v>
                </c:pt>
                <c:pt idx="102">
                  <c:v>142.20982928194815</c:v>
                </c:pt>
                <c:pt idx="103">
                  <c:v>143.15975052686531</c:v>
                </c:pt>
                <c:pt idx="104">
                  <c:v>144.00442429093357</c:v>
                </c:pt>
                <c:pt idx="105">
                  <c:v>144.84994017245788</c:v>
                </c:pt>
                <c:pt idx="106">
                  <c:v>145.69681708880898</c:v>
                </c:pt>
                <c:pt idx="107">
                  <c:v>146.6518034941115</c:v>
                </c:pt>
                <c:pt idx="108">
                  <c:v>147.50321406259027</c:v>
                </c:pt>
                <c:pt idx="109">
                  <c:v>148.35749370977058</c:v>
                </c:pt>
                <c:pt idx="110">
                  <c:v>149.32254525798777</c:v>
                </c:pt>
                <c:pt idx="111">
                  <c:v>150.2924095382574</c:v>
                </c:pt>
                <c:pt idx="112">
                  <c:v>151.15902962780228</c:v>
                </c:pt>
                <c:pt idx="113">
                  <c:v>152.03031949288209</c:v>
                </c:pt>
                <c:pt idx="114">
                  <c:v>153.0165831412609</c:v>
                </c:pt>
                <c:pt idx="115">
                  <c:v>153.8990635928337</c:v>
                </c:pt>
                <c:pt idx="116">
                  <c:v>154.78737986403297</c:v>
                </c:pt>
                <c:pt idx="117">
                  <c:v>155.68188057544148</c:v>
                </c:pt>
                <c:pt idx="118">
                  <c:v>156.69600644220642</c:v>
                </c:pt>
                <c:pt idx="119">
                  <c:v>157.60475810815456</c:v>
                </c:pt>
                <c:pt idx="120">
                  <c:v>158.63573386243328</c:v>
                </c:pt>
                <c:pt idx="121">
                  <c:v>159.67626856095217</c:v>
                </c:pt>
                <c:pt idx="122">
                  <c:v>160.60955649571832</c:v>
                </c:pt>
                <c:pt idx="123">
                  <c:v>161.55102259729907</c:v>
                </c:pt>
                <c:pt idx="124">
                  <c:v>162.62029915572904</c:v>
                </c:pt>
                <c:pt idx="125">
                  <c:v>163.7006762431015</c:v>
                </c:pt>
                <c:pt idx="126">
                  <c:v>164.67063986894354</c:v>
                </c:pt>
                <c:pt idx="127">
                  <c:v>165.77302105190401</c:v>
                </c:pt>
                <c:pt idx="128">
                  <c:v>166.76313074826038</c:v>
                </c:pt>
                <c:pt idx="129">
                  <c:v>167.88882272135007</c:v>
                </c:pt>
                <c:pt idx="130">
                  <c:v>168.90021696556809</c:v>
                </c:pt>
                <c:pt idx="131">
                  <c:v>170.05047685293633</c:v>
                </c:pt>
                <c:pt idx="132">
                  <c:v>171.21423784020928</c:v>
                </c:pt>
                <c:pt idx="133">
                  <c:v>172.39183533927221</c:v>
                </c:pt>
                <c:pt idx="134">
                  <c:v>173.58360006087801</c:v>
                </c:pt>
                <c:pt idx="135">
                  <c:v>174.65510400323035</c:v>
                </c:pt>
                <c:pt idx="136">
                  <c:v>175.87451691808485</c:v>
                </c:pt>
                <c:pt idx="137">
                  <c:v>177.10903060990844</c:v>
                </c:pt>
                <c:pt idx="138">
                  <c:v>178.35896211213097</c:v>
                </c:pt>
                <c:pt idx="139">
                  <c:v>179.48321002253749</c:v>
                </c:pt>
                <c:pt idx="140">
                  <c:v>180.90633465675427</c:v>
                </c:pt>
                <c:pt idx="141">
                  <c:v>182.05935216838651</c:v>
                </c:pt>
                <c:pt idx="142">
                  <c:v>183.37221419350169</c:v>
                </c:pt>
                <c:pt idx="143">
                  <c:v>184.85082942568403</c:v>
                </c:pt>
                <c:pt idx="144">
                  <c:v>186.04906142769119</c:v>
                </c:pt>
                <c:pt idx="145">
                  <c:v>187.41366058559922</c:v>
                </c:pt>
                <c:pt idx="146">
                  <c:v>188.95084069639327</c:v>
                </c:pt>
                <c:pt idx="147">
                  <c:v>190.19674141160093</c:v>
                </c:pt>
                <c:pt idx="148">
                  <c:v>191.77466576050972</c:v>
                </c:pt>
                <c:pt idx="149">
                  <c:v>193.05370616159593</c:v>
                </c:pt>
                <c:pt idx="150">
                  <c:v>194.51066093907735</c:v>
                </c:pt>
                <c:pt idx="151">
                  <c:v>195.9870066625198</c:v>
                </c:pt>
                <c:pt idx="152">
                  <c:v>197.48305112802868</c:v>
                </c:pt>
                <c:pt idx="153">
                  <c:v>198.99910291758442</c:v>
                </c:pt>
                <c:pt idx="154">
                  <c:v>200.5354715142924</c:v>
                </c:pt>
                <c:pt idx="155">
                  <c:v>202.09246740614188</c:v>
                </c:pt>
                <c:pt idx="156">
                  <c:v>203.67040217896229</c:v>
                </c:pt>
                <c:pt idx="157">
                  <c:v>205.26958859924613</c:v>
                </c:pt>
                <c:pt idx="158">
                  <c:v>206.89034068746375</c:v>
                </c:pt>
                <c:pt idx="159">
                  <c:v>208.34936861520902</c:v>
                </c:pt>
                <c:pt idx="160">
                  <c:v>210.01171733296366</c:v>
                </c:pt>
                <c:pt idx="161">
                  <c:v>211.69654648685056</c:v>
                </c:pt>
                <c:pt idx="162">
                  <c:v>213.40417551225786</c:v>
                </c:pt>
                <c:pt idx="163">
                  <c:v>215.1349253391169</c:v>
                </c:pt>
                <c:pt idx="164">
                  <c:v>216.88911842055316</c:v>
                </c:pt>
                <c:pt idx="165">
                  <c:v>218.66707875566712</c:v>
                </c:pt>
                <c:pt idx="166">
                  <c:v>220.46913190688375</c:v>
                </c:pt>
                <c:pt idx="167">
                  <c:v>222.295605012312</c:v>
                </c:pt>
                <c:pt idx="168">
                  <c:v>224.14682679352049</c:v>
                </c:pt>
                <c:pt idx="169">
                  <c:v>225.81340092204991</c:v>
                </c:pt>
                <c:pt idx="170">
                  <c:v>227.71227269729414</c:v>
                </c:pt>
                <c:pt idx="171">
                  <c:v>229.6368517000106</c:v>
                </c:pt>
                <c:pt idx="172">
                  <c:v>231.5874728108322</c:v>
                </c:pt>
                <c:pt idx="173">
                  <c:v>233.56447247885677</c:v>
                </c:pt>
                <c:pt idx="174">
                  <c:v>235.56818871023555</c:v>
                </c:pt>
                <c:pt idx="175">
                  <c:v>237.37197298680496</c:v>
                </c:pt>
                <c:pt idx="176">
                  <c:v>239.42708149975275</c:v>
                </c:pt>
                <c:pt idx="177">
                  <c:v>241.50989165456062</c:v>
                </c:pt>
                <c:pt idx="178">
                  <c:v>243.85703309161957</c:v>
                </c:pt>
                <c:pt idx="179">
                  <c:v>245.75999404589638</c:v>
                </c:pt>
                <c:pt idx="180">
                  <c:v>247.92797853733614</c:v>
                </c:pt>
                <c:pt idx="181">
                  <c:v>249.8794829738753</c:v>
                </c:pt>
                <c:pt idx="182">
                  <c:v>252.10270145148803</c:v>
                </c:pt>
                <c:pt idx="183">
                  <c:v>254.103858234939</c:v>
                </c:pt>
                <c:pt idx="184">
                  <c:v>256.38356290668048</c:v>
                </c:pt>
                <c:pt idx="185">
                  <c:v>258.69368216840616</c:v>
                </c:pt>
                <c:pt idx="186">
                  <c:v>261.0345709544203</c:v>
                </c:pt>
                <c:pt idx="187">
                  <c:v>263.14148018184062</c:v>
                </c:pt>
                <c:pt idx="188">
                  <c:v>265.54146232353173</c:v>
                </c:pt>
                <c:pt idx="189">
                  <c:v>267.97324686015008</c:v>
                </c:pt>
                <c:pt idx="190">
                  <c:v>270.43719388855607</c:v>
                </c:pt>
                <c:pt idx="191">
                  <c:v>272.65466177003134</c:v>
                </c:pt>
                <c:pt idx="192">
                  <c:v>274.89808221744545</c:v>
                </c:pt>
                <c:pt idx="193">
                  <c:v>277.16771073531618</c:v>
                </c:pt>
                <c:pt idx="194">
                  <c:v>279.75268883166552</c:v>
                </c:pt>
                <c:pt idx="195">
                  <c:v>282.07886157821213</c:v>
                </c:pt>
                <c:pt idx="196">
                  <c:v>284.72810633264299</c:v>
                </c:pt>
                <c:pt idx="197">
                  <c:v>287.41190659872632</c:v>
                </c:pt>
                <c:pt idx="198">
                  <c:v>290.13063241296038</c:v>
                </c:pt>
                <c:pt idx="199">
                  <c:v>292.57689800814467</c:v>
                </c:pt>
                <c:pt idx="200">
                  <c:v>295.05131429601158</c:v>
                </c:pt>
                <c:pt idx="201">
                  <c:v>297.55414392283984</c:v>
                </c:pt>
                <c:pt idx="202">
                  <c:v>300.72303879562753</c:v>
                </c:pt>
                <c:pt idx="203">
                  <c:v>303.61378181797727</c:v>
                </c:pt>
                <c:pt idx="204">
                  <c:v>306.54161593788194</c:v>
                </c:pt>
                <c:pt idx="205">
                  <c:v>308.84470660146519</c:v>
                </c:pt>
                <c:pt idx="206">
                  <c:v>311.83941944858674</c:v>
                </c:pt>
                <c:pt idx="207">
                  <c:v>314.87228262232458</c:v>
                </c:pt>
                <c:pt idx="208">
                  <c:v>317.60049922396558</c:v>
                </c:pt>
                <c:pt idx="209">
                  <c:v>320.35943428552883</c:v>
                </c:pt>
                <c:pt idx="210">
                  <c:v>323.85171599396494</c:v>
                </c:pt>
                <c:pt idx="211">
                  <c:v>327.03661319310282</c:v>
                </c:pt>
                <c:pt idx="212">
                  <c:v>330.2615580275932</c:v>
                </c:pt>
                <c:pt idx="213">
                  <c:v>333.16211427838743</c:v>
                </c:pt>
                <c:pt idx="214">
                  <c:v>335.7265316521366</c:v>
                </c:pt>
                <c:pt idx="215">
                  <c:v>339.060201833017</c:v>
                </c:pt>
                <c:pt idx="216">
                  <c:v>342.05829357775383</c:v>
                </c:pt>
                <c:pt idx="217">
                  <c:v>345.08946009167801</c:v>
                </c:pt>
                <c:pt idx="218">
                  <c:v>348.53941085197619</c:v>
                </c:pt>
                <c:pt idx="219">
                  <c:v>351.64180645924506</c:v>
                </c:pt>
                <c:pt idx="220">
                  <c:v>355.17261828241021</c:v>
                </c:pt>
                <c:pt idx="221">
                  <c:v>358.34754192867592</c:v>
                </c:pt>
                <c:pt idx="222">
                  <c:v>361.96068581863517</c:v>
                </c:pt>
                <c:pt idx="223">
                  <c:v>365.20945403866347</c:v>
                </c:pt>
                <c:pt idx="224">
                  <c:v>368.90642163525774</c:v>
                </c:pt>
                <c:pt idx="225">
                  <c:v>372.64837795040648</c:v>
                </c:pt>
                <c:pt idx="226">
                  <c:v>376.01267546115128</c:v>
                </c:pt>
                <c:pt idx="227">
                  <c:v>379.41316058535028</c:v>
                </c:pt>
                <c:pt idx="228">
                  <c:v>382.85013867520604</c:v>
                </c:pt>
                <c:pt idx="229">
                  <c:v>386.76074292468962</c:v>
                </c:pt>
                <c:pt idx="230">
                  <c:v>389.83480770864833</c:v>
                </c:pt>
                <c:pt idx="231">
                  <c:v>393.82930860262377</c:v>
                </c:pt>
                <c:pt idx="232">
                  <c:v>397.42010320864176</c:v>
                </c:pt>
                <c:pt idx="233">
                  <c:v>401.04899688671605</c:v>
                </c:pt>
                <c:pt idx="234">
                  <c:v>405.17744380265896</c:v>
                </c:pt>
                <c:pt idx="235">
                  <c:v>409.35498105775355</c:v>
                </c:pt>
                <c:pt idx="236">
                  <c:v>413.10993783282572</c:v>
                </c:pt>
                <c:pt idx="237">
                  <c:v>416.90438485374989</c:v>
                </c:pt>
                <c:pt idx="238">
                  <c:v>420.73865825490998</c:v>
                </c:pt>
                <c:pt idx="239">
                  <c:v>425.10024394585412</c:v>
                </c:pt>
                <c:pt idx="240">
                  <c:v>429.02028103575742</c:v>
                </c:pt>
                <c:pt idx="241">
                  <c:v>433.47922912936275</c:v>
                </c:pt>
                <c:pt idx="242">
                  <c:v>437.48660045203195</c:v>
                </c:pt>
                <c:pt idx="243">
                  <c:v>442.04469930708069</c:v>
                </c:pt>
                <c:pt idx="244">
                  <c:v>446.65602905314574</c:v>
                </c:pt>
                <c:pt idx="245">
                  <c:v>450.80009742768118</c:v>
                </c:pt>
                <c:pt idx="246">
                  <c:v>454.9870069224155</c:v>
                </c:pt>
                <c:pt idx="247">
                  <c:v>458.15552915176329</c:v>
                </c:pt>
                <c:pt idx="248">
                  <c:v>464.028155399757</c:v>
                </c:pt>
                <c:pt idx="249">
                  <c:v>468.35138495501315</c:v>
                </c:pt>
                <c:pt idx="250">
                  <c:v>473.26813518660822</c:v>
                </c:pt>
                <c:pt idx="251">
                  <c:v>477.68623382894435</c:v>
                </c:pt>
                <c:pt idx="252">
                  <c:v>482.71072655115745</c:v>
                </c:pt>
                <c:pt idx="253">
                  <c:v>487.79309532049444</c:v>
                </c:pt>
                <c:pt idx="254">
                  <c:v>492.35982100815932</c:v>
                </c:pt>
                <c:pt idx="255">
                  <c:v>497.5531303864779</c:v>
                </c:pt>
                <c:pt idx="256">
                  <c:v>502.21942802159128</c:v>
                </c:pt>
                <c:pt idx="257">
                  <c:v>507.52585077661195</c:v>
                </c:pt>
                <c:pt idx="258">
                  <c:v>512.29368194501762</c:v>
                </c:pt>
                <c:pt idx="259">
                  <c:v>517.7154598558169</c:v>
                </c:pt>
                <c:pt idx="260">
                  <c:v>522.58684920791222</c:v>
                </c:pt>
                <c:pt idx="261">
                  <c:v>527.50769123543682</c:v>
                </c:pt>
                <c:pt idx="262">
                  <c:v>532.47845621844669</c:v>
                </c:pt>
                <c:pt idx="263">
                  <c:v>538.13083542006177</c:v>
                </c:pt>
                <c:pt idx="264">
                  <c:v>543.20928218824088</c:v>
                </c:pt>
                <c:pt idx="265">
                  <c:v>548.98404794934527</c:v>
                </c:pt>
                <c:pt idx="266">
                  <c:v>554.17240760898426</c:v>
                </c:pt>
                <c:pt idx="267">
                  <c:v>560.07211311297738</c:v>
                </c:pt>
                <c:pt idx="268">
                  <c:v>565.37269453164186</c:v>
                </c:pt>
                <c:pt idx="269">
                  <c:v>570.72690826922599</c:v>
                </c:pt>
                <c:pt idx="270">
                  <c:v>576.81517660296288</c:v>
                </c:pt>
                <c:pt idx="271">
                  <c:v>582.97278484033302</c:v>
                </c:pt>
                <c:pt idx="272">
                  <c:v>589.20052794799494</c:v>
                </c:pt>
                <c:pt idx="273">
                  <c:v>594.79583293721805</c:v>
                </c:pt>
                <c:pt idx="274">
                  <c:v>601.15827644480191</c:v>
                </c:pt>
                <c:pt idx="275">
                  <c:v>606.87463530318632</c:v>
                </c:pt>
                <c:pt idx="276">
                  <c:v>612.64889385904507</c:v>
                </c:pt>
                <c:pt idx="277">
                  <c:v>619.21490493442138</c:v>
                </c:pt>
                <c:pt idx="278">
                  <c:v>625.85585690308312</c:v>
                </c:pt>
                <c:pt idx="279">
                  <c:v>632.57265468402829</c:v>
                </c:pt>
                <c:pt idx="280">
                  <c:v>639.36622138280723</c:v>
                </c:pt>
                <c:pt idx="281">
                  <c:v>646.23749876345244</c:v>
                </c:pt>
                <c:pt idx="282">
                  <c:v>653.18744773179048</c:v>
                </c:pt>
                <c:pt idx="283">
                  <c:v>660.21704883055645</c:v>
                </c:pt>
                <c:pt idx="284">
                  <c:v>667.32730274678192</c:v>
                </c:pt>
                <c:pt idx="285">
                  <c:v>674.51923083189081</c:v>
                </c:pt>
                <c:pt idx="286">
                  <c:v>681.79387563503678</c:v>
                </c:pt>
                <c:pt idx="287">
                  <c:v>687.50980008646002</c:v>
                </c:pt>
                <c:pt idx="288">
                  <c:v>695.76433698471692</c:v>
                </c:pt>
                <c:pt idx="289">
                  <c:v>703.28399898173052</c:v>
                </c:pt>
                <c:pt idx="290">
                  <c:v>710.89064396707909</c:v>
                </c:pt>
                <c:pt idx="291">
                  <c:v>718.58542627177633</c:v>
                </c:pt>
                <c:pt idx="292">
                  <c:v>725.50017711614646</c:v>
                </c:pt>
                <c:pt idx="293">
                  <c:v>734.24414397828457</c:v>
                </c:pt>
                <c:pt idx="294">
                  <c:v>741.32079184919098</c:v>
                </c:pt>
                <c:pt idx="295">
                  <c:v>748.47081534453491</c:v>
                </c:pt>
                <c:pt idx="296">
                  <c:v>756.60341812482193</c:v>
                </c:pt>
                <c:pt idx="297">
                  <c:v>764.83133052943367</c:v>
                </c:pt>
                <c:pt idx="298">
                  <c:v>773.15588695735653</c:v>
                </c:pt>
                <c:pt idx="299">
                  <c:v>781.57845114816371</c:v>
                </c:pt>
                <c:pt idx="300">
                  <c:v>789.14857911611125</c:v>
                </c:pt>
                <c:pt idx="301">
                  <c:v>797.76009704081491</c:v>
                </c:pt>
                <c:pt idx="302">
                  <c:v>806.47373442857429</c:v>
                </c:pt>
                <c:pt idx="303">
                  <c:v>814.30611989543786</c:v>
                </c:pt>
                <c:pt idx="304">
                  <c:v>823.21672937059009</c:v>
                </c:pt>
                <c:pt idx="305">
                  <c:v>832.23384126810834</c:v>
                </c:pt>
                <c:pt idx="306">
                  <c:v>840.33974121634287</c:v>
                </c:pt>
                <c:pt idx="307">
                  <c:v>849.56237594132551</c:v>
                </c:pt>
                <c:pt idx="308">
                  <c:v>857.85355605888265</c:v>
                </c:pt>
                <c:pt idx="309">
                  <c:v>867.28761258533882</c:v>
                </c:pt>
                <c:pt idx="310">
                  <c:v>875.76942984643733</c:v>
                </c:pt>
                <c:pt idx="311">
                  <c:v>885.42106576559001</c:v>
                </c:pt>
                <c:pt idx="312">
                  <c:v>894.09911299609257</c:v>
                </c:pt>
                <c:pt idx="313">
                  <c:v>903.97475815833945</c:v>
                </c:pt>
                <c:pt idx="314">
                  <c:v>913.9716968111843</c:v>
                </c:pt>
                <c:pt idx="315">
                  <c:v>924.091855478502</c:v>
                </c:pt>
                <c:pt idx="316">
                  <c:v>933.19258922023778</c:v>
                </c:pt>
                <c:pt idx="317">
                  <c:v>942.39365554016331</c:v>
                </c:pt>
                <c:pt idx="318">
                  <c:v>952.86658557473538</c:v>
                </c:pt>
                <c:pt idx="319">
                  <c:v>963.47043542608969</c:v>
                </c:pt>
                <c:pt idx="320">
                  <c:v>973.0077295752684</c:v>
                </c:pt>
                <c:pt idx="321">
                  <c:v>983.86479715698431</c:v>
                </c:pt>
                <c:pt idx="322">
                  <c:v>993.63070995004455</c:v>
                </c:pt>
                <c:pt idx="323">
                  <c:v>1004.7490449478418</c:v>
                </c:pt>
                <c:pt idx="324">
                  <c:v>1016.009084314135</c:v>
                </c:pt>
                <c:pt idx="325">
                  <c:v>1026.1389243304618</c:v>
                </c:pt>
                <c:pt idx="326">
                  <c:v>1037.6732766347282</c:v>
                </c:pt>
                <c:pt idx="327">
                  <c:v>1049.3564871993508</c:v>
                </c:pt>
                <c:pt idx="328">
                  <c:v>1058.5480034238083</c:v>
                </c:pt>
                <c:pt idx="329">
                  <c:v>1070.5023055897093</c:v>
                </c:pt>
                <c:pt idx="330">
                  <c:v>1082.6128430513049</c:v>
                </c:pt>
                <c:pt idx="331">
                  <c:v>1093.5111743946561</c:v>
                </c:pt>
                <c:pt idx="332">
                  <c:v>1105.9244748862384</c:v>
                </c:pt>
                <c:pt idx="333">
                  <c:v>1117.0965026524302</c:v>
                </c:pt>
                <c:pt idx="334">
                  <c:v>1129.8229843492918</c:v>
                </c:pt>
                <c:pt idx="335">
                  <c:v>1141.27819429132</c:v>
                </c:pt>
                <c:pt idx="336">
                  <c:v>1152.8700817847998</c:v>
                </c:pt>
                <c:pt idx="337">
                  <c:v>1166.0771382594585</c:v>
                </c:pt>
                <c:pt idx="338">
                  <c:v>1177.9670208480227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411968"/>
        <c:axId val="212322560"/>
      </c:scatterChart>
      <c:valAx>
        <c:axId val="21129408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Water content kg/kg</a:t>
                </a:r>
              </a:p>
            </c:rich>
          </c:tx>
          <c:layout>
            <c:manualLayout>
              <c:xMode val="edge"/>
              <c:yMode val="edge"/>
              <c:x val="0.33037730644030144"/>
              <c:y val="0.89877633539050861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12320640"/>
        <c:crosses val="autoZero"/>
        <c:crossBetween val="midCat"/>
      </c:valAx>
      <c:valAx>
        <c:axId val="212320640"/>
        <c:scaling>
          <c:orientation val="minMax"/>
          <c:min val="0.6600000000000001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Specific volume dm3/kg</a:t>
                </a:r>
              </a:p>
            </c:rich>
          </c:tx>
          <c:layout>
            <c:manualLayout>
              <c:xMode val="edge"/>
              <c:yMode val="edge"/>
              <c:x val="1.8425327372829894E-2"/>
              <c:y val="0.18471299783179276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11294080"/>
        <c:crosses val="autoZero"/>
        <c:crossBetween val="midCat"/>
      </c:valAx>
      <c:valAx>
        <c:axId val="212322560"/>
        <c:scaling>
          <c:orientation val="minMax"/>
          <c:max val="12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fr-FR" sz="1000"/>
                  <a:t>Suction pressure</a:t>
                </a:r>
                <a:r>
                  <a:rPr lang="fr-FR" sz="1000" baseline="0"/>
                  <a:t> (hPa)</a:t>
                </a:r>
                <a:endParaRPr lang="fr-FR" sz="100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17411968"/>
        <c:crosses val="max"/>
        <c:crossBetween val="midCat"/>
      </c:valAx>
      <c:valAx>
        <c:axId val="21741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3225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'CRET V4D2'!$AC$23</c:f>
              <c:strCache>
                <c:ptCount val="1"/>
                <c:pt idx="0">
                  <c:v>Wre</c:v>
                </c:pt>
              </c:strCache>
            </c:strRef>
          </c:tx>
          <c:invertIfNegative val="0"/>
          <c:cat>
            <c:strRef>
              <c:f>'CRET V4D2'!$Y$24:$Y$30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V4D2'!$AC$24:$AC$30</c:f>
              <c:numCache>
                <c:formatCode>General</c:formatCode>
                <c:ptCount val="7"/>
                <c:pt idx="0">
                  <c:v>3.7142901447128757E-2</c:v>
                </c:pt>
                <c:pt idx="1">
                  <c:v>3.7142902457539019E-2</c:v>
                </c:pt>
                <c:pt idx="2">
                  <c:v>3.7142902457539019E-2</c:v>
                </c:pt>
                <c:pt idx="3">
                  <c:v>3.7142902457539019E-2</c:v>
                </c:pt>
                <c:pt idx="4">
                  <c:v>3.7142902457539019E-2</c:v>
                </c:pt>
                <c:pt idx="5">
                  <c:v>3.7142902457539019E-2</c:v>
                </c:pt>
                <c:pt idx="6">
                  <c:v>3.7142902457539019E-2</c:v>
                </c:pt>
              </c:numCache>
            </c:numRef>
          </c:val>
        </c:ser>
        <c:ser>
          <c:idx val="0"/>
          <c:order val="1"/>
          <c:tx>
            <c:strRef>
              <c:f>'CRET V4D2'!$AD$23</c:f>
              <c:strCache>
                <c:ptCount val="1"/>
                <c:pt idx="0">
                  <c:v>Wbs</c:v>
                </c:pt>
              </c:strCache>
            </c:strRef>
          </c:tx>
          <c:invertIfNegative val="0"/>
          <c:cat>
            <c:strRef>
              <c:f>'CRET V4D2'!$Y$24:$Y$30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V4D2'!$AD$24:$AD$30</c:f>
              <c:numCache>
                <c:formatCode>General</c:formatCode>
                <c:ptCount val="7"/>
                <c:pt idx="0">
                  <c:v>1.2015174889375247E-2</c:v>
                </c:pt>
                <c:pt idx="1">
                  <c:v>5.5032750962757233E-2</c:v>
                </c:pt>
                <c:pt idx="2">
                  <c:v>7.8208168056394189E-2</c:v>
                </c:pt>
                <c:pt idx="3">
                  <c:v>0.10556512469934727</c:v>
                </c:pt>
                <c:pt idx="4">
                  <c:v>0.13386268844446547</c:v>
                </c:pt>
                <c:pt idx="5">
                  <c:v>0.16262918078038513</c:v>
                </c:pt>
                <c:pt idx="6">
                  <c:v>0.16368684013351636</c:v>
                </c:pt>
              </c:numCache>
            </c:numRef>
          </c:val>
        </c:ser>
        <c:ser>
          <c:idx val="2"/>
          <c:order val="2"/>
          <c:tx>
            <c:strRef>
              <c:f>'CRET V4D2'!$AF$23</c:f>
              <c:strCache>
                <c:ptCount val="1"/>
                <c:pt idx="0">
                  <c:v>Wma</c:v>
                </c:pt>
              </c:strCache>
            </c:strRef>
          </c:tx>
          <c:invertIfNegative val="0"/>
          <c:cat>
            <c:strRef>
              <c:f>'CRET V4D2'!$Y$24:$Y$30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V4D2'!$AF$24:$AF$30</c:f>
              <c:numCache>
                <c:formatCode>General</c:formatCode>
                <c:ptCount val="7"/>
                <c:pt idx="0">
                  <c:v>2.347049668857043E-3</c:v>
                </c:pt>
                <c:pt idx="1">
                  <c:v>5.8923937499544554E-3</c:v>
                </c:pt>
                <c:pt idx="2">
                  <c:v>9.0209420787243783E-3</c:v>
                </c:pt>
                <c:pt idx="3">
                  <c:v>1.5156595357073983E-2</c:v>
                </c:pt>
                <c:pt idx="4">
                  <c:v>2.8846152283584725E-2</c:v>
                </c:pt>
                <c:pt idx="5">
                  <c:v>8.3831302485508713E-2</c:v>
                </c:pt>
                <c:pt idx="6">
                  <c:v>8.9151494864216918E-2</c:v>
                </c:pt>
              </c:numCache>
            </c:numRef>
          </c:val>
        </c:ser>
        <c:ser>
          <c:idx val="3"/>
          <c:order val="3"/>
          <c:tx>
            <c:strRef>
              <c:f>'CRET V4D2'!$AG$23</c:f>
              <c:strCache>
                <c:ptCount val="1"/>
                <c:pt idx="0">
                  <c:v>Wip</c:v>
                </c:pt>
              </c:strCache>
            </c:strRef>
          </c:tx>
          <c:invertIfNegative val="0"/>
          <c:cat>
            <c:strRef>
              <c:f>'CRET V4D2'!$Y$24:$Y$30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V4D2'!$AG$24:$AG$30</c:f>
              <c:numCache>
                <c:formatCode>_(* #,##0.00_);_(* \(#,##0.00\);_(* "-"??_);_(@_)</c:formatCode>
                <c:ptCount val="7"/>
                <c:pt idx="0">
                  <c:v>4.3855363783965282E-13</c:v>
                </c:pt>
                <c:pt idx="1">
                  <c:v>4.6155492654449075E-11</c:v>
                </c:pt>
                <c:pt idx="2">
                  <c:v>6.4060467985208522E-10</c:v>
                </c:pt>
                <c:pt idx="3">
                  <c:v>1.8245512106028696E-8</c:v>
                </c:pt>
                <c:pt idx="4">
                  <c:v>1.2152329352722668E-6</c:v>
                </c:pt>
                <c:pt idx="5">
                  <c:v>7.4894254735726465E-3</c:v>
                </c:pt>
                <c:pt idx="6">
                  <c:v>5.9863699281899468E-2</c:v>
                </c:pt>
              </c:numCache>
            </c:numRef>
          </c:val>
        </c:ser>
        <c:ser>
          <c:idx val="4"/>
          <c:order val="4"/>
          <c:tx>
            <c:strRef>
              <c:f>'CRET V4D2'!$AH$23</c:f>
              <c:strCache>
                <c:ptCount val="1"/>
                <c:pt idx="0">
                  <c:v>V Air </c:v>
                </c:pt>
              </c:strCache>
            </c:strRef>
          </c:tx>
          <c:invertIfNegative val="0"/>
          <c:cat>
            <c:strRef>
              <c:f>'CRET V4D2'!$Y$24:$Y$30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V4D2'!$AH$24:$AH$30</c:f>
              <c:numCache>
                <c:formatCode>_-* #,##0.000\ _€_-;\-* #,##0.000\ _€_-;_-* "-"???\ _€_-;_-@_-</c:formatCode>
                <c:ptCount val="7"/>
                <c:pt idx="0">
                  <c:v>0.22549102261229143</c:v>
                </c:pt>
                <c:pt idx="1">
                  <c:v>0.19323539441176996</c:v>
                </c:pt>
                <c:pt idx="2">
                  <c:v>0.17463938262590595</c:v>
                </c:pt>
                <c:pt idx="3">
                  <c:v>0.1502454720975343</c:v>
                </c:pt>
                <c:pt idx="4">
                  <c:v>0.11766988902599347</c:v>
                </c:pt>
                <c:pt idx="5">
                  <c:v>4.3485745891304661E-2</c:v>
                </c:pt>
                <c:pt idx="6">
                  <c:v>3.7459662985210779E-2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49333632"/>
        <c:axId val="249335168"/>
        <c:axId val="0"/>
      </c:bar3DChart>
      <c:catAx>
        <c:axId val="24933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49335168"/>
        <c:crosses val="autoZero"/>
        <c:auto val="0"/>
        <c:lblAlgn val="ctr"/>
        <c:lblOffset val="100"/>
        <c:noMultiLvlLbl val="0"/>
      </c:catAx>
      <c:valAx>
        <c:axId val="249335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9333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6</xdr:row>
      <xdr:rowOff>0</xdr:rowOff>
    </xdr:from>
    <xdr:to>
      <xdr:col>6</xdr:col>
      <xdr:colOff>258675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6</xdr:row>
      <xdr:rowOff>0</xdr:rowOff>
    </xdr:from>
    <xdr:to>
      <xdr:col>11</xdr:col>
      <xdr:colOff>695325</xdr:colOff>
      <xdr:row>21</xdr:row>
      <xdr:rowOff>9525</xdr:rowOff>
    </xdr:to>
    <xdr:sp macro="" textlink="">
      <xdr:nvSpPr>
        <xdr:cNvPr id="3" name="ZoneTexte 2"/>
        <xdr:cNvSpPr txBox="1"/>
      </xdr:nvSpPr>
      <xdr:spPr>
        <a:xfrm>
          <a:off x="5038725" y="1143000"/>
          <a:ext cx="2562225" cy="288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"Emplacement"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"Code"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"Date"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8/6/2012-15h8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"Lot"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MANIP12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"Commentaire"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"Opérateur"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ESTELLE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FR">
            <a:effectLst/>
          </a:endParaRPr>
        </a:p>
        <a:p>
          <a:r>
            <a:rPr lang="fr-FR" sz="1100"/>
            <a:t>1°) Solver sousCoefma=0 avec:</a:t>
          </a:r>
        </a:p>
        <a:p>
          <a:r>
            <a:rPr lang="fr-FR" sz="1100"/>
            <a:t>F=0.2, 100*D=1,</a:t>
          </a:r>
          <a:r>
            <a:rPr lang="fr-FR" sz="1100" baseline="0"/>
            <a:t> Emi = 40 et cte( mis à 100 initial)</a:t>
          </a:r>
        </a:p>
        <a:p>
          <a:r>
            <a:rPr lang="fr-FR" sz="1100" baseline="0"/>
            <a:t>Wsat fixé à 0.365 </a:t>
          </a:r>
        </a:p>
        <a:p>
          <a:r>
            <a:rPr lang="fr-FR" sz="1100" baseline="0"/>
            <a:t>ATTENTION: 1ere solution du solver donne F à 0.15 (cible &gt;10+3) On lui refait faire un 2eme tour et cette fois donne la solution à F=0.227</a:t>
          </a:r>
        </a:p>
        <a:p>
          <a:r>
            <a:rPr lang="fr-FR" sz="1100"/>
            <a:t> 2°) Solver sous Coefma=1 avec, après avoir réglé Wip° à</a:t>
          </a:r>
          <a:r>
            <a:rPr lang="fr-FR" sz="1100" baseline="0"/>
            <a:t> sa valeur suggérée, </a:t>
          </a:r>
          <a:r>
            <a:rPr lang="fr-FR" sz="1100"/>
            <a:t>seulement: Wsat, kL, WL et Wip°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4</xdr:row>
      <xdr:rowOff>38100</xdr:rowOff>
    </xdr:from>
    <xdr:to>
      <xdr:col>16</xdr:col>
      <xdr:colOff>228600</xdr:colOff>
      <xdr:row>16</xdr:row>
      <xdr:rowOff>161925</xdr:rowOff>
    </xdr:to>
    <xdr:graphicFrame macro="">
      <xdr:nvGraphicFramePr>
        <xdr:cNvPr id="2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161925</xdr:colOff>
      <xdr:row>17</xdr:row>
      <xdr:rowOff>104776</xdr:rowOff>
    </xdr:from>
    <xdr:ext cx="152400" cy="190500"/>
    <xdr:sp macro="" textlink="">
      <xdr:nvSpPr>
        <xdr:cNvPr id="3" name="ZoneTexte 2"/>
        <xdr:cNvSpPr txBox="1"/>
      </xdr:nvSpPr>
      <xdr:spPr>
        <a:xfrm>
          <a:off x="1714500" y="3343276"/>
          <a:ext cx="1524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FR" sz="1100"/>
            <a:t>M</a:t>
          </a:r>
        </a:p>
      </xdr:txBody>
    </xdr:sp>
    <xdr:clientData/>
  </xdr:oneCellAnchor>
  <xdr:twoCellAnchor>
    <xdr:from>
      <xdr:col>1</xdr:col>
      <xdr:colOff>285752</xdr:colOff>
      <xdr:row>4</xdr:row>
      <xdr:rowOff>47625</xdr:rowOff>
    </xdr:from>
    <xdr:to>
      <xdr:col>9</xdr:col>
      <xdr:colOff>142876</xdr:colOff>
      <xdr:row>16</xdr:row>
      <xdr:rowOff>171450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504825</xdr:colOff>
      <xdr:row>18</xdr:row>
      <xdr:rowOff>9524</xdr:rowOff>
    </xdr:from>
    <xdr:to>
      <xdr:col>12</xdr:col>
      <xdr:colOff>466725</xdr:colOff>
      <xdr:row>29</xdr:row>
      <xdr:rowOff>38100</xdr:rowOff>
    </xdr:to>
    <xdr:sp macro="" textlink="">
      <xdr:nvSpPr>
        <xdr:cNvPr id="5" name="ZoneTexte 4"/>
        <xdr:cNvSpPr txBox="1"/>
      </xdr:nvSpPr>
      <xdr:spPr>
        <a:xfrm>
          <a:off x="1543050" y="3438524"/>
          <a:ext cx="4591050" cy="2143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"Emplacement"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"Code"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"Date"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8/6/2012-15h8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"Lot"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MANIP12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"Commentaire"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"Opérateur"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ESTELLE</a:t>
          </a:r>
          <a:r>
            <a:rPr lang="fr-FR"/>
            <a:t> </a:t>
          </a:r>
        </a:p>
        <a:p>
          <a:r>
            <a:rPr lang="fr-FR"/>
            <a:t>ShC micro d'abord avec kN/100, WmiC et Kbs' </a:t>
          </a:r>
        </a:p>
        <a:p>
          <a:r>
            <a:rPr lang="fr-FR"/>
            <a:t>puis </a:t>
          </a:r>
          <a:r>
            <a:rPr lang="fr-FR" sz="1100" baseline="0"/>
            <a:t>cible whole ShC avec variables: WL et kL/100</a:t>
          </a:r>
        </a:p>
        <a:p>
          <a:r>
            <a:rPr lang="fr-FR" sz="1100" baseline="0"/>
            <a:t>WL est à 0.290 au lieu de 0.309</a:t>
          </a:r>
        </a:p>
      </xdr:txBody>
    </xdr:sp>
    <xdr:clientData/>
  </xdr:twoCellAnchor>
  <xdr:twoCellAnchor>
    <xdr:from>
      <xdr:col>25</xdr:col>
      <xdr:colOff>38100</xdr:colOff>
      <xdr:row>6</xdr:row>
      <xdr:rowOff>38100</xdr:rowOff>
    </xdr:from>
    <xdr:to>
      <xdr:col>31</xdr:col>
      <xdr:colOff>38100</xdr:colOff>
      <xdr:row>20</xdr:row>
      <xdr:rowOff>85725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0.6416</cdr:x>
      <cdr:y>0.11463</cdr:y>
    </cdr:from>
    <cdr:to>
      <cdr:x>0.74801</cdr:x>
      <cdr:y>0.17842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329706" y="372318"/>
          <a:ext cx="552236" cy="207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72000" tIns="0" rIns="72000" bIns="0" rtlCol="0">
          <a:spAutoFit/>
        </a:bodyPr>
        <a:lstStyle xmlns:a="http://schemas.openxmlformats.org/drawingml/2006/main"/>
        <a:p xmlns:a="http://schemas.openxmlformats.org/drawingml/2006/main">
          <a:r>
            <a:rPr lang="fr-FR" sz="1100"/>
            <a:t>Dsat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0"/>
  <sheetViews>
    <sheetView tabSelected="1" workbookViewId="0">
      <selection activeCell="N21" sqref="N21:Q25"/>
    </sheetView>
  </sheetViews>
  <sheetFormatPr baseColWidth="10" defaultColWidth="11.42578125" defaultRowHeight="15" x14ac:dyDescent="0.25"/>
  <cols>
    <col min="1" max="1" width="0.140625" style="1" customWidth="1"/>
    <col min="2" max="2" width="11.42578125" style="60"/>
    <col min="3" max="3" width="11.42578125" style="13"/>
    <col min="4" max="4" width="11.42578125" style="12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3" width="11.42578125" style="10" customWidth="1"/>
    <col min="14" max="14" width="13.140625" style="1" customWidth="1"/>
    <col min="15" max="15" width="11.42578125" style="1"/>
    <col min="16" max="16" width="13" style="1" bestFit="1" customWidth="1"/>
    <col min="17" max="16384" width="11.42578125" style="1"/>
  </cols>
  <sheetData>
    <row r="1" spans="1:20" x14ac:dyDescent="0.25">
      <c r="A1" s="1">
        <v>1</v>
      </c>
      <c r="B1" s="2" t="s">
        <v>0</v>
      </c>
      <c r="C1" s="3" t="s">
        <v>137</v>
      </c>
      <c r="D1" s="4" t="s">
        <v>2</v>
      </c>
      <c r="E1" s="5" t="s">
        <v>3</v>
      </c>
      <c r="F1" s="6" t="s">
        <v>4</v>
      </c>
      <c r="G1" s="5" t="s">
        <v>5</v>
      </c>
      <c r="H1" s="7" t="s">
        <v>6</v>
      </c>
      <c r="I1" s="8" t="s">
        <v>136</v>
      </c>
      <c r="J1" s="8" t="s">
        <v>1</v>
      </c>
      <c r="K1" s="9" t="s">
        <v>7</v>
      </c>
      <c r="N1" s="1" t="s">
        <v>8</v>
      </c>
      <c r="O1" s="1" t="s">
        <v>129</v>
      </c>
    </row>
    <row r="2" spans="1:20" x14ac:dyDescent="0.25">
      <c r="A2" s="1">
        <v>2</v>
      </c>
      <c r="B2">
        <v>0.35277539517216017</v>
      </c>
      <c r="C2" s="11">
        <v>7.4664999999999999</v>
      </c>
      <c r="D2" s="12">
        <v>2</v>
      </c>
      <c r="E2" s="1">
        <f t="shared" ref="E2:E65" si="0">IF(B2&gt;0,1/2*(B2-O$8*F2+N$32)+1/2*POWER((B2-O$8*F2+N$32)^2-4*O$32*(B2-O$8*F2),0.5),"")</f>
        <v>0.10591701301659107</v>
      </c>
      <c r="F2" s="1">
        <f t="shared" ref="F2:F65" si="1">IF(B2="","",LN(1+EXP($Q$14*(B2-$Q$15)))/$Q$14)</f>
        <v>4.334117790875705E-2</v>
      </c>
      <c r="G2" s="1">
        <f t="shared" ref="G2:G65" si="2">IF(B2="","",O$8*N$25*10/(Q$16+F2)-O$8*N$25*10/(Q$16+N$23-Q$15)+(1-O$8)*O$18)</f>
        <v>11.445227375874722</v>
      </c>
      <c r="H2" s="13">
        <f t="shared" ref="H2:H65" si="3">IF(B2&gt;0, IF(O$8=1,N$25*10/(E2)-N$25*10/(Q$15-O$23),N$25*10/(E2)-N$25*10/(N$23-O$23)),"")</f>
        <v>9.2881577886714695E-2</v>
      </c>
      <c r="I2" s="14">
        <f t="shared" ref="I2:I65" si="4">IF(B2&gt;0,(O$25*10/(B2-E2-O$8*F2)-O$25*10/(O$23))+G2,"")</f>
        <v>11.538108953761551</v>
      </c>
      <c r="J2" s="14">
        <f>IF(B2&gt;0,C2,"")</f>
        <v>7.4664999999999999</v>
      </c>
      <c r="K2" s="15">
        <f t="shared" ref="K2:K65" si="5">IF(OR(B2="",C2=0,C2=""),"",(I2-C2)*(I2-C2))</f>
        <v>16.57799947235123</v>
      </c>
      <c r="R2" s="16"/>
      <c r="S2" s="17"/>
      <c r="T2" s="17"/>
    </row>
    <row r="3" spans="1:20" x14ac:dyDescent="0.25">
      <c r="A3" s="1">
        <v>3</v>
      </c>
      <c r="B3">
        <v>0.35146836580484409</v>
      </c>
      <c r="C3" s="11">
        <v>9.7638800000000003</v>
      </c>
      <c r="D3" s="12">
        <v>3</v>
      </c>
      <c r="E3" s="1">
        <f t="shared" si="0"/>
        <v>0.10590056345139803</v>
      </c>
      <c r="F3" s="1">
        <f t="shared" si="1"/>
        <v>4.2052847567148208E-2</v>
      </c>
      <c r="G3" s="1">
        <f t="shared" si="2"/>
        <v>13.028956052981087</v>
      </c>
      <c r="H3" s="13">
        <f t="shared" si="3"/>
        <v>0.1056954392113596</v>
      </c>
      <c r="I3" s="14">
        <f t="shared" si="4"/>
        <v>13.134651492192418</v>
      </c>
      <c r="J3" s="14">
        <f t="shared" ref="J3:J66" si="6">IF(B3&gt;0,C3,"")</f>
        <v>9.7638800000000003</v>
      </c>
      <c r="K3" s="15">
        <f t="shared" si="5"/>
        <v>11.362100452577099</v>
      </c>
      <c r="M3" s="10">
        <f ca="1">POWER(N10,0.5)/O10</f>
        <v>0.11130724208597893</v>
      </c>
      <c r="R3" s="16"/>
      <c r="S3" s="17"/>
      <c r="T3" s="17"/>
    </row>
    <row r="4" spans="1:20" x14ac:dyDescent="0.25">
      <c r="A4" s="1">
        <v>4</v>
      </c>
      <c r="B4">
        <v>0.35065147245027156</v>
      </c>
      <c r="C4" s="11">
        <v>10.912570000000001</v>
      </c>
      <c r="D4" s="12">
        <v>4</v>
      </c>
      <c r="E4" s="1">
        <f t="shared" si="0"/>
        <v>0.10588916004692629</v>
      </c>
      <c r="F4" s="1">
        <f t="shared" si="1"/>
        <v>4.1248917401448031E-2</v>
      </c>
      <c r="G4" s="1">
        <f t="shared" si="2"/>
        <v>14.042171016477084</v>
      </c>
      <c r="H4" s="13">
        <f t="shared" si="3"/>
        <v>0.11458078526719362</v>
      </c>
      <c r="I4" s="14">
        <f t="shared" si="4"/>
        <v>14.156751801744292</v>
      </c>
      <c r="J4" s="14">
        <f t="shared" si="6"/>
        <v>10.912570000000001</v>
      </c>
      <c r="K4" s="15">
        <f t="shared" si="5"/>
        <v>10.524715562768838</v>
      </c>
      <c r="M4" s="18"/>
      <c r="S4" s="12"/>
    </row>
    <row r="5" spans="1:20" x14ac:dyDescent="0.25">
      <c r="A5" s="1">
        <v>5</v>
      </c>
      <c r="B5">
        <v>0.34983457909569904</v>
      </c>
      <c r="C5" s="11">
        <v>12.061260000000001</v>
      </c>
      <c r="D5" s="12">
        <v>5</v>
      </c>
      <c r="E5" s="1">
        <f t="shared" si="0"/>
        <v>0.10587680811087281</v>
      </c>
      <c r="F5" s="1">
        <f t="shared" si="1"/>
        <v>4.0446065861794715E-2</v>
      </c>
      <c r="G5" s="1">
        <f t="shared" si="2"/>
        <v>15.073839421365037</v>
      </c>
      <c r="H5" s="13">
        <f t="shared" si="3"/>
        <v>0.12420737101197687</v>
      </c>
      <c r="I5" s="14">
        <f t="shared" si="4"/>
        <v>15.198046792376871</v>
      </c>
      <c r="J5" s="14">
        <f t="shared" si="6"/>
        <v>12.061260000000001</v>
      </c>
      <c r="K5" s="15">
        <f t="shared" si="5"/>
        <v>9.8394313808299767</v>
      </c>
      <c r="N5" s="203" t="s">
        <v>9</v>
      </c>
      <c r="O5" s="204"/>
      <c r="P5" s="204"/>
      <c r="Q5" s="205"/>
      <c r="R5" s="12"/>
      <c r="S5" s="12"/>
    </row>
    <row r="6" spans="1:20" x14ac:dyDescent="0.25">
      <c r="A6" s="1">
        <v>6</v>
      </c>
      <c r="B6">
        <v>0.34909937507658373</v>
      </c>
      <c r="C6" s="11">
        <v>13.209949999999999</v>
      </c>
      <c r="D6" s="12">
        <v>6</v>
      </c>
      <c r="E6" s="1">
        <f t="shared" si="0"/>
        <v>0.10586481654548222</v>
      </c>
      <c r="F6" s="1">
        <f t="shared" si="1"/>
        <v>3.9724494334711251E-2</v>
      </c>
      <c r="G6" s="1">
        <f t="shared" si="2"/>
        <v>16.018440491308894</v>
      </c>
      <c r="H6" s="13">
        <f t="shared" si="3"/>
        <v>0.13355524787542095</v>
      </c>
      <c r="I6" s="14">
        <f t="shared" si="4"/>
        <v>16.151995739184287</v>
      </c>
      <c r="J6" s="14">
        <f t="shared" si="6"/>
        <v>13.209949999999999</v>
      </c>
      <c r="K6" s="15">
        <f t="shared" si="5"/>
        <v>8.6556331314524204</v>
      </c>
      <c r="N6" s="206" t="s">
        <v>10</v>
      </c>
      <c r="O6" s="207">
        <v>130</v>
      </c>
      <c r="P6" s="208" t="s">
        <v>11</v>
      </c>
      <c r="Q6" s="209"/>
      <c r="R6" s="12"/>
      <c r="S6" s="12"/>
    </row>
    <row r="7" spans="1:20" x14ac:dyDescent="0.25">
      <c r="A7" s="1">
        <v>7</v>
      </c>
      <c r="B7">
        <v>0.34852754972838301</v>
      </c>
      <c r="C7" s="11">
        <v>14.358650000000001</v>
      </c>
      <c r="D7" s="12">
        <v>7</v>
      </c>
      <c r="E7" s="1">
        <f t="shared" si="0"/>
        <v>0.10585487668409604</v>
      </c>
      <c r="F7" s="1">
        <f t="shared" si="1"/>
        <v>3.9163969280961296E-2</v>
      </c>
      <c r="G7" s="1">
        <f t="shared" si="2"/>
        <v>16.763863962618601</v>
      </c>
      <c r="H7" s="13">
        <f t="shared" si="3"/>
        <v>0.14130534955727114</v>
      </c>
      <c r="I7" s="14">
        <f t="shared" si="4"/>
        <v>16.905169312175943</v>
      </c>
      <c r="J7" s="14">
        <f t="shared" si="6"/>
        <v>14.358650000000001</v>
      </c>
      <c r="K7" s="15">
        <f t="shared" si="5"/>
        <v>6.4847606072850326</v>
      </c>
      <c r="N7" s="206" t="s">
        <v>12</v>
      </c>
      <c r="O7" s="207">
        <v>630</v>
      </c>
      <c r="P7" s="208" t="s">
        <v>11</v>
      </c>
      <c r="Q7" s="209"/>
      <c r="R7" s="12"/>
      <c r="S7" s="12"/>
    </row>
    <row r="8" spans="1:20" x14ac:dyDescent="0.25">
      <c r="A8" s="1">
        <v>8</v>
      </c>
      <c r="B8">
        <v>0.34771065637381027</v>
      </c>
      <c r="C8" s="11">
        <v>16.081679999999999</v>
      </c>
      <c r="D8" s="12">
        <v>8</v>
      </c>
      <c r="E8" s="1">
        <f t="shared" si="0"/>
        <v>0.10583968118682245</v>
      </c>
      <c r="F8" s="1">
        <f t="shared" si="1"/>
        <v>3.8364351635441808E-2</v>
      </c>
      <c r="G8" s="1">
        <f t="shared" si="2"/>
        <v>17.845333142107549</v>
      </c>
      <c r="H8" s="13">
        <f t="shared" si="3"/>
        <v>0.15315607988814861</v>
      </c>
      <c r="I8" s="14">
        <f t="shared" si="4"/>
        <v>17.998489221995598</v>
      </c>
      <c r="J8" s="14">
        <f t="shared" si="6"/>
        <v>16.081679999999999</v>
      </c>
      <c r="K8" s="15">
        <f t="shared" si="5"/>
        <v>3.6741575935273754</v>
      </c>
      <c r="N8" s="210" t="s">
        <v>13</v>
      </c>
      <c r="O8" s="211">
        <v>1</v>
      </c>
      <c r="P8" s="212"/>
      <c r="Q8" s="213"/>
      <c r="R8" s="60">
        <v>0.22700000000000001</v>
      </c>
      <c r="S8" s="12"/>
    </row>
    <row r="9" spans="1:20" x14ac:dyDescent="0.25">
      <c r="A9" s="1">
        <v>9</v>
      </c>
      <c r="B9">
        <v>0.34705714169015234</v>
      </c>
      <c r="C9" s="11">
        <v>17.80472</v>
      </c>
      <c r="D9" s="12">
        <v>9</v>
      </c>
      <c r="E9" s="1">
        <f t="shared" si="0"/>
        <v>0.10582662487974719</v>
      </c>
      <c r="F9" s="1">
        <f t="shared" si="1"/>
        <v>3.7725681065971961E-2</v>
      </c>
      <c r="G9" s="1">
        <f t="shared" si="2"/>
        <v>18.724783298808006</v>
      </c>
      <c r="H9" s="13">
        <f t="shared" si="3"/>
        <v>0.16334120761510462</v>
      </c>
      <c r="I9" s="14">
        <f t="shared" si="4"/>
        <v>18.88812450642331</v>
      </c>
      <c r="J9" s="14">
        <f t="shared" si="6"/>
        <v>17.80472</v>
      </c>
      <c r="K9" s="15">
        <f t="shared" si="5"/>
        <v>1.1737653245383364</v>
      </c>
      <c r="N9" s="214" t="s">
        <v>14</v>
      </c>
      <c r="O9" s="215" t="s">
        <v>131</v>
      </c>
      <c r="P9" s="216" t="s">
        <v>15</v>
      </c>
      <c r="Q9" s="217"/>
      <c r="R9" s="12"/>
      <c r="S9" s="12"/>
    </row>
    <row r="10" spans="1:20" x14ac:dyDescent="0.25">
      <c r="A10" s="1">
        <v>10</v>
      </c>
      <c r="B10">
        <v>0.34640362700649419</v>
      </c>
      <c r="C10" s="11">
        <v>18.379069999999999</v>
      </c>
      <c r="D10" s="12">
        <v>10</v>
      </c>
      <c r="E10" s="1">
        <f t="shared" si="0"/>
        <v>0.10581271314060164</v>
      </c>
      <c r="F10" s="1">
        <f t="shared" si="1"/>
        <v>3.7087983514268424E-2</v>
      </c>
      <c r="G10" s="1">
        <f t="shared" si="2"/>
        <v>19.617134698169068</v>
      </c>
      <c r="H10" s="13">
        <f t="shared" si="3"/>
        <v>0.1741964174343309</v>
      </c>
      <c r="I10" s="14">
        <f t="shared" si="4"/>
        <v>19.791331115603199</v>
      </c>
      <c r="J10" s="14">
        <f t="shared" si="6"/>
        <v>18.379069999999999</v>
      </c>
      <c r="K10" s="15">
        <f t="shared" si="5"/>
        <v>1.9944814586447972</v>
      </c>
      <c r="N10" s="218">
        <f ca="1">SUM(INDIRECT("K"&amp;N30):INDIRECT("K"&amp;O30))</f>
        <v>971.32128783767871</v>
      </c>
      <c r="O10" s="219">
        <f ca="1">O30-N30</f>
        <v>280</v>
      </c>
      <c r="P10" s="220">
        <f>IF(OR(O6=0,O8=1),1,O6)</f>
        <v>1</v>
      </c>
      <c r="Q10" s="221">
        <f>O7</f>
        <v>630</v>
      </c>
      <c r="R10" s="12"/>
      <c r="S10" s="12"/>
    </row>
    <row r="11" spans="1:20" x14ac:dyDescent="0.25">
      <c r="A11" s="1">
        <v>11</v>
      </c>
      <c r="B11">
        <v>0.34566842298737882</v>
      </c>
      <c r="C11" s="11">
        <v>20.1021</v>
      </c>
      <c r="D11" s="12">
        <v>11</v>
      </c>
      <c r="E11" s="1">
        <f t="shared" si="0"/>
        <v>0.10579597189257169</v>
      </c>
      <c r="F11" s="1">
        <f t="shared" si="1"/>
        <v>3.6371814290893513E-2</v>
      </c>
      <c r="G11" s="1">
        <f t="shared" si="2"/>
        <v>20.636692186625041</v>
      </c>
      <c r="H11" s="13">
        <f t="shared" si="3"/>
        <v>0.18726325342801431</v>
      </c>
      <c r="I11" s="14">
        <f t="shared" si="4"/>
        <v>20.823955440052814</v>
      </c>
      <c r="J11" s="14">
        <f t="shared" si="6"/>
        <v>20.1021</v>
      </c>
      <c r="K11" s="15">
        <f t="shared" si="5"/>
        <v>0.52107527633384088</v>
      </c>
      <c r="R11" s="20"/>
      <c r="S11" s="12"/>
    </row>
    <row r="12" spans="1:20" x14ac:dyDescent="0.25">
      <c r="A12" s="1">
        <v>12</v>
      </c>
      <c r="B12">
        <v>0.34493321896826351</v>
      </c>
      <c r="C12" s="11">
        <v>21.250800000000002</v>
      </c>
      <c r="D12" s="12">
        <v>12</v>
      </c>
      <c r="E12" s="1">
        <f t="shared" si="0"/>
        <v>0.10577799624989134</v>
      </c>
      <c r="F12" s="1">
        <f t="shared" si="1"/>
        <v>3.5657049324668302E-2</v>
      </c>
      <c r="G12" s="1">
        <f t="shared" si="2"/>
        <v>21.673094234201002</v>
      </c>
      <c r="H12" s="13">
        <f t="shared" si="3"/>
        <v>0.2012981607882125</v>
      </c>
      <c r="I12" s="14">
        <f t="shared" si="4"/>
        <v>21.874392394989385</v>
      </c>
      <c r="J12" s="14">
        <f t="shared" si="6"/>
        <v>21.250800000000002</v>
      </c>
      <c r="K12" s="15">
        <f t="shared" si="5"/>
        <v>0.38886747508859565</v>
      </c>
      <c r="R12" s="21"/>
      <c r="S12" s="12"/>
    </row>
    <row r="13" spans="1:20" x14ac:dyDescent="0.25">
      <c r="A13" s="1">
        <v>13</v>
      </c>
      <c r="B13">
        <v>0.34419801494914842</v>
      </c>
      <c r="C13" s="11">
        <v>23.548179999999999</v>
      </c>
      <c r="D13" s="12">
        <v>13</v>
      </c>
      <c r="E13" s="1">
        <f t="shared" si="0"/>
        <v>0.10575869804127912</v>
      </c>
      <c r="F13" s="1">
        <f t="shared" si="1"/>
        <v>3.4943789036551695E-2</v>
      </c>
      <c r="G13" s="1">
        <f t="shared" si="2"/>
        <v>22.726605903805336</v>
      </c>
      <c r="H13" s="13">
        <f t="shared" si="3"/>
        <v>0.21637100315793134</v>
      </c>
      <c r="I13" s="14">
        <f t="shared" si="4"/>
        <v>22.94297690696331</v>
      </c>
      <c r="J13" s="14">
        <f t="shared" si="6"/>
        <v>23.548179999999999</v>
      </c>
      <c r="K13" s="15">
        <f t="shared" si="5"/>
        <v>0.36627078382117517</v>
      </c>
      <c r="N13" s="22"/>
      <c r="O13" s="23" t="s">
        <v>16</v>
      </c>
      <c r="P13" s="22"/>
      <c r="Q13" s="22"/>
      <c r="S13" s="12"/>
    </row>
    <row r="14" spans="1:20" x14ac:dyDescent="0.25">
      <c r="A14" s="1">
        <v>14</v>
      </c>
      <c r="B14">
        <v>0.34362618960094743</v>
      </c>
      <c r="C14" s="11">
        <v>23.548179999999999</v>
      </c>
      <c r="D14" s="12">
        <v>14</v>
      </c>
      <c r="E14" s="1">
        <f t="shared" si="0"/>
        <v>0.10574271397715637</v>
      </c>
      <c r="F14" s="1">
        <f t="shared" si="1"/>
        <v>3.4390139629660477E-2</v>
      </c>
      <c r="G14" s="1">
        <f t="shared" si="2"/>
        <v>23.557997773746109</v>
      </c>
      <c r="H14" s="13">
        <f t="shared" si="3"/>
        <v>0.22885950254577381</v>
      </c>
      <c r="I14" s="14">
        <f t="shared" si="4"/>
        <v>23.786857276291784</v>
      </c>
      <c r="J14" s="14">
        <f t="shared" si="6"/>
        <v>23.548179999999999</v>
      </c>
      <c r="K14" s="15">
        <f t="shared" si="5"/>
        <v>5.696684221806509E-2</v>
      </c>
      <c r="N14" s="24" t="s">
        <v>17</v>
      </c>
      <c r="O14" s="25">
        <v>0.3635486721128014</v>
      </c>
      <c r="P14" s="26" t="s">
        <v>18</v>
      </c>
      <c r="Q14" s="27">
        <v>99.485766007675494</v>
      </c>
      <c r="S14" s="12"/>
    </row>
    <row r="15" spans="1:20" x14ac:dyDescent="0.25">
      <c r="A15" s="1">
        <v>15</v>
      </c>
      <c r="B15">
        <v>0.34280929624637491</v>
      </c>
      <c r="C15" s="11">
        <v>25.27122</v>
      </c>
      <c r="D15" s="12">
        <v>15</v>
      </c>
      <c r="E15" s="1">
        <f t="shared" si="0"/>
        <v>0.105718299939765</v>
      </c>
      <c r="F15" s="1">
        <f t="shared" si="1"/>
        <v>3.3601009370784744E-2</v>
      </c>
      <c r="G15" s="1">
        <f t="shared" si="2"/>
        <v>24.764156797884226</v>
      </c>
      <c r="H15" s="13">
        <f t="shared" si="3"/>
        <v>0.24794170829703432</v>
      </c>
      <c r="I15" s="14">
        <f t="shared" si="4"/>
        <v>25.012098506181275</v>
      </c>
      <c r="J15" s="14">
        <f t="shared" si="6"/>
        <v>25.27122</v>
      </c>
      <c r="K15" s="15">
        <f t="shared" si="5"/>
        <v>6.7143948558847519E-2</v>
      </c>
      <c r="N15" s="28" t="s">
        <v>130</v>
      </c>
      <c r="O15" s="29">
        <v>0.227222891548409</v>
      </c>
      <c r="P15" s="28" t="s">
        <v>19</v>
      </c>
      <c r="Q15" s="30">
        <v>0.30956991202326289</v>
      </c>
      <c r="R15" s="12"/>
      <c r="S15" s="12"/>
    </row>
    <row r="16" spans="1:20" x14ac:dyDescent="0.25">
      <c r="A16" s="1">
        <v>16</v>
      </c>
      <c r="B16">
        <v>0.3420740922272596</v>
      </c>
      <c r="C16" s="11">
        <v>26.419910000000002</v>
      </c>
      <c r="D16" s="12">
        <v>16</v>
      </c>
      <c r="E16" s="1">
        <f t="shared" si="0"/>
        <v>0.10569463060426651</v>
      </c>
      <c r="F16" s="1">
        <f t="shared" si="1"/>
        <v>3.2892722960868481E-2</v>
      </c>
      <c r="G16" s="1">
        <f t="shared" si="2"/>
        <v>25.868506575895793</v>
      </c>
      <c r="H16" s="13">
        <f t="shared" si="3"/>
        <v>0.26645026534649219</v>
      </c>
      <c r="I16" s="14">
        <f t="shared" si="4"/>
        <v>26.134956841242314</v>
      </c>
      <c r="J16" s="14">
        <f t="shared" si="6"/>
        <v>26.419910000000002</v>
      </c>
      <c r="K16" s="15">
        <f t="shared" si="5"/>
        <v>8.119830268598395E-2</v>
      </c>
      <c r="N16" s="28" t="s">
        <v>72</v>
      </c>
      <c r="O16" s="29">
        <v>0.8114279062916796</v>
      </c>
      <c r="P16" s="28" t="s">
        <v>20</v>
      </c>
      <c r="Q16" s="30">
        <v>4.1613299910212821E-2</v>
      </c>
    </row>
    <row r="17" spans="1:19" x14ac:dyDescent="0.25">
      <c r="A17" s="1">
        <v>17</v>
      </c>
      <c r="B17">
        <v>0.34142057754360167</v>
      </c>
      <c r="C17" s="11">
        <v>28.142949999999999</v>
      </c>
      <c r="D17" s="12">
        <v>17</v>
      </c>
      <c r="E17" s="1">
        <f t="shared" si="0"/>
        <v>0.1056721473763261</v>
      </c>
      <c r="F17" s="1">
        <f t="shared" si="1"/>
        <v>3.2264778254256443E-2</v>
      </c>
      <c r="G17" s="1">
        <f t="shared" si="2"/>
        <v>26.8652973858851</v>
      </c>
      <c r="H17" s="13">
        <f t="shared" si="3"/>
        <v>0.28403900811925098</v>
      </c>
      <c r="I17" s="14">
        <f t="shared" si="4"/>
        <v>27.14933639400428</v>
      </c>
      <c r="J17" s="14">
        <f t="shared" si="6"/>
        <v>28.142949999999999</v>
      </c>
      <c r="K17" s="15">
        <f t="shared" si="5"/>
        <v>0.98726799801981635</v>
      </c>
      <c r="N17" s="24" t="s">
        <v>21</v>
      </c>
      <c r="O17" s="31">
        <v>23.593865602048968</v>
      </c>
      <c r="P17" s="32"/>
      <c r="Q17" s="32"/>
    </row>
    <row r="18" spans="1:19" ht="15.75" thickBot="1" x14ac:dyDescent="0.3">
      <c r="A18" s="1">
        <v>18</v>
      </c>
      <c r="B18">
        <v>0.34060368418902914</v>
      </c>
      <c r="C18" s="11">
        <v>29.291640000000001</v>
      </c>
      <c r="D18" s="12">
        <v>18</v>
      </c>
      <c r="E18" s="1">
        <f t="shared" si="0"/>
        <v>0.10564199930572582</v>
      </c>
      <c r="F18" s="1">
        <f t="shared" si="1"/>
        <v>3.1482173949764401E-2</v>
      </c>
      <c r="G18" s="1">
        <f t="shared" si="2"/>
        <v>28.131565728170656</v>
      </c>
      <c r="H18" s="13">
        <f t="shared" si="3"/>
        <v>0.30763574615974676</v>
      </c>
      <c r="I18" s="14">
        <f t="shared" si="4"/>
        <v>28.439201474330687</v>
      </c>
      <c r="J18" s="14">
        <f t="shared" si="6"/>
        <v>29.291640000000001</v>
      </c>
      <c r="K18" s="15">
        <f t="shared" si="5"/>
        <v>0.72665144004527316</v>
      </c>
      <c r="N18" s="33" t="s">
        <v>22</v>
      </c>
      <c r="O18" s="34">
        <v>92.003927816461157</v>
      </c>
      <c r="P18" s="35" t="s">
        <v>23</v>
      </c>
      <c r="Q18" s="36">
        <f>O36</f>
        <v>3.9023934486190029E-2</v>
      </c>
      <c r="R18" s="12"/>
      <c r="S18" s="12"/>
    </row>
    <row r="19" spans="1:19" ht="15.75" thickTop="1" x14ac:dyDescent="0.25">
      <c r="A19" s="1">
        <v>19</v>
      </c>
      <c r="B19">
        <v>0.33995016950537099</v>
      </c>
      <c r="C19" s="11">
        <v>30.440329999999999</v>
      </c>
      <c r="D19" s="12">
        <v>19</v>
      </c>
      <c r="E19" s="1">
        <f t="shared" si="0"/>
        <v>0.105616136848107</v>
      </c>
      <c r="F19" s="1">
        <f t="shared" si="1"/>
        <v>3.0858075803548542E-2</v>
      </c>
      <c r="G19" s="1">
        <f t="shared" si="2"/>
        <v>29.1609688794303</v>
      </c>
      <c r="H19" s="13">
        <f t="shared" si="3"/>
        <v>0.32788889220134365</v>
      </c>
      <c r="I19" s="14">
        <f t="shared" si="4"/>
        <v>29.488857771631672</v>
      </c>
      <c r="J19" s="14">
        <f t="shared" si="6"/>
        <v>30.440329999999999</v>
      </c>
      <c r="K19" s="15">
        <f t="shared" si="5"/>
        <v>0.90529940135619114</v>
      </c>
      <c r="S19" s="12"/>
    </row>
    <row r="20" spans="1:19" x14ac:dyDescent="0.25">
      <c r="A20" s="1">
        <v>20</v>
      </c>
      <c r="B20">
        <v>0.33921496548625568</v>
      </c>
      <c r="C20" s="11">
        <v>32.16337</v>
      </c>
      <c r="D20" s="12">
        <v>20</v>
      </c>
      <c r="E20" s="1">
        <f t="shared" si="0"/>
        <v>0.10558506137527993</v>
      </c>
      <c r="F20" s="1">
        <f t="shared" si="1"/>
        <v>3.015821986045597E-2</v>
      </c>
      <c r="G20" s="1">
        <f t="shared" si="2"/>
        <v>30.336623077670509</v>
      </c>
      <c r="H20" s="13">
        <f t="shared" si="3"/>
        <v>0.35223752514592377</v>
      </c>
      <c r="I20" s="14">
        <f t="shared" si="4"/>
        <v>30.688860602816447</v>
      </c>
      <c r="J20" s="14">
        <f t="shared" si="6"/>
        <v>32.16337</v>
      </c>
      <c r="K20" s="15">
        <f t="shared" si="5"/>
        <v>2.174177962382605</v>
      </c>
      <c r="R20" s="12"/>
      <c r="S20" s="12"/>
    </row>
    <row r="21" spans="1:19" x14ac:dyDescent="0.25">
      <c r="A21" s="1">
        <v>21</v>
      </c>
      <c r="B21">
        <v>0.33847976146714037</v>
      </c>
      <c r="C21" s="11">
        <v>33.312060000000002</v>
      </c>
      <c r="D21" s="12">
        <v>21</v>
      </c>
      <c r="E21" s="1">
        <f t="shared" si="0"/>
        <v>0.10555175164789186</v>
      </c>
      <c r="F21" s="1">
        <f t="shared" si="1"/>
        <v>2.9460907956390527E-2</v>
      </c>
      <c r="G21" s="1">
        <f t="shared" si="2"/>
        <v>31.531030520060241</v>
      </c>
      <c r="H21" s="13">
        <f t="shared" si="3"/>
        <v>0.37835268863567251</v>
      </c>
      <c r="I21" s="14">
        <f t="shared" si="4"/>
        <v>31.909383208696156</v>
      </c>
      <c r="J21" s="14">
        <f t="shared" si="6"/>
        <v>33.312060000000002</v>
      </c>
      <c r="K21" s="15">
        <f t="shared" si="5"/>
        <v>1.9675021808624558</v>
      </c>
      <c r="N21" s="37" t="s">
        <v>24</v>
      </c>
      <c r="O21" s="38"/>
      <c r="P21" s="19"/>
      <c r="Q21" s="19"/>
      <c r="S21" s="12"/>
    </row>
    <row r="22" spans="1:19" x14ac:dyDescent="0.25">
      <c r="A22" s="1">
        <v>22</v>
      </c>
      <c r="B22">
        <v>0.33774455744802501</v>
      </c>
      <c r="C22" s="11">
        <v>35.0351</v>
      </c>
      <c r="D22" s="12">
        <v>22</v>
      </c>
      <c r="E22" s="1">
        <f t="shared" si="0"/>
        <v>0.10551605654785211</v>
      </c>
      <c r="F22" s="1">
        <f t="shared" si="1"/>
        <v>2.8766312560481472E-2</v>
      </c>
      <c r="G22" s="1">
        <f t="shared" si="2"/>
        <v>32.744314863148432</v>
      </c>
      <c r="H22" s="13">
        <f t="shared" si="3"/>
        <v>0.40635631012320061</v>
      </c>
      <c r="I22" s="14">
        <f t="shared" si="4"/>
        <v>33.15067117327176</v>
      </c>
      <c r="J22" s="14">
        <f t="shared" si="6"/>
        <v>35.0351</v>
      </c>
      <c r="K22" s="15">
        <f t="shared" si="5"/>
        <v>3.5510720030043688</v>
      </c>
      <c r="M22" s="18"/>
      <c r="N22" s="39" t="s">
        <v>25</v>
      </c>
      <c r="O22" s="39" t="s">
        <v>26</v>
      </c>
      <c r="P22" s="40" t="s">
        <v>19</v>
      </c>
      <c r="Q22" s="40" t="s">
        <v>27</v>
      </c>
      <c r="R22" s="12"/>
      <c r="S22" s="12"/>
    </row>
    <row r="23" spans="1:19" x14ac:dyDescent="0.25">
      <c r="A23" s="1">
        <v>23</v>
      </c>
      <c r="B23">
        <v>0.33709104276436708</v>
      </c>
      <c r="C23" s="11">
        <v>36.183790000000002</v>
      </c>
      <c r="D23" s="12">
        <v>23</v>
      </c>
      <c r="E23" s="1">
        <f t="shared" si="0"/>
        <v>0.10548219594575407</v>
      </c>
      <c r="F23" s="1">
        <f t="shared" si="1"/>
        <v>2.8151322332638999E-2</v>
      </c>
      <c r="G23" s="1">
        <f t="shared" si="2"/>
        <v>33.838713866843932</v>
      </c>
      <c r="H23" s="13">
        <f t="shared" si="3"/>
        <v>0.43293824282645232</v>
      </c>
      <c r="I23" s="14">
        <f t="shared" si="4"/>
        <v>34.271652109670526</v>
      </c>
      <c r="J23" s="14">
        <f t="shared" si="6"/>
        <v>36.183790000000002</v>
      </c>
      <c r="K23" s="15">
        <f t="shared" si="5"/>
        <v>3.6562713116336569</v>
      </c>
      <c r="N23" s="41">
        <f>O14</f>
        <v>0.3635486721128014</v>
      </c>
      <c r="O23" s="41">
        <f>Q34</f>
        <v>0.20353351100142164</v>
      </c>
      <c r="P23" s="41">
        <f>IF(O8=1,Q15,N23)</f>
        <v>0.30956991202326289</v>
      </c>
      <c r="Q23" s="41">
        <f>IF(O8=1,Q16,"No signific.")</f>
        <v>4.1613299910212821E-2</v>
      </c>
      <c r="R23" s="12"/>
      <c r="S23" s="12"/>
    </row>
    <row r="24" spans="1:19" x14ac:dyDescent="0.25">
      <c r="A24" s="1">
        <v>24</v>
      </c>
      <c r="B24">
        <v>0.33643752808070893</v>
      </c>
      <c r="C24" s="11">
        <v>37.906829999999999</v>
      </c>
      <c r="D24" s="12">
        <v>24</v>
      </c>
      <c r="E24" s="1">
        <f t="shared" si="0"/>
        <v>0.10544620599584595</v>
      </c>
      <c r="F24" s="1">
        <f t="shared" si="1"/>
        <v>2.7538757791449098E-2</v>
      </c>
      <c r="G24" s="1">
        <f t="shared" si="2"/>
        <v>34.948146896415381</v>
      </c>
      <c r="H24" s="13">
        <f t="shared" si="3"/>
        <v>0.46121051504422894</v>
      </c>
      <c r="I24" s="14">
        <f t="shared" si="4"/>
        <v>35.409357411459666</v>
      </c>
      <c r="J24" s="14">
        <f t="shared" si="6"/>
        <v>37.906829999999999</v>
      </c>
      <c r="K24" s="15">
        <f t="shared" si="5"/>
        <v>6.2373693305103517</v>
      </c>
      <c r="N24" s="39" t="s">
        <v>28</v>
      </c>
      <c r="O24" s="39" t="s">
        <v>29</v>
      </c>
      <c r="P24" s="40" t="s">
        <v>18</v>
      </c>
      <c r="Q24" s="39" t="s">
        <v>22</v>
      </c>
      <c r="R24" s="12"/>
      <c r="S24" s="12"/>
    </row>
    <row r="25" spans="1:19" x14ac:dyDescent="0.25">
      <c r="A25" s="1">
        <v>25</v>
      </c>
      <c r="B25">
        <v>0.33545725605522186</v>
      </c>
      <c r="C25" s="11">
        <v>39.055520000000001</v>
      </c>
      <c r="D25" s="12">
        <v>25</v>
      </c>
      <c r="E25" s="1">
        <f t="shared" si="0"/>
        <v>0.10538795516694399</v>
      </c>
      <c r="F25" s="1">
        <f t="shared" si="1"/>
        <v>2.6624771483258102E-2</v>
      </c>
      <c r="G25" s="1">
        <f t="shared" si="2"/>
        <v>36.640525128484569</v>
      </c>
      <c r="H25" s="13">
        <f t="shared" si="3"/>
        <v>0.50701096721805072</v>
      </c>
      <c r="I25" s="14">
        <f t="shared" si="4"/>
        <v>37.147536095702662</v>
      </c>
      <c r="J25" s="14">
        <f t="shared" si="6"/>
        <v>39.055520000000001</v>
      </c>
      <c r="K25" s="15">
        <f t="shared" si="5"/>
        <v>3.6404025790577172</v>
      </c>
      <c r="N25" s="42">
        <f>O$25/(P$32-1)</f>
        <v>0.87375483554145994</v>
      </c>
      <c r="O25" s="43">
        <f>O17</f>
        <v>23.593865602048968</v>
      </c>
      <c r="P25" s="42">
        <f>IF(O8=1,Q14,200)</f>
        <v>99.485766007675494</v>
      </c>
      <c r="Q25" s="44" t="str">
        <f>IF(O8=1,"No signific.",O18)</f>
        <v>No signific.</v>
      </c>
      <c r="R25" s="12"/>
      <c r="S25" s="12"/>
    </row>
    <row r="26" spans="1:19" x14ac:dyDescent="0.25">
      <c r="A26" s="1">
        <v>26</v>
      </c>
      <c r="B26">
        <v>0.33480374137156393</v>
      </c>
      <c r="C26" s="11">
        <v>40.778550000000003</v>
      </c>
      <c r="D26" s="12">
        <v>26</v>
      </c>
      <c r="E26" s="1">
        <f t="shared" si="0"/>
        <v>0.10534608520177756</v>
      </c>
      <c r="F26" s="1">
        <f t="shared" si="1"/>
        <v>2.601890723812569E-2</v>
      </c>
      <c r="G26" s="1">
        <f t="shared" si="2"/>
        <v>37.787581102659374</v>
      </c>
      <c r="H26" s="13">
        <f t="shared" si="3"/>
        <v>0.53996304563929698</v>
      </c>
      <c r="I26" s="14">
        <f t="shared" si="4"/>
        <v>38.327544148298898</v>
      </c>
      <c r="J26" s="14">
        <f t="shared" si="6"/>
        <v>40.778550000000003</v>
      </c>
      <c r="K26" s="15">
        <f t="shared" si="5"/>
        <v>6.0074296850730571</v>
      </c>
    </row>
    <row r="27" spans="1:19" x14ac:dyDescent="0.25">
      <c r="A27" s="1">
        <v>27</v>
      </c>
      <c r="B27">
        <v>0.33398684801699141</v>
      </c>
      <c r="C27" s="11">
        <v>41.927250000000001</v>
      </c>
      <c r="D27" s="12">
        <v>27</v>
      </c>
      <c r="E27" s="1">
        <f t="shared" si="0"/>
        <v>0.10529008766885703</v>
      </c>
      <c r="F27" s="1">
        <f t="shared" si="1"/>
        <v>2.526574898183824E-2</v>
      </c>
      <c r="G27" s="1">
        <f t="shared" si="2"/>
        <v>39.242477889104038</v>
      </c>
      <c r="H27" s="13">
        <f t="shared" si="3"/>
        <v>0.58407462397977383</v>
      </c>
      <c r="I27" s="14">
        <f t="shared" si="4"/>
        <v>39.826552513083669</v>
      </c>
      <c r="J27" s="14">
        <f t="shared" si="6"/>
        <v>41.927250000000001</v>
      </c>
      <c r="K27" s="15">
        <f t="shared" si="5"/>
        <v>4.4129299315365911</v>
      </c>
      <c r="R27" s="12"/>
      <c r="S27" s="12"/>
    </row>
    <row r="28" spans="1:19" x14ac:dyDescent="0.25">
      <c r="A28" s="1">
        <v>28</v>
      </c>
      <c r="B28">
        <v>0.3332516439978761</v>
      </c>
      <c r="C28" s="11">
        <v>43.075940000000003</v>
      </c>
      <c r="D28" s="12">
        <v>28</v>
      </c>
      <c r="E28" s="1">
        <f t="shared" si="0"/>
        <v>0.10523599225368799</v>
      </c>
      <c r="F28" s="1">
        <f t="shared" si="1"/>
        <v>2.4592122374463728E-2</v>
      </c>
      <c r="G28" s="1">
        <f t="shared" si="2"/>
        <v>40.571784537645954</v>
      </c>
      <c r="H28" s="13">
        <f t="shared" si="3"/>
        <v>0.62673240523358231</v>
      </c>
      <c r="I28" s="14">
        <f t="shared" si="4"/>
        <v>41.198516942879678</v>
      </c>
      <c r="J28" s="14">
        <f t="shared" si="6"/>
        <v>43.075940000000003</v>
      </c>
      <c r="K28" s="15">
        <f t="shared" si="5"/>
        <v>3.524717335407026</v>
      </c>
      <c r="N28" s="45" t="s">
        <v>30</v>
      </c>
      <c r="O28" s="46"/>
      <c r="R28" s="12"/>
      <c r="S28" s="12"/>
    </row>
    <row r="29" spans="1:19" x14ac:dyDescent="0.25">
      <c r="A29" s="1">
        <v>29</v>
      </c>
      <c r="B29">
        <v>0.33251643997876074</v>
      </c>
      <c r="C29" s="11">
        <v>45.37332</v>
      </c>
      <c r="D29" s="12">
        <v>29</v>
      </c>
      <c r="E29" s="1">
        <f t="shared" si="0"/>
        <v>0.10517816652390123</v>
      </c>
      <c r="F29" s="1">
        <f t="shared" si="1"/>
        <v>2.392274992677125E-2</v>
      </c>
      <c r="G29" s="1">
        <f t="shared" si="2"/>
        <v>41.919765018580563</v>
      </c>
      <c r="H29" s="13">
        <f t="shared" si="3"/>
        <v>0.67238030687357764</v>
      </c>
      <c r="I29" s="14">
        <f t="shared" si="4"/>
        <v>42.592145325454055</v>
      </c>
      <c r="J29" s="14">
        <f t="shared" si="6"/>
        <v>45.37332</v>
      </c>
      <c r="K29" s="15">
        <f t="shared" si="5"/>
        <v>7.7349325703357401</v>
      </c>
      <c r="N29" s="47" t="s">
        <v>31</v>
      </c>
      <c r="O29" s="47" t="s">
        <v>32</v>
      </c>
      <c r="P29" s="48" t="s">
        <v>33</v>
      </c>
      <c r="Q29" s="48" t="s">
        <v>34</v>
      </c>
      <c r="R29" s="12"/>
      <c r="S29" s="12"/>
    </row>
    <row r="30" spans="1:19" x14ac:dyDescent="0.25">
      <c r="A30" s="1">
        <v>30</v>
      </c>
      <c r="B30">
        <v>0.33178123595964543</v>
      </c>
      <c r="C30" s="11">
        <v>47.096359999999997</v>
      </c>
      <c r="D30" s="12">
        <v>30</v>
      </c>
      <c r="E30" s="1">
        <f t="shared" si="0"/>
        <v>0.10511638073139727</v>
      </c>
      <c r="F30" s="1">
        <f t="shared" si="1"/>
        <v>2.3257894839682595E-2</v>
      </c>
      <c r="G30" s="1">
        <f t="shared" si="2"/>
        <v>43.286185713413772</v>
      </c>
      <c r="H30" s="13">
        <f t="shared" si="3"/>
        <v>0.72120980028867621</v>
      </c>
      <c r="I30" s="14">
        <f t="shared" si="4"/>
        <v>44.007395513702534</v>
      </c>
      <c r="J30" s="14">
        <f t="shared" si="6"/>
        <v>47.096359999999997</v>
      </c>
      <c r="K30" s="15">
        <f t="shared" si="5"/>
        <v>9.5417015976069521</v>
      </c>
      <c r="N30" s="49">
        <f>IF(P10&lt;=C2,2,LOOKUP(P10,C:C,A:A))</f>
        <v>2</v>
      </c>
      <c r="O30" s="49">
        <f ca="1">LOOKUP(Q10,C3:INDIRECT("C"&amp;Q30),A3:INDIRECT("A"&amp;Q30))</f>
        <v>282</v>
      </c>
      <c r="P30" s="50">
        <f>MAX(C2:C700)</f>
        <v>634.65215999999998</v>
      </c>
      <c r="Q30" s="49">
        <f>VLOOKUP(P30,C2:D700,2,FALSE)</f>
        <v>283</v>
      </c>
      <c r="R30" s="12"/>
      <c r="S30" s="12"/>
    </row>
    <row r="31" spans="1:19" x14ac:dyDescent="0.25">
      <c r="A31" s="1">
        <v>31</v>
      </c>
      <c r="B31">
        <v>0.33104603194053006</v>
      </c>
      <c r="C31" s="11">
        <v>48.819400000000002</v>
      </c>
      <c r="D31" s="12">
        <v>31</v>
      </c>
      <c r="E31" s="1">
        <f t="shared" si="0"/>
        <v>0.10505039483997941</v>
      </c>
      <c r="F31" s="1">
        <f t="shared" si="1"/>
        <v>2.2597832285669129E-2</v>
      </c>
      <c r="G31" s="1">
        <f t="shared" si="2"/>
        <v>44.670747890600978</v>
      </c>
      <c r="H31" s="13">
        <f t="shared" si="3"/>
        <v>0.7734220723074543</v>
      </c>
      <c r="I31" s="14">
        <f t="shared" si="4"/>
        <v>45.444169962908518</v>
      </c>
      <c r="J31" s="14">
        <f t="shared" si="6"/>
        <v>48.819400000000002</v>
      </c>
      <c r="K31" s="15">
        <f t="shared" si="5"/>
        <v>11.392177803284579</v>
      </c>
      <c r="N31" s="51" t="s">
        <v>35</v>
      </c>
      <c r="O31" s="51" t="s">
        <v>36</v>
      </c>
      <c r="P31" s="51" t="s">
        <v>37</v>
      </c>
      <c r="Q31" s="51"/>
      <c r="R31" s="12"/>
      <c r="S31" s="12"/>
    </row>
    <row r="32" spans="1:19" x14ac:dyDescent="0.25">
      <c r="A32" s="1">
        <v>32</v>
      </c>
      <c r="B32">
        <v>0.33031082792141475</v>
      </c>
      <c r="C32" s="11">
        <v>49.393740000000001</v>
      </c>
      <c r="D32" s="12">
        <v>32</v>
      </c>
      <c r="E32" s="1">
        <f t="shared" si="0"/>
        <v>0.10497995860622496</v>
      </c>
      <c r="F32" s="1">
        <f t="shared" si="1"/>
        <v>2.1942849350043921E-2</v>
      </c>
      <c r="G32" s="1">
        <f t="shared" si="2"/>
        <v>46.073082568488587</v>
      </c>
      <c r="H32" s="13">
        <f t="shared" si="3"/>
        <v>0.82922816704669344</v>
      </c>
      <c r="I32" s="14">
        <f t="shared" si="4"/>
        <v>46.902310735535309</v>
      </c>
      <c r="J32" s="14">
        <f t="shared" si="6"/>
        <v>49.393740000000001</v>
      </c>
      <c r="K32" s="15">
        <f t="shared" si="5"/>
        <v>6.2072197798310764</v>
      </c>
      <c r="N32" s="52">
        <f>-O15</f>
        <v>-0.227222891548409</v>
      </c>
      <c r="O32" s="53">
        <f>-O16/100</f>
        <v>-8.1142790629167953E-3</v>
      </c>
      <c r="P32" s="53">
        <f>N32/O32</f>
        <v>28.002844095767447</v>
      </c>
      <c r="Q32" s="53"/>
      <c r="R32" s="12"/>
      <c r="S32" s="12"/>
    </row>
    <row r="33" spans="1:19" x14ac:dyDescent="0.25">
      <c r="A33" s="1">
        <v>33</v>
      </c>
      <c r="B33">
        <v>0.32957562390229939</v>
      </c>
      <c r="C33" s="11">
        <v>49.968089999999997</v>
      </c>
      <c r="D33" s="12">
        <v>33</v>
      </c>
      <c r="E33" s="1">
        <f t="shared" si="0"/>
        <v>0.10490481175009217</v>
      </c>
      <c r="F33" s="1">
        <f t="shared" si="1"/>
        <v>2.1293244873381401E-2</v>
      </c>
      <c r="G33" s="1">
        <f t="shared" si="2"/>
        <v>47.492745338649655</v>
      </c>
      <c r="H33" s="13">
        <f t="shared" si="3"/>
        <v>0.88884907730376028</v>
      </c>
      <c r="I33" s="14">
        <f t="shared" si="4"/>
        <v>48.381594415953458</v>
      </c>
      <c r="J33" s="14">
        <f t="shared" si="6"/>
        <v>49.968089999999997</v>
      </c>
      <c r="K33" s="15">
        <f t="shared" si="5"/>
        <v>2.5169682381991674</v>
      </c>
      <c r="N33" s="54" t="s">
        <v>38</v>
      </c>
      <c r="O33" s="54" t="s">
        <v>39</v>
      </c>
      <c r="P33" s="54" t="s">
        <v>40</v>
      </c>
      <c r="Q33" s="55" t="s">
        <v>41</v>
      </c>
      <c r="R33" s="12"/>
      <c r="S33" s="12"/>
    </row>
    <row r="34" spans="1:19" x14ac:dyDescent="0.25">
      <c r="A34" s="1">
        <v>34</v>
      </c>
      <c r="B34">
        <v>0.32884041988318408</v>
      </c>
      <c r="C34" s="11">
        <v>51.691119999999998</v>
      </c>
      <c r="D34" s="12">
        <v>34</v>
      </c>
      <c r="E34" s="1">
        <f t="shared" si="0"/>
        <v>0.10482468422597567</v>
      </c>
      <c r="F34" s="1">
        <f t="shared" si="1"/>
        <v>2.0649329183010753E-2</v>
      </c>
      <c r="G34" s="1">
        <f t="shared" si="2"/>
        <v>48.929211213033057</v>
      </c>
      <c r="H34" s="13">
        <f t="shared" si="3"/>
        <v>0.9525157779352611</v>
      </c>
      <c r="I34" s="14">
        <f t="shared" si="4"/>
        <v>49.881726990968389</v>
      </c>
      <c r="J34" s="14">
        <f t="shared" si="6"/>
        <v>51.691119999999998</v>
      </c>
      <c r="K34" s="15">
        <f t="shared" si="5"/>
        <v>3.2739030611324611</v>
      </c>
      <c r="N34" s="56">
        <f>IF(O8=0,O14+O15,Q15+O15)</f>
        <v>0.53679280357167192</v>
      </c>
      <c r="O34" s="57">
        <f>IF(O8=0,POWER(N34*N34-4*O14*(-O16/100+O15),1/2),POWER(N34*N34-4*Q15*(-O16/100+O15),1/2))</f>
        <v>0.12972578156882864</v>
      </c>
      <c r="P34" s="57">
        <f>(N34+O34)/2</f>
        <v>0.33325929257025028</v>
      </c>
      <c r="Q34" s="57">
        <f>(N34-O34)/2</f>
        <v>0.20353351100142164</v>
      </c>
      <c r="R34" s="12"/>
      <c r="S34" s="12"/>
    </row>
    <row r="35" spans="1:19" x14ac:dyDescent="0.25">
      <c r="A35" s="1">
        <v>35</v>
      </c>
      <c r="B35">
        <v>0.32810521586406899</v>
      </c>
      <c r="C35" s="11">
        <v>53.414160000000003</v>
      </c>
      <c r="D35" s="12">
        <v>35</v>
      </c>
      <c r="E35" s="1">
        <f t="shared" si="0"/>
        <v>0.10473929660498822</v>
      </c>
      <c r="F35" s="1">
        <f t="shared" si="1"/>
        <v>2.0011423701417605E-2</v>
      </c>
      <c r="G35" s="1">
        <f t="shared" si="2"/>
        <v>50.381869569322049</v>
      </c>
      <c r="H35" s="13">
        <f t="shared" si="3"/>
        <v>1.0204691934115431</v>
      </c>
      <c r="I35" s="14">
        <f t="shared" si="4"/>
        <v>51.402338762733649</v>
      </c>
      <c r="J35" s="14">
        <f t="shared" si="6"/>
        <v>53.414160000000003</v>
      </c>
      <c r="K35" s="15">
        <f t="shared" si="5"/>
        <v>4.0474246907159213</v>
      </c>
      <c r="N35" s="51" t="s">
        <v>42</v>
      </c>
      <c r="O35" s="58" t="s">
        <v>43</v>
      </c>
      <c r="P35" s="51" t="s">
        <v>44</v>
      </c>
      <c r="Q35" s="51" t="s">
        <v>45</v>
      </c>
      <c r="R35" s="12"/>
      <c r="S35" s="12"/>
    </row>
    <row r="36" spans="1:19" x14ac:dyDescent="0.25">
      <c r="A36" s="1">
        <v>36</v>
      </c>
      <c r="B36">
        <v>0.32737001184495362</v>
      </c>
      <c r="C36" s="11">
        <v>55.1372</v>
      </c>
      <c r="D36" s="12">
        <v>36</v>
      </c>
      <c r="E36" s="1">
        <f t="shared" si="0"/>
        <v>0.10464836057907921</v>
      </c>
      <c r="F36" s="1">
        <f t="shared" si="1"/>
        <v>1.9379860419538274E-2</v>
      </c>
      <c r="G36" s="1">
        <f t="shared" si="2"/>
        <v>51.850019280223052</v>
      </c>
      <c r="H36" s="13">
        <f t="shared" si="3"/>
        <v>1.0929600916070115</v>
      </c>
      <c r="I36" s="14">
        <f t="shared" si="4"/>
        <v>52.942979371830262</v>
      </c>
      <c r="J36" s="14">
        <f t="shared" si="6"/>
        <v>55.1372</v>
      </c>
      <c r="K36" s="15">
        <f t="shared" si="5"/>
        <v>4.8146041650855995</v>
      </c>
      <c r="N36" s="59">
        <f>LN(1+EXP(Q14*(O14-Q15)))/Q14</f>
        <v>5.4025427934941687E-2</v>
      </c>
      <c r="O36" s="52">
        <f>IF(O6=0,-N36/2+POWER(N36*N36+4*N25*10*N36/1,0.5)/2,-N36/2+POWER(N36*N36+4*N25*10*N36/O6,0.5)/2)</f>
        <v>3.9023934486190029E-2</v>
      </c>
      <c r="P36" s="53">
        <f>N$25/(33+N$25/(N$23-O$23))+O$25/(33+O$25/(O$23))</f>
        <v>0.18115006025558641</v>
      </c>
      <c r="Q36" s="53">
        <f>N$25/(1000/10+N$25/(N$23-O$23))+O$25/(1000/10+O$25/(O$23))</f>
        <v>0.1175558234372471</v>
      </c>
      <c r="R36" s="12"/>
      <c r="S36" s="12"/>
    </row>
    <row r="37" spans="1:19" x14ac:dyDescent="0.25">
      <c r="A37" s="1">
        <v>37</v>
      </c>
      <c r="B37">
        <v>0.32663480782583831</v>
      </c>
      <c r="C37" s="11">
        <v>56.285890000000002</v>
      </c>
      <c r="D37" s="12">
        <v>37</v>
      </c>
      <c r="E37" s="1">
        <f t="shared" si="0"/>
        <v>0.1045515795971511</v>
      </c>
      <c r="F37" s="1">
        <f t="shared" si="1"/>
        <v>1.8754981223389245E-2</v>
      </c>
      <c r="G37" s="1">
        <f t="shared" si="2"/>
        <v>53.332864123781434</v>
      </c>
      <c r="H37" s="13">
        <f t="shared" si="3"/>
        <v>1.1702488959114561</v>
      </c>
      <c r="I37" s="14">
        <f t="shared" si="4"/>
        <v>54.503113019692961</v>
      </c>
      <c r="J37" s="14">
        <f t="shared" si="6"/>
        <v>56.285890000000002</v>
      </c>
      <c r="K37" s="15">
        <f t="shared" si="5"/>
        <v>3.1782937615126916</v>
      </c>
      <c r="R37" s="12"/>
      <c r="S37" s="12"/>
    </row>
    <row r="38" spans="1:19" x14ac:dyDescent="0.25">
      <c r="A38" s="1">
        <v>38</v>
      </c>
      <c r="B38">
        <v>0.325899603806723</v>
      </c>
      <c r="C38" s="11">
        <v>58.008929999999999</v>
      </c>
      <c r="D38" s="12">
        <v>38</v>
      </c>
      <c r="E38" s="1">
        <f t="shared" si="0"/>
        <v>0.10444864964256287</v>
      </c>
      <c r="F38" s="1">
        <f t="shared" si="1"/>
        <v>1.8137137063280451E-2</v>
      </c>
      <c r="G38" s="1">
        <f t="shared" si="2"/>
        <v>54.82950858290809</v>
      </c>
      <c r="H38" s="13">
        <f t="shared" si="3"/>
        <v>1.2526054079575886</v>
      </c>
      <c r="I38" s="14">
        <f t="shared" si="4"/>
        <v>56.082113990865707</v>
      </c>
      <c r="J38" s="14">
        <f t="shared" si="6"/>
        <v>58.008929999999999</v>
      </c>
      <c r="K38" s="15">
        <f t="shared" si="5"/>
        <v>3.7126199330562004</v>
      </c>
      <c r="R38" s="12"/>
      <c r="S38" s="12"/>
    </row>
    <row r="39" spans="1:19" x14ac:dyDescent="0.25">
      <c r="A39" s="1">
        <v>39</v>
      </c>
      <c r="B39">
        <v>0.32516439978760764</v>
      </c>
      <c r="C39" s="11">
        <v>59.157620000000001</v>
      </c>
      <c r="D39" s="12">
        <v>39</v>
      </c>
      <c r="E39" s="1">
        <f t="shared" si="0"/>
        <v>0.10433926016027137</v>
      </c>
      <c r="F39" s="1">
        <f t="shared" si="1"/>
        <v>1.7526686956086432E-2</v>
      </c>
      <c r="G39" s="1">
        <f t="shared" si="2"/>
        <v>56.338954152583312</v>
      </c>
      <c r="H39" s="13">
        <f t="shared" si="3"/>
        <v>1.3403084336828783</v>
      </c>
      <c r="I39" s="14">
        <f t="shared" si="4"/>
        <v>57.679262586266134</v>
      </c>
      <c r="J39" s="14">
        <f t="shared" si="6"/>
        <v>59.157620000000001</v>
      </c>
      <c r="K39" s="15">
        <f t="shared" si="5"/>
        <v>2.1855406427418895</v>
      </c>
      <c r="R39" s="12"/>
      <c r="S39" s="12"/>
    </row>
    <row r="40" spans="1:19" x14ac:dyDescent="0.25">
      <c r="A40" s="1">
        <v>40</v>
      </c>
      <c r="B40">
        <v>0.32442919576849233</v>
      </c>
      <c r="C40" s="11">
        <v>60.306310000000003</v>
      </c>
      <c r="D40" s="12">
        <v>40</v>
      </c>
      <c r="E40" s="1">
        <f t="shared" si="0"/>
        <v>0.10422309514032076</v>
      </c>
      <c r="F40" s="1">
        <f t="shared" si="1"/>
        <v>1.6923996812707901E-2</v>
      </c>
      <c r="G40" s="1">
        <f t="shared" si="2"/>
        <v>57.860096282222457</v>
      </c>
      <c r="H40" s="13">
        <f t="shared" si="3"/>
        <v>1.4336453061104066</v>
      </c>
      <c r="I40" s="14">
        <f t="shared" si="4"/>
        <v>59.29374158833275</v>
      </c>
      <c r="J40" s="14">
        <f t="shared" si="6"/>
        <v>60.306310000000003</v>
      </c>
      <c r="K40" s="15">
        <f t="shared" si="5"/>
        <v>1.0252947883063437</v>
      </c>
      <c r="R40" s="12"/>
      <c r="S40" s="12"/>
    </row>
    <row r="41" spans="1:19" x14ac:dyDescent="0.25">
      <c r="A41" s="1">
        <v>41</v>
      </c>
      <c r="B41">
        <v>0.32369399174937696</v>
      </c>
      <c r="C41" s="11">
        <v>61.454999999999998</v>
      </c>
      <c r="D41" s="12">
        <v>41</v>
      </c>
      <c r="E41" s="1">
        <f t="shared" si="0"/>
        <v>0.10409983436241561</v>
      </c>
      <c r="F41" s="1">
        <f t="shared" si="1"/>
        <v>1.6329438085001757E-2</v>
      </c>
      <c r="G41" s="1">
        <f t="shared" si="2"/>
        <v>59.391722087790441</v>
      </c>
      <c r="H41" s="13">
        <f t="shared" si="3"/>
        <v>1.5329112991684184</v>
      </c>
      <c r="I41" s="14">
        <f t="shared" si="4"/>
        <v>60.924633386958732</v>
      </c>
      <c r="J41" s="14">
        <f t="shared" si="6"/>
        <v>61.454999999999998</v>
      </c>
      <c r="K41" s="15">
        <f t="shared" si="5"/>
        <v>0.28128874422886457</v>
      </c>
      <c r="R41" s="12"/>
      <c r="S41" s="12"/>
    </row>
    <row r="42" spans="1:19" x14ac:dyDescent="0.25">
      <c r="A42" s="1">
        <v>42</v>
      </c>
      <c r="B42">
        <v>0.32295878773026165</v>
      </c>
      <c r="C42" s="11">
        <v>63.178040000000003</v>
      </c>
      <c r="D42" s="12">
        <v>42</v>
      </c>
      <c r="E42" s="1">
        <f t="shared" si="0"/>
        <v>0.10396915480389168</v>
      </c>
      <c r="F42" s="1">
        <f t="shared" si="1"/>
        <v>1.5743386229103973E-2</v>
      </c>
      <c r="G42" s="1">
        <f t="shared" si="2"/>
        <v>60.932508972795716</v>
      </c>
      <c r="H42" s="13">
        <f t="shared" si="3"/>
        <v>1.6384089280901151</v>
      </c>
      <c r="I42" s="14">
        <f t="shared" si="4"/>
        <v>62.570917900885746</v>
      </c>
      <c r="J42" s="14">
        <f t="shared" si="6"/>
        <v>63.178040000000003</v>
      </c>
      <c r="K42" s="15">
        <f t="shared" si="5"/>
        <v>0.36859724323290138</v>
      </c>
      <c r="R42" s="12"/>
      <c r="S42" s="12"/>
    </row>
    <row r="43" spans="1:19" x14ac:dyDescent="0.25">
      <c r="A43" s="1">
        <v>43</v>
      </c>
      <c r="B43">
        <v>0.32222358371114657</v>
      </c>
      <c r="C43" s="11">
        <v>64.901079999999993</v>
      </c>
      <c r="D43" s="12">
        <v>43</v>
      </c>
      <c r="E43" s="1">
        <f t="shared" si="0"/>
        <v>0.10383073221052164</v>
      </c>
      <c r="F43" s="1">
        <f t="shared" si="1"/>
        <v>1.5166218985218503E-2</v>
      </c>
      <c r="G43" s="1">
        <f t="shared" si="2"/>
        <v>62.481024298599493</v>
      </c>
      <c r="H43" s="13">
        <f t="shared" si="3"/>
        <v>1.750447133458735</v>
      </c>
      <c r="I43" s="14">
        <f t="shared" si="4"/>
        <v>64.231471432057958</v>
      </c>
      <c r="J43" s="14">
        <f t="shared" si="6"/>
        <v>64.901079999999993</v>
      </c>
      <c r="K43" s="15">
        <f t="shared" si="5"/>
        <v>0.44837563426138283</v>
      </c>
      <c r="R43" s="12"/>
      <c r="S43" s="12"/>
    </row>
    <row r="44" spans="1:19" x14ac:dyDescent="0.25">
      <c r="A44" s="1">
        <v>44</v>
      </c>
      <c r="B44">
        <v>0.3214883796920312</v>
      </c>
      <c r="C44" s="11">
        <v>66.049769999999995</v>
      </c>
      <c r="D44" s="12">
        <v>44</v>
      </c>
      <c r="E44" s="1">
        <f t="shared" si="0"/>
        <v>0.10368424282628273</v>
      </c>
      <c r="F44" s="1">
        <f t="shared" si="1"/>
        <v>1.4598314477587032E-2</v>
      </c>
      <c r="G44" s="1">
        <f t="shared" si="2"/>
        <v>64.035726241825159</v>
      </c>
      <c r="H44" s="13">
        <f t="shared" si="3"/>
        <v>1.8693403477887074</v>
      </c>
      <c r="I44" s="14">
        <f t="shared" si="4"/>
        <v>65.905066589613853</v>
      </c>
      <c r="J44" s="14">
        <f t="shared" si="6"/>
        <v>66.049769999999995</v>
      </c>
      <c r="K44" s="15">
        <f t="shared" si="5"/>
        <v>2.0939076977380417E-2</v>
      </c>
      <c r="R44" s="12"/>
      <c r="S44" s="12"/>
    </row>
    <row r="45" spans="1:19" x14ac:dyDescent="0.25">
      <c r="A45" s="1">
        <v>45</v>
      </c>
      <c r="B45">
        <v>0.32075317567291589</v>
      </c>
      <c r="C45" s="11">
        <v>67.198459999999997</v>
      </c>
      <c r="D45" s="12">
        <v>45</v>
      </c>
      <c r="E45" s="1">
        <f t="shared" si="0"/>
        <v>0.10352936527450488</v>
      </c>
      <c r="F45" s="1">
        <f t="shared" si="1"/>
        <v>1.4040049142446808E-2</v>
      </c>
      <c r="G45" s="1">
        <f t="shared" si="2"/>
        <v>65.594965969397151</v>
      </c>
      <c r="H45" s="13">
        <f t="shared" si="3"/>
        <v>1.9954074456523614</v>
      </c>
      <c r="I45" s="14">
        <f t="shared" si="4"/>
        <v>67.590373415049442</v>
      </c>
      <c r="J45" s="14">
        <f t="shared" si="6"/>
        <v>67.198459999999997</v>
      </c>
      <c r="K45" s="15">
        <f t="shared" si="5"/>
        <v>0.153596124895718</v>
      </c>
      <c r="R45" s="12"/>
      <c r="S45" s="12"/>
    </row>
    <row r="46" spans="1:19" x14ac:dyDescent="0.25">
      <c r="A46" s="1">
        <v>46</v>
      </c>
      <c r="B46">
        <v>0.32001797165380058</v>
      </c>
      <c r="C46" s="11">
        <v>68.921499999999995</v>
      </c>
      <c r="D46" s="12">
        <v>46</v>
      </c>
      <c r="E46" s="1">
        <f t="shared" si="0"/>
        <v>0.10336578257877359</v>
      </c>
      <c r="F46" s="1">
        <f t="shared" si="1"/>
        <v>1.3491795496249945E-2</v>
      </c>
      <c r="G46" s="1">
        <f t="shared" si="2"/>
        <v>67.156991249323397</v>
      </c>
      <c r="H46" s="13">
        <f t="shared" si="3"/>
        <v>2.1289705807506465</v>
      </c>
      <c r="I46" s="14">
        <f t="shared" si="4"/>
        <v>69.285961830074172</v>
      </c>
      <c r="J46" s="14">
        <f t="shared" si="6"/>
        <v>68.921499999999995</v>
      </c>
      <c r="K46" s="15">
        <f t="shared" si="5"/>
        <v>0.13283242558101818</v>
      </c>
      <c r="R46" s="12"/>
      <c r="S46" s="12"/>
    </row>
    <row r="47" spans="1:19" x14ac:dyDescent="0.25">
      <c r="A47" s="1">
        <v>47</v>
      </c>
      <c r="B47">
        <v>0.31928276763468522</v>
      </c>
      <c r="C47" s="11">
        <v>70.070189999999997</v>
      </c>
      <c r="D47" s="12">
        <v>47</v>
      </c>
      <c r="E47" s="1">
        <f t="shared" si="0"/>
        <v>0.10319318430767387</v>
      </c>
      <c r="F47" s="1">
        <f t="shared" si="1"/>
        <v>1.2953919761182828E-2</v>
      </c>
      <c r="G47" s="1">
        <f t="shared" si="2"/>
        <v>68.71995159726572</v>
      </c>
      <c r="H47" s="13">
        <f t="shared" si="3"/>
        <v>2.270353915945762</v>
      </c>
      <c r="I47" s="14">
        <f t="shared" si="4"/>
        <v>70.990305513211581</v>
      </c>
      <c r="J47" s="14">
        <f t="shared" si="6"/>
        <v>70.070189999999997</v>
      </c>
      <c r="K47" s="15">
        <f t="shared" si="5"/>
        <v>0.84661255765261723</v>
      </c>
      <c r="R47" s="12"/>
      <c r="S47" s="12"/>
    </row>
    <row r="48" spans="1:19" x14ac:dyDescent="0.25">
      <c r="A48" s="1">
        <v>48</v>
      </c>
      <c r="B48">
        <v>0.31854756361556991</v>
      </c>
      <c r="C48" s="11">
        <v>71.793229999999994</v>
      </c>
      <c r="D48" s="12">
        <v>48</v>
      </c>
      <c r="E48" s="1">
        <f t="shared" si="0"/>
        <v>0.10301126882304497</v>
      </c>
      <c r="F48" s="1">
        <f t="shared" si="1"/>
        <v>1.2426779369935749E-2</v>
      </c>
      <c r="G48" s="1">
        <f t="shared" si="2"/>
        <v>70.281905035039557</v>
      </c>
      <c r="H48" s="13">
        <f t="shared" si="3"/>
        <v>2.4198822550643371</v>
      </c>
      <c r="I48" s="14">
        <f t="shared" si="4"/>
        <v>72.701787290103852</v>
      </c>
      <c r="J48" s="14">
        <f t="shared" si="6"/>
        <v>71.793229999999994</v>
      </c>
      <c r="K48" s="15">
        <f t="shared" si="5"/>
        <v>0.82547634940086501</v>
      </c>
      <c r="R48" s="12"/>
      <c r="S48" s="12"/>
    </row>
    <row r="49" spans="1:19" x14ac:dyDescent="0.25">
      <c r="A49" s="1">
        <v>49</v>
      </c>
      <c r="B49">
        <v>0.31789404893191198</v>
      </c>
      <c r="C49" s="11">
        <v>73.516270000000006</v>
      </c>
      <c r="D49" s="12">
        <v>49</v>
      </c>
      <c r="E49" s="1">
        <f t="shared" si="0"/>
        <v>0.1028415091620998</v>
      </c>
      <c r="F49" s="1">
        <f t="shared" si="1"/>
        <v>1.1967502577122237E-2</v>
      </c>
      <c r="G49" s="1">
        <f t="shared" si="2"/>
        <v>71.667827396612438</v>
      </c>
      <c r="H49" s="13">
        <f t="shared" si="3"/>
        <v>2.5598960779916382</v>
      </c>
      <c r="I49" s="14">
        <f t="shared" si="4"/>
        <v>74.227723474603863</v>
      </c>
      <c r="J49" s="14">
        <f t="shared" si="6"/>
        <v>73.516270000000006</v>
      </c>
      <c r="K49" s="15">
        <f t="shared" si="5"/>
        <v>0.50616604652590136</v>
      </c>
      <c r="R49" s="12"/>
      <c r="S49" s="12"/>
    </row>
    <row r="50" spans="1:19" x14ac:dyDescent="0.25">
      <c r="A50" s="1">
        <v>50</v>
      </c>
      <c r="B50">
        <v>0.31715884491279667</v>
      </c>
      <c r="C50" s="11">
        <v>75.2393</v>
      </c>
      <c r="D50" s="12">
        <v>50</v>
      </c>
      <c r="E50" s="1">
        <f t="shared" si="0"/>
        <v>0.10264121270629714</v>
      </c>
      <c r="F50" s="1">
        <f t="shared" si="1"/>
        <v>1.1461572947898178E-2</v>
      </c>
      <c r="G50" s="1">
        <f t="shared" si="2"/>
        <v>73.222294480048902</v>
      </c>
      <c r="H50" s="13">
        <f t="shared" si="3"/>
        <v>2.7256915407061086</v>
      </c>
      <c r="I50" s="14">
        <f t="shared" si="4"/>
        <v>75.947986020754968</v>
      </c>
      <c r="J50" s="14">
        <f t="shared" si="6"/>
        <v>75.2393</v>
      </c>
      <c r="K50" s="15">
        <f t="shared" si="5"/>
        <v>0.5022358760135105</v>
      </c>
      <c r="R50" s="12"/>
      <c r="S50" s="12"/>
    </row>
    <row r="51" spans="1:19" x14ac:dyDescent="0.25">
      <c r="A51" s="1">
        <v>51</v>
      </c>
      <c r="B51">
        <v>0.3164236408936813</v>
      </c>
      <c r="C51" s="11">
        <v>76.962339999999998</v>
      </c>
      <c r="D51" s="12">
        <v>51</v>
      </c>
      <c r="E51" s="1">
        <f t="shared" si="0"/>
        <v>0.10243079852404827</v>
      </c>
      <c r="F51" s="1">
        <f t="shared" si="1"/>
        <v>1.096733793024187E-2</v>
      </c>
      <c r="G51" s="1">
        <f t="shared" si="2"/>
        <v>74.76971478948812</v>
      </c>
      <c r="H51" s="13">
        <f t="shared" si="3"/>
        <v>2.900560315773447</v>
      </c>
      <c r="I51" s="14">
        <f t="shared" si="4"/>
        <v>77.670275105261766</v>
      </c>
      <c r="J51" s="14">
        <f t="shared" si="6"/>
        <v>76.962339999999998</v>
      </c>
      <c r="K51" s="15">
        <f t="shared" si="5"/>
        <v>0.50117211326199074</v>
      </c>
      <c r="R51" s="12"/>
      <c r="S51" s="12"/>
    </row>
    <row r="52" spans="1:19" x14ac:dyDescent="0.25">
      <c r="A52" s="1">
        <v>52</v>
      </c>
      <c r="B52">
        <v>0.31568843687456599</v>
      </c>
      <c r="C52" s="11">
        <v>77.536689999999993</v>
      </c>
      <c r="D52" s="12">
        <v>52</v>
      </c>
      <c r="E52" s="1">
        <f t="shared" si="0"/>
        <v>0.10221002160586405</v>
      </c>
      <c r="F52" s="1">
        <f t="shared" si="1"/>
        <v>1.0485095751469508E-2</v>
      </c>
      <c r="G52" s="1">
        <f t="shared" si="2"/>
        <v>76.307885669587989</v>
      </c>
      <c r="H52" s="13">
        <f t="shared" si="3"/>
        <v>3.0848152897572874</v>
      </c>
      <c r="I52" s="14">
        <f t="shared" si="4"/>
        <v>79.392700959345433</v>
      </c>
      <c r="J52" s="14">
        <f t="shared" si="6"/>
        <v>77.536689999999993</v>
      </c>
      <c r="K52" s="15">
        <f t="shared" si="5"/>
        <v>3.4447766812103802</v>
      </c>
      <c r="R52" s="12"/>
      <c r="S52" s="12"/>
    </row>
    <row r="53" spans="1:19" x14ac:dyDescent="0.25">
      <c r="A53" s="1">
        <v>53</v>
      </c>
      <c r="B53">
        <v>0.31503492219090784</v>
      </c>
      <c r="C53" s="11">
        <v>79.834069999999997</v>
      </c>
      <c r="D53" s="12">
        <v>53</v>
      </c>
      <c r="E53" s="1">
        <f t="shared" si="0"/>
        <v>0.10200489374505785</v>
      </c>
      <c r="F53" s="1">
        <f t="shared" si="1"/>
        <v>1.006672818401652E-2</v>
      </c>
      <c r="G53" s="1">
        <f t="shared" si="2"/>
        <v>77.665575332536122</v>
      </c>
      <c r="H53" s="13">
        <f t="shared" si="3"/>
        <v>3.2567247415233567</v>
      </c>
      <c r="I53" s="14">
        <f t="shared" si="4"/>
        <v>80.922300074059507</v>
      </c>
      <c r="J53" s="14">
        <f t="shared" si="6"/>
        <v>79.834069999999997</v>
      </c>
      <c r="K53" s="15">
        <f t="shared" si="5"/>
        <v>1.1842446940875664</v>
      </c>
      <c r="R53" s="12"/>
      <c r="S53" s="12"/>
    </row>
    <row r="54" spans="1:19" x14ac:dyDescent="0.25">
      <c r="A54" s="1">
        <v>54</v>
      </c>
      <c r="B54">
        <v>0.31429971817179247</v>
      </c>
      <c r="C54" s="11">
        <v>80.408420000000007</v>
      </c>
      <c r="D54" s="12">
        <v>54</v>
      </c>
      <c r="E54" s="1">
        <f t="shared" si="0"/>
        <v>0.10176394794348335</v>
      </c>
      <c r="F54" s="1">
        <f t="shared" si="1"/>
        <v>9.6078741161546664E-3</v>
      </c>
      <c r="G54" s="1">
        <f t="shared" si="2"/>
        <v>79.18015425520997</v>
      </c>
      <c r="H54" s="13">
        <f t="shared" si="3"/>
        <v>3.4595369062450629</v>
      </c>
      <c r="I54" s="14">
        <f t="shared" si="4"/>
        <v>82.639691161455119</v>
      </c>
      <c r="J54" s="14">
        <f t="shared" si="6"/>
        <v>80.408420000000007</v>
      </c>
      <c r="K54" s="15">
        <f t="shared" si="5"/>
        <v>4.9785709959412445</v>
      </c>
      <c r="R54" s="12"/>
      <c r="S54" s="12"/>
    </row>
    <row r="55" spans="1:19" x14ac:dyDescent="0.25">
      <c r="A55" s="1">
        <v>55</v>
      </c>
      <c r="B55">
        <v>0.31348282481722001</v>
      </c>
      <c r="C55" s="11">
        <v>83.280140000000003</v>
      </c>
      <c r="D55" s="12">
        <v>55</v>
      </c>
      <c r="E55" s="1">
        <f t="shared" si="0"/>
        <v>0.10148338253062936</v>
      </c>
      <c r="F55" s="1">
        <f t="shared" si="1"/>
        <v>9.1129681290979085E-3</v>
      </c>
      <c r="G55" s="1">
        <f t="shared" si="2"/>
        <v>80.844447533279435</v>
      </c>
      <c r="H55" s="13">
        <f t="shared" si="3"/>
        <v>3.6969118323484764</v>
      </c>
      <c r="I55" s="14">
        <f t="shared" si="4"/>
        <v>84.541359365627841</v>
      </c>
      <c r="J55" s="14">
        <f t="shared" si="6"/>
        <v>83.280140000000003</v>
      </c>
      <c r="K55" s="15">
        <f t="shared" si="5"/>
        <v>1.5906742882346858</v>
      </c>
      <c r="R55" s="12"/>
      <c r="S55" s="12"/>
    </row>
    <row r="56" spans="1:19" x14ac:dyDescent="0.25">
      <c r="A56" s="1">
        <v>56</v>
      </c>
      <c r="B56">
        <v>0.31282931013356208</v>
      </c>
      <c r="C56" s="11">
        <v>84.428839999999994</v>
      </c>
      <c r="D56" s="12">
        <v>56</v>
      </c>
      <c r="E56" s="1">
        <f t="shared" si="0"/>
        <v>0.10124905673410561</v>
      </c>
      <c r="F56" s="1">
        <f t="shared" si="1"/>
        <v>8.7285373760067897E-3</v>
      </c>
      <c r="G56" s="1">
        <f t="shared" si="2"/>
        <v>82.159810895086423</v>
      </c>
      <c r="H56" s="13">
        <f t="shared" si="3"/>
        <v>3.8961735061588598</v>
      </c>
      <c r="I56" s="14">
        <f t="shared" si="4"/>
        <v>86.055984401245553</v>
      </c>
      <c r="J56" s="14">
        <f t="shared" si="6"/>
        <v>84.428839999999994</v>
      </c>
      <c r="K56" s="15">
        <f t="shared" si="5"/>
        <v>2.6475989025047686</v>
      </c>
      <c r="R56" s="12"/>
      <c r="S56" s="12"/>
    </row>
    <row r="57" spans="1:19" x14ac:dyDescent="0.25">
      <c r="A57" s="1">
        <v>57</v>
      </c>
      <c r="B57">
        <v>0.31209410611444671</v>
      </c>
      <c r="C57" s="11">
        <v>86.151870000000002</v>
      </c>
      <c r="D57" s="12">
        <v>57</v>
      </c>
      <c r="E57" s="1">
        <f t="shared" si="0"/>
        <v>0.10097483158205171</v>
      </c>
      <c r="F57" s="1">
        <f t="shared" si="1"/>
        <v>8.3084246401097066E-3</v>
      </c>
      <c r="G57" s="1">
        <f t="shared" si="2"/>
        <v>83.620429400004809</v>
      </c>
      <c r="H57" s="13">
        <f t="shared" si="3"/>
        <v>4.1305385061901774</v>
      </c>
      <c r="I57" s="14">
        <f t="shared" si="4"/>
        <v>87.750967906194887</v>
      </c>
      <c r="J57" s="14">
        <f t="shared" si="6"/>
        <v>86.151870000000002</v>
      </c>
      <c r="K57" s="15">
        <f t="shared" si="5"/>
        <v>2.5571141135968647</v>
      </c>
      <c r="R57" s="12"/>
      <c r="S57" s="12"/>
    </row>
    <row r="58" spans="1:19" x14ac:dyDescent="0.25">
      <c r="A58" s="1">
        <v>58</v>
      </c>
      <c r="B58">
        <v>0.31144059143078856</v>
      </c>
      <c r="C58" s="11">
        <v>87.300569999999993</v>
      </c>
      <c r="D58" s="12">
        <v>58</v>
      </c>
      <c r="E58" s="1">
        <f t="shared" si="0"/>
        <v>0.10072157118530549</v>
      </c>
      <c r="F58" s="1">
        <f t="shared" si="1"/>
        <v>7.9460951528940362E-3</v>
      </c>
      <c r="G58" s="1">
        <f t="shared" si="2"/>
        <v>84.900039606068219</v>
      </c>
      <c r="H58" s="13">
        <f t="shared" si="3"/>
        <v>4.3481196451525648</v>
      </c>
      <c r="I58" s="14">
        <f t="shared" si="4"/>
        <v>89.248159251221011</v>
      </c>
      <c r="J58" s="14">
        <f t="shared" si="6"/>
        <v>87.300569999999993</v>
      </c>
      <c r="K58" s="15">
        <f t="shared" si="5"/>
        <v>3.7931038914716457</v>
      </c>
      <c r="R58" s="12"/>
      <c r="S58" s="12"/>
    </row>
    <row r="59" spans="1:19" x14ac:dyDescent="0.25">
      <c r="A59" s="1">
        <v>59</v>
      </c>
      <c r="B59">
        <v>0.31062369807621604</v>
      </c>
      <c r="C59" s="11">
        <v>88.449259999999995</v>
      </c>
      <c r="D59" s="12">
        <v>59</v>
      </c>
      <c r="E59" s="1">
        <f t="shared" si="0"/>
        <v>0.10039234227259387</v>
      </c>
      <c r="F59" s="1">
        <f t="shared" si="1"/>
        <v>7.5079961710259498E-3</v>
      </c>
      <c r="G59" s="1">
        <f t="shared" si="2"/>
        <v>86.472450421103929</v>
      </c>
      <c r="H59" s="13">
        <f t="shared" si="3"/>
        <v>4.6326079917089658</v>
      </c>
      <c r="I59" s="14">
        <f t="shared" si="4"/>
        <v>91.105058412813094</v>
      </c>
      <c r="J59" s="14">
        <f t="shared" si="6"/>
        <v>88.449259999999995</v>
      </c>
      <c r="K59" s="15">
        <f t="shared" si="5"/>
        <v>7.0532652095005721</v>
      </c>
      <c r="R59" s="12"/>
      <c r="S59" s="12"/>
    </row>
    <row r="60" spans="1:19" x14ac:dyDescent="0.25">
      <c r="A60" s="1">
        <v>60</v>
      </c>
      <c r="B60">
        <v>0.31005187272801532</v>
      </c>
      <c r="C60" s="11">
        <v>90.172290000000004</v>
      </c>
      <c r="D60" s="12">
        <v>60</v>
      </c>
      <c r="E60" s="1">
        <f t="shared" si="0"/>
        <v>0.10015349196736566</v>
      </c>
      <c r="F60" s="1">
        <f t="shared" si="1"/>
        <v>7.2111687517452481E-3</v>
      </c>
      <c r="G60" s="1">
        <f t="shared" si="2"/>
        <v>87.553850172546333</v>
      </c>
      <c r="H60" s="13">
        <f t="shared" si="3"/>
        <v>4.8401704041864377</v>
      </c>
      <c r="I60" s="14">
        <f t="shared" si="4"/>
        <v>92.394020576732771</v>
      </c>
      <c r="J60" s="14">
        <f t="shared" si="6"/>
        <v>90.172290000000004</v>
      </c>
      <c r="K60" s="15">
        <f t="shared" si="5"/>
        <v>4.9360867555893151</v>
      </c>
      <c r="R60" s="12"/>
      <c r="S60" s="12"/>
    </row>
    <row r="61" spans="1:19" x14ac:dyDescent="0.25">
      <c r="A61" s="1">
        <v>61</v>
      </c>
      <c r="B61">
        <v>0.3092349793734428</v>
      </c>
      <c r="C61" s="11">
        <v>91.320980000000006</v>
      </c>
      <c r="D61" s="12">
        <v>61</v>
      </c>
      <c r="E61" s="1">
        <f t="shared" si="0"/>
        <v>9.9800286149415746E-2</v>
      </c>
      <c r="F61" s="1">
        <f t="shared" si="1"/>
        <v>6.8012286789223917E-3</v>
      </c>
      <c r="G61" s="1">
        <f t="shared" si="2"/>
        <v>89.069143577139698</v>
      </c>
      <c r="H61" s="13">
        <f t="shared" si="3"/>
        <v>5.1489293562480611</v>
      </c>
      <c r="I61" s="14">
        <f t="shared" si="4"/>
        <v>94.218072933387589</v>
      </c>
      <c r="J61" s="14">
        <f t="shared" si="6"/>
        <v>91.320980000000006</v>
      </c>
      <c r="K61" s="15">
        <f t="shared" si="5"/>
        <v>8.3931474646842705</v>
      </c>
      <c r="R61" s="12"/>
      <c r="S61" s="12"/>
    </row>
    <row r="62" spans="1:19" x14ac:dyDescent="0.25">
      <c r="A62" s="1">
        <v>62</v>
      </c>
      <c r="B62">
        <v>0.30849977535432749</v>
      </c>
      <c r="C62" s="11">
        <v>93.044020000000003</v>
      </c>
      <c r="D62" s="12">
        <v>62</v>
      </c>
      <c r="E62" s="1">
        <f t="shared" si="0"/>
        <v>9.9470367207684762E-2</v>
      </c>
      <c r="F62" s="1">
        <f t="shared" si="1"/>
        <v>6.4464662696117354E-3</v>
      </c>
      <c r="G62" s="1">
        <f t="shared" si="2"/>
        <v>90.401344796622624</v>
      </c>
      <c r="H62" s="13">
        <f t="shared" si="3"/>
        <v>5.4393124547755463</v>
      </c>
      <c r="I62" s="14">
        <f t="shared" si="4"/>
        <v>95.840657251398142</v>
      </c>
      <c r="J62" s="14">
        <f t="shared" si="6"/>
        <v>93.044020000000003</v>
      </c>
      <c r="K62" s="15">
        <f t="shared" si="5"/>
        <v>7.8211799159077344</v>
      </c>
      <c r="R62" s="12"/>
      <c r="S62" s="12"/>
    </row>
    <row r="63" spans="1:19" x14ac:dyDescent="0.25">
      <c r="A63" s="1">
        <v>63</v>
      </c>
      <c r="B63">
        <v>0.30776457133521212</v>
      </c>
      <c r="C63" s="11">
        <v>94.192719999999994</v>
      </c>
      <c r="D63" s="12">
        <v>63</v>
      </c>
      <c r="E63" s="1">
        <f t="shared" si="0"/>
        <v>9.9129109115242503E-2</v>
      </c>
      <c r="F63" s="1">
        <f t="shared" si="1"/>
        <v>6.1051065109437447E-3</v>
      </c>
      <c r="G63" s="1">
        <f t="shared" si="2"/>
        <v>91.701916586656353</v>
      </c>
      <c r="H63" s="13">
        <f t="shared" si="3"/>
        <v>5.7417095581074733</v>
      </c>
      <c r="I63" s="14">
        <f t="shared" si="4"/>
        <v>97.443626144763812</v>
      </c>
      <c r="J63" s="14">
        <f t="shared" si="6"/>
        <v>94.192719999999994</v>
      </c>
      <c r="K63" s="15">
        <f t="shared" si="5"/>
        <v>10.568390762063146</v>
      </c>
      <c r="R63" s="12"/>
      <c r="S63" s="12"/>
    </row>
    <row r="64" spans="1:19" x14ac:dyDescent="0.25">
      <c r="A64" s="1">
        <v>64</v>
      </c>
      <c r="B64">
        <v>0.30711105665155397</v>
      </c>
      <c r="C64" s="11">
        <v>96.490099999999998</v>
      </c>
      <c r="D64" s="12">
        <v>64</v>
      </c>
      <c r="E64" s="1">
        <f t="shared" si="0"/>
        <v>9.8816322923632849E-2</v>
      </c>
      <c r="F64" s="1">
        <f t="shared" si="1"/>
        <v>5.8128716185225273E-3</v>
      </c>
      <c r="G64" s="1">
        <f t="shared" si="2"/>
        <v>92.830198591562265</v>
      </c>
      <c r="H64" s="13">
        <f t="shared" si="3"/>
        <v>6.0207115296165199</v>
      </c>
      <c r="I64" s="14">
        <f t="shared" si="4"/>
        <v>98.850910121178885</v>
      </c>
      <c r="J64" s="14">
        <f t="shared" si="6"/>
        <v>96.490099999999998</v>
      </c>
      <c r="K64" s="15">
        <f t="shared" si="5"/>
        <v>5.573424428260668</v>
      </c>
      <c r="R64" s="12"/>
      <c r="S64" s="12"/>
    </row>
    <row r="65" spans="1:19" x14ac:dyDescent="0.25">
      <c r="A65" s="1">
        <v>65</v>
      </c>
      <c r="B65">
        <v>0.30637585263243866</v>
      </c>
      <c r="C65" s="11">
        <v>97.63879</v>
      </c>
      <c r="D65" s="12">
        <v>65</v>
      </c>
      <c r="E65" s="1">
        <f t="shared" si="0"/>
        <v>9.8453922604897742E-2</v>
      </c>
      <c r="F65" s="1">
        <f t="shared" si="1"/>
        <v>5.4966095463346064E-3</v>
      </c>
      <c r="G65" s="1">
        <f t="shared" si="2"/>
        <v>94.067018214956278</v>
      </c>
      <c r="H65" s="13">
        <f t="shared" si="3"/>
        <v>6.3461856410256416</v>
      </c>
      <c r="I65" s="14">
        <f t="shared" si="4"/>
        <v>100.41320385598189</v>
      </c>
      <c r="J65" s="14">
        <f t="shared" si="6"/>
        <v>97.63879</v>
      </c>
      <c r="K65" s="15">
        <f t="shared" si="5"/>
        <v>7.6973722442643036</v>
      </c>
      <c r="R65" s="12"/>
      <c r="S65" s="12"/>
    </row>
    <row r="66" spans="1:19" x14ac:dyDescent="0.25">
      <c r="A66" s="1">
        <v>66</v>
      </c>
      <c r="B66">
        <v>0.30572233794878073</v>
      </c>
      <c r="C66" s="11">
        <v>99.361829999999998</v>
      </c>
      <c r="D66" s="12">
        <v>66</v>
      </c>
      <c r="E66" s="1">
        <f t="shared" ref="E66:E129" si="7">IF(B66&gt;0,1/2*(B66-O$8*F66+N$32)+1/2*POWER((B66-O$8*F66+N$32)^2-4*O$32*(B66-O$8*F66),0.5),"")</f>
        <v>9.812255828518858E-2</v>
      </c>
      <c r="F66" s="1">
        <f t="shared" ref="F66:F129" si="8">IF(B66="","",LN(1+EXP($Q$14*(B66-$Q$15)))/$Q$14)</f>
        <v>5.2264961955679522E-3</v>
      </c>
      <c r="G66" s="1">
        <f t="shared" ref="G66:G129" si="9">IF(B66="","",O$8*N$25*10/(Q$16+F66)-O$8*N$25*10/(Q$16+N$23-Q$15)+(1-O$8)*O$18)</f>
        <v>95.136586156373397</v>
      </c>
      <c r="H66" s="13">
        <f t="shared" ref="H66:H129" si="10">IF(B66&gt;0, IF(O$8=1,N$25*10/(E66)-N$25*10/(Q$15-O$23),N$25*10/(E66)-N$25*10/(N$23-O$23)),"")</f>
        <v>6.6458902685241554</v>
      </c>
      <c r="I66" s="14">
        <f t="shared" ref="I66:I129" si="11">IF(B66&gt;0,(O$25*10/(B66-E66-O$8*F66)-O$25*10/(O$23))+G66,"")</f>
        <v>101.7824764248974</v>
      </c>
      <c r="J66" s="14">
        <f t="shared" si="6"/>
        <v>99.361829999999998</v>
      </c>
      <c r="K66" s="15">
        <f t="shared" ref="K66:K129" si="12">IF(OR(B66="",C66=0,C66=""),"",(I66-C66)*(I66-C66))</f>
        <v>5.8595291143685575</v>
      </c>
      <c r="R66" s="12"/>
      <c r="S66" s="12"/>
    </row>
    <row r="67" spans="1:19" x14ac:dyDescent="0.25">
      <c r="A67" s="1">
        <v>67</v>
      </c>
      <c r="B67">
        <v>0.30523220193603717</v>
      </c>
      <c r="C67" s="11">
        <v>100.51052</v>
      </c>
      <c r="D67" s="12">
        <v>67</v>
      </c>
      <c r="E67" s="1">
        <f t="shared" si="7"/>
        <v>9.7868411141373957E-2</v>
      </c>
      <c r="F67" s="1">
        <f t="shared" si="8"/>
        <v>5.030638748689099E-3</v>
      </c>
      <c r="G67" s="1">
        <f t="shared" si="9"/>
        <v>95.919870542906892</v>
      </c>
      <c r="H67" s="13">
        <f t="shared" si="10"/>
        <v>6.8771305157640654</v>
      </c>
      <c r="I67" s="14">
        <f t="shared" si="11"/>
        <v>102.79700105867096</v>
      </c>
      <c r="J67" s="14">
        <f t="shared" ref="J67:J130" si="13">IF(B67&gt;0,C67,"")</f>
        <v>100.51052</v>
      </c>
      <c r="K67" s="15">
        <f t="shared" si="12"/>
        <v>5.2279956316610656</v>
      </c>
      <c r="R67" s="12"/>
      <c r="S67" s="12"/>
    </row>
    <row r="68" spans="1:19" x14ac:dyDescent="0.25">
      <c r="A68" s="1">
        <v>68</v>
      </c>
      <c r="B68">
        <v>0.30433361924600727</v>
      </c>
      <c r="C68" s="11">
        <v>102.80791000000001</v>
      </c>
      <c r="D68" s="12">
        <v>68</v>
      </c>
      <c r="E68" s="1">
        <f t="shared" si="7"/>
        <v>9.7390170087810313E-2</v>
      </c>
      <c r="F68" s="1">
        <f t="shared" si="8"/>
        <v>4.6863385866742985E-3</v>
      </c>
      <c r="G68" s="1">
        <f t="shared" si="9"/>
        <v>97.312879803751969</v>
      </c>
      <c r="H68" s="13">
        <f t="shared" si="10"/>
        <v>7.3155388328641635</v>
      </c>
      <c r="I68" s="14">
        <f t="shared" si="11"/>
        <v>104.62841863661635</v>
      </c>
      <c r="J68" s="14">
        <f t="shared" si="13"/>
        <v>102.80791000000001</v>
      </c>
      <c r="K68" s="15">
        <f t="shared" si="12"/>
        <v>3.3142516959946797</v>
      </c>
      <c r="R68" s="12"/>
      <c r="S68" s="12"/>
    </row>
    <row r="69" spans="1:19" x14ac:dyDescent="0.25">
      <c r="A69" s="1">
        <v>69</v>
      </c>
      <c r="B69">
        <v>0.30359841522689218</v>
      </c>
      <c r="C69" s="11">
        <v>105.10529</v>
      </c>
      <c r="D69" s="12">
        <v>69</v>
      </c>
      <c r="E69" s="1">
        <f t="shared" si="7"/>
        <v>9.6987279642064328E-2</v>
      </c>
      <c r="F69" s="1">
        <f t="shared" si="8"/>
        <v>4.4186226196705272E-3</v>
      </c>
      <c r="G69" s="1">
        <f t="shared" si="9"/>
        <v>98.410436976912138</v>
      </c>
      <c r="H69" s="13">
        <f t="shared" si="10"/>
        <v>7.6882279046629804</v>
      </c>
      <c r="I69" s="14">
        <f t="shared" si="11"/>
        <v>106.09866488157502</v>
      </c>
      <c r="J69" s="14">
        <f t="shared" si="13"/>
        <v>105.10529</v>
      </c>
      <c r="K69" s="15">
        <f t="shared" si="12"/>
        <v>0.98679365534418917</v>
      </c>
      <c r="R69" s="12"/>
      <c r="S69" s="12"/>
    </row>
    <row r="70" spans="1:19" x14ac:dyDescent="0.25">
      <c r="A70" s="1">
        <v>70</v>
      </c>
      <c r="B70">
        <v>0.30302658987869119</v>
      </c>
      <c r="C70" s="11">
        <v>106.25397</v>
      </c>
      <c r="D70" s="12">
        <v>70</v>
      </c>
      <c r="E70" s="1">
        <f t="shared" si="7"/>
        <v>9.6666872664350839E-2</v>
      </c>
      <c r="F70" s="1">
        <f t="shared" si="8"/>
        <v>4.2189314561535797E-3</v>
      </c>
      <c r="G70" s="1">
        <f t="shared" si="9"/>
        <v>99.237461379823429</v>
      </c>
      <c r="H70" s="13">
        <f t="shared" si="10"/>
        <v>7.986834304098565</v>
      </c>
      <c r="I70" s="14">
        <f t="shared" si="11"/>
        <v>107.22429568392189</v>
      </c>
      <c r="J70" s="14">
        <f t="shared" si="13"/>
        <v>106.25397</v>
      </c>
      <c r="K70" s="15">
        <f t="shared" si="12"/>
        <v>0.9415319328785019</v>
      </c>
      <c r="R70" s="12"/>
      <c r="S70" s="12"/>
    </row>
    <row r="71" spans="1:19" x14ac:dyDescent="0.25">
      <c r="A71" s="1">
        <v>71</v>
      </c>
      <c r="B71">
        <v>0.30220969652411867</v>
      </c>
      <c r="C71" s="11">
        <v>108.55136</v>
      </c>
      <c r="D71" s="12">
        <v>71</v>
      </c>
      <c r="E71" s="1">
        <f t="shared" si="7"/>
        <v>9.6198724491641241E-2</v>
      </c>
      <c r="F71" s="1">
        <f t="shared" si="8"/>
        <v>3.9463364838193396E-3</v>
      </c>
      <c r="G71" s="1">
        <f t="shared" si="9"/>
        <v>100.37812130257811</v>
      </c>
      <c r="H71" s="13">
        <f t="shared" si="10"/>
        <v>8.4267059238059119</v>
      </c>
      <c r="I71" s="14">
        <f t="shared" si="11"/>
        <v>108.80482722638425</v>
      </c>
      <c r="J71" s="14">
        <f t="shared" si="13"/>
        <v>108.55136</v>
      </c>
      <c r="K71" s="15">
        <f t="shared" si="12"/>
        <v>6.4245634850922231E-2</v>
      </c>
      <c r="R71" s="12"/>
      <c r="S71" s="12"/>
    </row>
    <row r="72" spans="1:19" x14ac:dyDescent="0.25">
      <c r="A72" s="1">
        <v>72</v>
      </c>
      <c r="B72">
        <v>0.30155618184046079</v>
      </c>
      <c r="C72" s="11">
        <v>109.70005</v>
      </c>
      <c r="D72" s="12">
        <v>72</v>
      </c>
      <c r="E72" s="1">
        <f t="shared" si="7"/>
        <v>9.5815614452499726E-2</v>
      </c>
      <c r="F72" s="1">
        <f t="shared" si="8"/>
        <v>3.7387599482380319E-3</v>
      </c>
      <c r="G72" s="1">
        <f t="shared" si="9"/>
        <v>101.25591121384761</v>
      </c>
      <c r="H72" s="13">
        <f t="shared" si="10"/>
        <v>8.7898738800659686</v>
      </c>
      <c r="I72" s="14">
        <f t="shared" si="11"/>
        <v>110.04578509391351</v>
      </c>
      <c r="J72" s="14">
        <f t="shared" si="13"/>
        <v>109.70005</v>
      </c>
      <c r="K72" s="15">
        <f t="shared" si="12"/>
        <v>0.11953275516337943</v>
      </c>
      <c r="R72" s="12"/>
      <c r="S72" s="12"/>
    </row>
    <row r="73" spans="1:19" x14ac:dyDescent="0.25">
      <c r="A73" s="1">
        <v>73</v>
      </c>
      <c r="B73">
        <v>0.30082097782134543</v>
      </c>
      <c r="C73" s="11">
        <v>110.84875</v>
      </c>
      <c r="D73" s="12">
        <v>73</v>
      </c>
      <c r="E73" s="1">
        <f t="shared" si="7"/>
        <v>9.5375776103786475E-2</v>
      </c>
      <c r="F73" s="1">
        <f t="shared" si="8"/>
        <v>3.5160991273112548E-3</v>
      </c>
      <c r="G73" s="1">
        <f t="shared" si="9"/>
        <v>102.20646529470719</v>
      </c>
      <c r="H73" s="13">
        <f t="shared" si="10"/>
        <v>9.2104148483087727</v>
      </c>
      <c r="I73" s="14">
        <f t="shared" si="11"/>
        <v>111.41688014301599</v>
      </c>
      <c r="J73" s="14">
        <f t="shared" si="13"/>
        <v>110.84875</v>
      </c>
      <c r="K73" s="15">
        <f t="shared" si="12"/>
        <v>0.3227718594033715</v>
      </c>
      <c r="R73" s="12"/>
      <c r="S73" s="12"/>
    </row>
    <row r="74" spans="1:19" x14ac:dyDescent="0.25">
      <c r="A74" s="1">
        <v>74</v>
      </c>
      <c r="B74">
        <v>0.30008577380223012</v>
      </c>
      <c r="C74" s="11">
        <v>112.57178</v>
      </c>
      <c r="D74" s="12">
        <v>74</v>
      </c>
      <c r="E74" s="1">
        <f t="shared" si="7"/>
        <v>9.4926887428299453E-2</v>
      </c>
      <c r="F74" s="1">
        <f t="shared" si="8"/>
        <v>3.3046246235627309E-3</v>
      </c>
      <c r="G74" s="1">
        <f t="shared" si="9"/>
        <v>103.11798985588442</v>
      </c>
      <c r="H74" s="13">
        <f t="shared" si="10"/>
        <v>9.6436272846239603</v>
      </c>
      <c r="I74" s="14">
        <f t="shared" si="11"/>
        <v>112.76161714050843</v>
      </c>
      <c r="J74" s="14">
        <f t="shared" si="13"/>
        <v>112.57178</v>
      </c>
      <c r="K74" s="15">
        <f t="shared" si="12"/>
        <v>3.6038139916417578E-2</v>
      </c>
      <c r="R74" s="12"/>
      <c r="S74" s="12"/>
    </row>
    <row r="75" spans="1:19" x14ac:dyDescent="0.25">
      <c r="A75" s="1">
        <v>75</v>
      </c>
      <c r="B75">
        <v>0.29943225911857196</v>
      </c>
      <c r="C75" s="11">
        <v>113.14613</v>
      </c>
      <c r="D75" s="12">
        <v>75</v>
      </c>
      <c r="E75" s="1">
        <f t="shared" si="7"/>
        <v>9.4520546814009787E-2</v>
      </c>
      <c r="F75" s="1">
        <f t="shared" si="8"/>
        <v>3.1257620987111875E-3</v>
      </c>
      <c r="G75" s="1">
        <f t="shared" si="9"/>
        <v>103.89567247649458</v>
      </c>
      <c r="H75" s="13">
        <f t="shared" si="10"/>
        <v>10.039325743356642</v>
      </c>
      <c r="I75" s="14">
        <f t="shared" si="11"/>
        <v>113.93499821985117</v>
      </c>
      <c r="J75" s="14">
        <f t="shared" si="13"/>
        <v>113.14613</v>
      </c>
      <c r="K75" s="15">
        <f t="shared" si="12"/>
        <v>0.62231306829114974</v>
      </c>
      <c r="R75" s="12"/>
      <c r="S75" s="12"/>
    </row>
    <row r="76" spans="1:19" x14ac:dyDescent="0.25">
      <c r="A76" s="1">
        <v>76</v>
      </c>
      <c r="B76">
        <v>0.29877874443491403</v>
      </c>
      <c r="C76" s="11">
        <v>115.44351</v>
      </c>
      <c r="D76" s="12">
        <v>76</v>
      </c>
      <c r="E76" s="1">
        <f t="shared" si="7"/>
        <v>9.4107559859642975E-2</v>
      </c>
      <c r="F76" s="1">
        <f t="shared" si="8"/>
        <v>2.9552197425242854E-3</v>
      </c>
      <c r="G76" s="1">
        <f t="shared" si="9"/>
        <v>104.64299275565133</v>
      </c>
      <c r="H76" s="13">
        <f t="shared" si="10"/>
        <v>10.444997887376999</v>
      </c>
      <c r="I76" s="14">
        <f t="shared" si="11"/>
        <v>115.08799064302832</v>
      </c>
      <c r="J76" s="14">
        <f t="shared" si="13"/>
        <v>115.44351</v>
      </c>
      <c r="K76" s="15">
        <f t="shared" si="12"/>
        <v>0.12639401318155929</v>
      </c>
      <c r="R76" s="12"/>
      <c r="S76" s="12"/>
    </row>
    <row r="77" spans="1:19" x14ac:dyDescent="0.25">
      <c r="A77" s="1">
        <v>77</v>
      </c>
      <c r="B77">
        <v>0.29804354041579872</v>
      </c>
      <c r="C77" s="11">
        <v>117.16655</v>
      </c>
      <c r="D77" s="12">
        <v>77</v>
      </c>
      <c r="E77" s="1">
        <f t="shared" si="7"/>
        <v>9.3635311973694416E-2</v>
      </c>
      <c r="F77" s="1">
        <f t="shared" si="8"/>
        <v>2.7729876791191769E-3</v>
      </c>
      <c r="G77" s="1">
        <f t="shared" si="9"/>
        <v>105.44788427776371</v>
      </c>
      <c r="H77" s="13">
        <f t="shared" si="10"/>
        <v>10.913266922272442</v>
      </c>
      <c r="I77" s="14">
        <f t="shared" si="11"/>
        <v>116.36115120003615</v>
      </c>
      <c r="J77" s="14">
        <f t="shared" si="13"/>
        <v>117.16655</v>
      </c>
      <c r="K77" s="15">
        <f t="shared" si="12"/>
        <v>0.64866722698321555</v>
      </c>
      <c r="R77" s="12"/>
      <c r="S77" s="12"/>
    </row>
    <row r="78" spans="1:19" x14ac:dyDescent="0.25">
      <c r="A78" s="1">
        <v>78</v>
      </c>
      <c r="B78">
        <v>0.29739002573214057</v>
      </c>
      <c r="C78" s="11">
        <v>118.88959</v>
      </c>
      <c r="D78" s="12">
        <v>78</v>
      </c>
      <c r="E78" s="1">
        <f t="shared" si="7"/>
        <v>9.3209024287131736E-2</v>
      </c>
      <c r="F78" s="1">
        <f t="shared" si="8"/>
        <v>2.6192747006330425E-3</v>
      </c>
      <c r="G78" s="1">
        <f t="shared" si="9"/>
        <v>106.13196773567702</v>
      </c>
      <c r="H78" s="13">
        <f t="shared" si="10"/>
        <v>11.340037780987103</v>
      </c>
      <c r="I78" s="14">
        <f t="shared" si="11"/>
        <v>117.47200551666415</v>
      </c>
      <c r="J78" s="14">
        <f t="shared" si="13"/>
        <v>118.88959</v>
      </c>
      <c r="K78" s="15">
        <f t="shared" si="12"/>
        <v>2.0095457673945516</v>
      </c>
      <c r="R78" s="12"/>
      <c r="S78" s="12"/>
    </row>
    <row r="79" spans="1:19" x14ac:dyDescent="0.25">
      <c r="A79" s="1">
        <v>79</v>
      </c>
      <c r="B79">
        <v>0.29665482171302521</v>
      </c>
      <c r="C79" s="11">
        <v>120.03828</v>
      </c>
      <c r="D79" s="12">
        <v>79</v>
      </c>
      <c r="E79" s="1">
        <f t="shared" si="7"/>
        <v>9.2722452650541548E-2</v>
      </c>
      <c r="F79" s="1">
        <f t="shared" si="8"/>
        <v>2.4553120289070606E-3</v>
      </c>
      <c r="G79" s="1">
        <f t="shared" si="9"/>
        <v>106.86692652584046</v>
      </c>
      <c r="H79" s="13">
        <f t="shared" si="10"/>
        <v>11.831956680946448</v>
      </c>
      <c r="I79" s="14">
        <f t="shared" si="11"/>
        <v>118.69888320678686</v>
      </c>
      <c r="J79" s="14">
        <f t="shared" si="13"/>
        <v>120.03828</v>
      </c>
      <c r="K79" s="15">
        <f t="shared" si="12"/>
        <v>1.7939837696696437</v>
      </c>
      <c r="R79" s="12"/>
      <c r="S79" s="12"/>
    </row>
    <row r="80" spans="1:19" x14ac:dyDescent="0.25">
      <c r="A80" s="1">
        <v>80</v>
      </c>
      <c r="B80">
        <v>0.29600130702936728</v>
      </c>
      <c r="C80" s="11">
        <v>121.18697</v>
      </c>
      <c r="D80" s="12">
        <v>80</v>
      </c>
      <c r="E80" s="1">
        <f t="shared" si="7"/>
        <v>9.2284005806286401E-2</v>
      </c>
      <c r="F80" s="1">
        <f t="shared" si="8"/>
        <v>2.3172425152951617E-3</v>
      </c>
      <c r="G80" s="1">
        <f t="shared" si="9"/>
        <v>107.49007487674785</v>
      </c>
      <c r="H80" s="13">
        <f t="shared" si="10"/>
        <v>12.27966502869792</v>
      </c>
      <c r="I80" s="14">
        <f t="shared" si="11"/>
        <v>119.76973990544585</v>
      </c>
      <c r="J80" s="14">
        <f t="shared" si="13"/>
        <v>121.18697</v>
      </c>
      <c r="K80" s="15">
        <f t="shared" si="12"/>
        <v>2.0085411409099834</v>
      </c>
      <c r="R80" s="12"/>
      <c r="S80" s="12"/>
    </row>
    <row r="81" spans="1:19" x14ac:dyDescent="0.25">
      <c r="A81" s="1">
        <v>81</v>
      </c>
      <c r="B81">
        <v>0.29526610301025197</v>
      </c>
      <c r="C81" s="11">
        <v>122.33566</v>
      </c>
      <c r="D81" s="12">
        <v>81</v>
      </c>
      <c r="E81" s="1">
        <f t="shared" si="7"/>
        <v>9.1784401878619373E-2</v>
      </c>
      <c r="F81" s="1">
        <f t="shared" si="8"/>
        <v>2.1702047846033821E-3</v>
      </c>
      <c r="G81" s="1">
        <f t="shared" si="9"/>
        <v>108.15802078812598</v>
      </c>
      <c r="H81" s="13">
        <f t="shared" si="10"/>
        <v>12.795036193780334</v>
      </c>
      <c r="I81" s="14">
        <f t="shared" si="11"/>
        <v>120.95305698190631</v>
      </c>
      <c r="J81" s="14">
        <f t="shared" si="13"/>
        <v>122.33566</v>
      </c>
      <c r="K81" s="15">
        <f t="shared" si="12"/>
        <v>1.9115911056417796</v>
      </c>
      <c r="R81" s="12"/>
      <c r="S81" s="12"/>
    </row>
    <row r="82" spans="1:19" x14ac:dyDescent="0.25">
      <c r="A82" s="1">
        <v>82</v>
      </c>
      <c r="B82">
        <v>0.29453089899113666</v>
      </c>
      <c r="C82" s="11">
        <v>123.48435000000001</v>
      </c>
      <c r="D82" s="12">
        <v>82</v>
      </c>
      <c r="E82" s="1">
        <f t="shared" si="7"/>
        <v>9.1278421002242441E-2</v>
      </c>
      <c r="F82" s="1">
        <f t="shared" si="8"/>
        <v>2.0315818611448618E-3</v>
      </c>
      <c r="G82" s="1">
        <f t="shared" si="9"/>
        <v>108.79186248015549</v>
      </c>
      <c r="H82" s="13">
        <f t="shared" si="10"/>
        <v>13.322735707867338</v>
      </c>
      <c r="I82" s="14">
        <f t="shared" si="11"/>
        <v>122.11459818802268</v>
      </c>
      <c r="J82" s="14">
        <f t="shared" si="13"/>
        <v>123.48435000000001</v>
      </c>
      <c r="K82" s="15">
        <f t="shared" si="12"/>
        <v>1.8762200264151612</v>
      </c>
      <c r="R82" s="12"/>
      <c r="S82" s="12"/>
    </row>
    <row r="83" spans="1:19" x14ac:dyDescent="0.25">
      <c r="A83" s="1">
        <v>83</v>
      </c>
      <c r="B83">
        <v>0.29387738430747851</v>
      </c>
      <c r="C83" s="11">
        <v>125.20739</v>
      </c>
      <c r="D83" s="12">
        <v>83</v>
      </c>
      <c r="E83" s="1">
        <f t="shared" si="7"/>
        <v>9.0823596476437674E-2</v>
      </c>
      <c r="F83" s="1">
        <f t="shared" si="8"/>
        <v>1.9151228212105713E-3</v>
      </c>
      <c r="G83" s="1">
        <f t="shared" si="9"/>
        <v>109.32748218493325</v>
      </c>
      <c r="H83" s="13">
        <f t="shared" si="10"/>
        <v>13.802101074299102</v>
      </c>
      <c r="I83" s="14">
        <f t="shared" si="11"/>
        <v>123.12958325923236</v>
      </c>
      <c r="J83" s="14">
        <f t="shared" si="13"/>
        <v>125.20739</v>
      </c>
      <c r="K83" s="15">
        <f t="shared" si="12"/>
        <v>4.3172808519794499</v>
      </c>
      <c r="R83" s="12"/>
      <c r="S83" s="12"/>
    </row>
    <row r="84" spans="1:19" x14ac:dyDescent="0.25">
      <c r="A84" s="1">
        <v>84</v>
      </c>
      <c r="B84">
        <v>0.29322386962382058</v>
      </c>
      <c r="C84" s="11">
        <v>125.78174</v>
      </c>
      <c r="D84" s="12">
        <v>84</v>
      </c>
      <c r="E84" s="1">
        <f t="shared" si="7"/>
        <v>9.0364265233137439E-2</v>
      </c>
      <c r="F84" s="1">
        <f t="shared" si="8"/>
        <v>1.8047561997857539E-3</v>
      </c>
      <c r="G84" s="1">
        <f t="shared" si="9"/>
        <v>109.83773338412519</v>
      </c>
      <c r="H84" s="13">
        <f t="shared" si="10"/>
        <v>14.29111380115549</v>
      </c>
      <c r="I84" s="14">
        <f t="shared" si="11"/>
        <v>124.12884718528088</v>
      </c>
      <c r="J84" s="14">
        <f t="shared" si="13"/>
        <v>125.78174</v>
      </c>
      <c r="K84" s="15">
        <f t="shared" si="12"/>
        <v>2.7320546569501074</v>
      </c>
      <c r="R84" s="12"/>
      <c r="S84" s="12"/>
    </row>
    <row r="85" spans="1:19" x14ac:dyDescent="0.25">
      <c r="A85" s="1">
        <v>85</v>
      </c>
      <c r="B85">
        <v>0.29248866560470521</v>
      </c>
      <c r="C85" s="11">
        <v>126.93043</v>
      </c>
      <c r="D85" s="12">
        <v>85</v>
      </c>
      <c r="E85" s="1">
        <f t="shared" si="7"/>
        <v>8.9842435737922458E-2</v>
      </c>
      <c r="F85" s="1">
        <f t="shared" si="8"/>
        <v>1.6875566724410998E-3</v>
      </c>
      <c r="G85" s="1">
        <f t="shared" si="9"/>
        <v>110.38242236457799</v>
      </c>
      <c r="H85" s="13">
        <f t="shared" si="10"/>
        <v>14.852730452780179</v>
      </c>
      <c r="I85" s="14">
        <f t="shared" si="11"/>
        <v>125.23515281735817</v>
      </c>
      <c r="J85" s="14">
        <f t="shared" si="13"/>
        <v>126.93043</v>
      </c>
      <c r="K85" s="15">
        <f t="shared" si="12"/>
        <v>2.873964725986025</v>
      </c>
      <c r="R85" s="12"/>
      <c r="S85" s="12"/>
    </row>
    <row r="86" spans="1:19" x14ac:dyDescent="0.25">
      <c r="A86" s="1">
        <v>86</v>
      </c>
      <c r="B86">
        <v>0.2919168402565045</v>
      </c>
      <c r="C86" s="11">
        <v>128.07911999999999</v>
      </c>
      <c r="D86" s="12">
        <v>86</v>
      </c>
      <c r="E86" s="1">
        <f t="shared" si="7"/>
        <v>8.9433059022961198E-2</v>
      </c>
      <c r="F86" s="1">
        <f t="shared" si="8"/>
        <v>1.6012778524384988E-3</v>
      </c>
      <c r="G86" s="1">
        <f t="shared" si="9"/>
        <v>110.78529431153297</v>
      </c>
      <c r="H86" s="13">
        <f t="shared" si="10"/>
        <v>15.297907869867743</v>
      </c>
      <c r="I86" s="14">
        <f t="shared" si="11"/>
        <v>126.08320218140065</v>
      </c>
      <c r="J86" s="14">
        <f t="shared" si="13"/>
        <v>128.07911999999999</v>
      </c>
      <c r="K86" s="15">
        <f t="shared" si="12"/>
        <v>3.9836879386023401</v>
      </c>
      <c r="R86" s="12"/>
      <c r="S86" s="12"/>
    </row>
    <row r="87" spans="1:19" x14ac:dyDescent="0.25">
      <c r="A87" s="1">
        <v>87</v>
      </c>
      <c r="B87">
        <v>0.29109994690193197</v>
      </c>
      <c r="C87" s="11">
        <v>128.65347</v>
      </c>
      <c r="D87" s="12">
        <v>87</v>
      </c>
      <c r="E87" s="1">
        <f t="shared" si="7"/>
        <v>8.8843247627241079E-2</v>
      </c>
      <c r="F87" s="1">
        <f t="shared" si="8"/>
        <v>1.4850688419417264E-3</v>
      </c>
      <c r="G87" s="1">
        <f t="shared" si="9"/>
        <v>111.33047226976291</v>
      </c>
      <c r="H87" s="13">
        <f t="shared" si="10"/>
        <v>15.946512791847624</v>
      </c>
      <c r="I87" s="14">
        <f t="shared" si="11"/>
        <v>127.27698506161059</v>
      </c>
      <c r="J87" s="14">
        <f t="shared" si="13"/>
        <v>128.65347</v>
      </c>
      <c r="K87" s="15">
        <f t="shared" si="12"/>
        <v>1.8947107856128984</v>
      </c>
      <c r="R87" s="12"/>
      <c r="S87" s="12"/>
    </row>
    <row r="88" spans="1:19" x14ac:dyDescent="0.25">
      <c r="A88" s="1">
        <v>88</v>
      </c>
      <c r="B88">
        <v>0.29052812155373103</v>
      </c>
      <c r="C88" s="11">
        <v>128.65347</v>
      </c>
      <c r="D88" s="12">
        <v>88</v>
      </c>
      <c r="E88" s="1">
        <f t="shared" si="7"/>
        <v>8.8427102446753419E-2</v>
      </c>
      <c r="F88" s="1">
        <f t="shared" si="8"/>
        <v>1.4084309106933502E-3</v>
      </c>
      <c r="G88" s="1">
        <f t="shared" si="9"/>
        <v>111.69161980386792</v>
      </c>
      <c r="H88" s="13">
        <f t="shared" si="10"/>
        <v>16.409346138109086</v>
      </c>
      <c r="I88" s="14">
        <f t="shared" si="11"/>
        <v>128.10096594197688</v>
      </c>
      <c r="J88" s="14">
        <f t="shared" si="13"/>
        <v>128.65347</v>
      </c>
      <c r="K88" s="15">
        <f t="shared" si="12"/>
        <v>0.30526073413201266</v>
      </c>
      <c r="R88" s="12"/>
      <c r="S88" s="12"/>
    </row>
    <row r="89" spans="1:19" x14ac:dyDescent="0.25">
      <c r="A89" s="1">
        <v>89</v>
      </c>
      <c r="B89">
        <v>0.2898746068700731</v>
      </c>
      <c r="C89" s="11">
        <v>130.37651</v>
      </c>
      <c r="D89" s="12">
        <v>89</v>
      </c>
      <c r="E89" s="1">
        <f t="shared" si="7"/>
        <v>8.7948422480993715E-2</v>
      </c>
      <c r="F89" s="1">
        <f t="shared" si="8"/>
        <v>1.3253631505686354E-3</v>
      </c>
      <c r="G89" s="1">
        <f t="shared" si="9"/>
        <v>112.08452312117672</v>
      </c>
      <c r="H89" s="13">
        <f t="shared" si="10"/>
        <v>16.947146877696241</v>
      </c>
      <c r="I89" s="14">
        <f t="shared" si="11"/>
        <v>129.03166999887296</v>
      </c>
      <c r="J89" s="14">
        <f t="shared" si="13"/>
        <v>130.37651</v>
      </c>
      <c r="K89" s="15">
        <f t="shared" si="12"/>
        <v>1.8085946286313752</v>
      </c>
      <c r="R89" s="12"/>
      <c r="S89" s="12"/>
    </row>
    <row r="90" spans="1:19" x14ac:dyDescent="0.25">
      <c r="A90" s="1">
        <v>90</v>
      </c>
      <c r="B90">
        <v>0.28922109218641495</v>
      </c>
      <c r="C90" s="11">
        <v>131.52519000000001</v>
      </c>
      <c r="D90" s="12">
        <v>90</v>
      </c>
      <c r="E90" s="1">
        <f t="shared" si="7"/>
        <v>8.74666605402801E-2</v>
      </c>
      <c r="F90" s="1">
        <f t="shared" si="8"/>
        <v>1.2468962600804938E-3</v>
      </c>
      <c r="G90" s="1">
        <f t="shared" si="9"/>
        <v>112.45706350891902</v>
      </c>
      <c r="H90" s="13">
        <f t="shared" si="10"/>
        <v>17.494353671077064</v>
      </c>
      <c r="I90" s="14">
        <f t="shared" si="11"/>
        <v>129.95141717999587</v>
      </c>
      <c r="J90" s="14">
        <f t="shared" si="13"/>
        <v>131.52519000000001</v>
      </c>
      <c r="K90" s="15">
        <f t="shared" si="12"/>
        <v>2.4767608889837751</v>
      </c>
      <c r="R90" s="12"/>
      <c r="S90" s="12"/>
    </row>
    <row r="91" spans="1:19" x14ac:dyDescent="0.25">
      <c r="A91" s="1">
        <v>91</v>
      </c>
      <c r="B91">
        <v>0.28856757750275702</v>
      </c>
      <c r="C91" s="11">
        <v>132.09952999999999</v>
      </c>
      <c r="D91" s="12">
        <v>91</v>
      </c>
      <c r="E91" s="1">
        <f t="shared" si="7"/>
        <v>8.6982028791096205E-2</v>
      </c>
      <c r="F91" s="1">
        <f t="shared" si="8"/>
        <v>1.1728085151867754E-3</v>
      </c>
      <c r="G91" s="1">
        <f t="shared" si="9"/>
        <v>112.81006702092182</v>
      </c>
      <c r="H91" s="13">
        <f t="shared" si="10"/>
        <v>18.050935951509786</v>
      </c>
      <c r="I91" s="14">
        <f t="shared" si="11"/>
        <v>130.86100297243175</v>
      </c>
      <c r="J91" s="14">
        <f t="shared" si="13"/>
        <v>132.09952999999999</v>
      </c>
      <c r="K91" s="15">
        <f t="shared" si="12"/>
        <v>1.5339491980170168</v>
      </c>
      <c r="R91" s="12"/>
      <c r="S91" s="12"/>
    </row>
    <row r="92" spans="1:19" x14ac:dyDescent="0.25">
      <c r="A92" s="1">
        <v>92</v>
      </c>
      <c r="B92">
        <v>0.28791406281909887</v>
      </c>
      <c r="C92" s="11">
        <v>133.82257000000001</v>
      </c>
      <c r="D92" s="12">
        <v>92</v>
      </c>
      <c r="E92" s="1">
        <f t="shared" si="7"/>
        <v>8.6494732877732142E-2</v>
      </c>
      <c r="F92" s="1">
        <f t="shared" si="8"/>
        <v>1.1028852454621975E-3</v>
      </c>
      <c r="G92" s="1">
        <f t="shared" si="9"/>
        <v>113.14435139246504</v>
      </c>
      <c r="H92" s="13">
        <f t="shared" si="10"/>
        <v>18.616866538073467</v>
      </c>
      <c r="I92" s="14">
        <f t="shared" si="11"/>
        <v>131.76121793053855</v>
      </c>
      <c r="J92" s="14">
        <f t="shared" si="13"/>
        <v>133.82257000000001</v>
      </c>
      <c r="K92" s="15">
        <f t="shared" si="12"/>
        <v>4.2491723542730586</v>
      </c>
      <c r="R92" s="12"/>
      <c r="S92" s="12"/>
    </row>
    <row r="93" spans="1:19" x14ac:dyDescent="0.25">
      <c r="A93" s="1">
        <v>93</v>
      </c>
      <c r="B93">
        <v>0.28726054813544094</v>
      </c>
      <c r="C93" s="11">
        <v>134.39693</v>
      </c>
      <c r="D93" s="12">
        <v>93</v>
      </c>
      <c r="E93" s="1">
        <f t="shared" si="7"/>
        <v>8.600497177476335E-2</v>
      </c>
      <c r="F93" s="1">
        <f t="shared" si="8"/>
        <v>1.0369190222147258E-3</v>
      </c>
      <c r="G93" s="1">
        <f t="shared" si="9"/>
        <v>113.46072298984436</v>
      </c>
      <c r="H93" s="13">
        <f t="shared" si="10"/>
        <v>19.192121883718727</v>
      </c>
      <c r="I93" s="14">
        <f t="shared" si="11"/>
        <v>132.65284487356334</v>
      </c>
      <c r="J93" s="14">
        <f t="shared" si="13"/>
        <v>134.39693</v>
      </c>
      <c r="K93" s="15">
        <f t="shared" si="12"/>
        <v>3.0418329282575756</v>
      </c>
      <c r="R93" s="12"/>
      <c r="S93" s="12"/>
    </row>
    <row r="94" spans="1:19" x14ac:dyDescent="0.25">
      <c r="A94" s="1">
        <v>94</v>
      </c>
      <c r="B94">
        <v>0.28660703345178279</v>
      </c>
      <c r="C94" s="11">
        <v>135.54561000000001</v>
      </c>
      <c r="D94" s="12">
        <v>94</v>
      </c>
      <c r="E94" s="1">
        <f t="shared" si="7"/>
        <v>8.5512937691885033E-2</v>
      </c>
      <c r="F94" s="1">
        <f t="shared" si="8"/>
        <v>9.7470978801539603E-4</v>
      </c>
      <c r="G94" s="1">
        <f t="shared" si="9"/>
        <v>113.75997414690192</v>
      </c>
      <c r="H94" s="13">
        <f t="shared" si="10"/>
        <v>19.776682288861522</v>
      </c>
      <c r="I94" s="14">
        <f t="shared" si="11"/>
        <v>133.53665643576352</v>
      </c>
      <c r="J94" s="14">
        <f t="shared" si="13"/>
        <v>135.54561000000001</v>
      </c>
      <c r="K94" s="15">
        <f t="shared" si="12"/>
        <v>4.0358944232585054</v>
      </c>
      <c r="R94" s="12"/>
      <c r="S94" s="12"/>
    </row>
    <row r="95" spans="1:19" x14ac:dyDescent="0.25">
      <c r="A95" s="1">
        <v>95</v>
      </c>
      <c r="B95">
        <v>0.28595351876812464</v>
      </c>
      <c r="C95" s="11">
        <v>136.69431</v>
      </c>
      <c r="D95" s="12">
        <v>95</v>
      </c>
      <c r="E95" s="1">
        <f t="shared" si="7"/>
        <v>8.501881602616565E-2</v>
      </c>
      <c r="F95" s="1">
        <f t="shared" si="8"/>
        <v>9.1606493297889148E-4</v>
      </c>
      <c r="G95" s="1">
        <f t="shared" si="9"/>
        <v>114.04288086997099</v>
      </c>
      <c r="H95" s="13">
        <f t="shared" si="10"/>
        <v>20.370532082650612</v>
      </c>
      <c r="I95" s="14">
        <f t="shared" si="11"/>
        <v>134.41341295262146</v>
      </c>
      <c r="J95" s="14">
        <f t="shared" si="13"/>
        <v>136.69431</v>
      </c>
      <c r="K95" s="15">
        <f t="shared" si="12"/>
        <v>5.2024913407401652</v>
      </c>
      <c r="R95" s="12"/>
      <c r="S95" s="12"/>
    </row>
    <row r="96" spans="1:19" x14ac:dyDescent="0.25">
      <c r="A96" s="1">
        <v>96</v>
      </c>
      <c r="B96">
        <v>0.28530000408446671</v>
      </c>
      <c r="C96" s="11">
        <v>136.69431</v>
      </c>
      <c r="D96" s="12">
        <v>96</v>
      </c>
      <c r="E96" s="1">
        <f t="shared" si="7"/>
        <v>8.4522785356850372E-2</v>
      </c>
      <c r="F96" s="1">
        <f t="shared" si="8"/>
        <v>8.607993230655579E-4</v>
      </c>
      <c r="G96" s="1">
        <f t="shared" si="9"/>
        <v>114.31020089023573</v>
      </c>
      <c r="H96" s="13">
        <f t="shared" si="10"/>
        <v>20.973659774143357</v>
      </c>
      <c r="I96" s="14">
        <f t="shared" si="11"/>
        <v>135.2838606643792</v>
      </c>
      <c r="J96" s="14">
        <f t="shared" si="13"/>
        <v>136.69431</v>
      </c>
      <c r="K96" s="15">
        <f t="shared" si="12"/>
        <v>1.989367328353147</v>
      </c>
      <c r="R96" s="12"/>
      <c r="S96" s="12"/>
    </row>
    <row r="97" spans="1:19" x14ac:dyDescent="0.25">
      <c r="A97" s="1">
        <v>97</v>
      </c>
      <c r="B97">
        <v>0.2845648000653514</v>
      </c>
      <c r="C97" s="11">
        <v>137.26865000000001</v>
      </c>
      <c r="D97" s="12">
        <v>97</v>
      </c>
      <c r="E97" s="1">
        <f t="shared" si="7"/>
        <v>8.3962682639706063E-2</v>
      </c>
      <c r="F97" s="1">
        <f t="shared" si="8"/>
        <v>8.0244383127137174E-4</v>
      </c>
      <c r="G97" s="1">
        <f t="shared" si="9"/>
        <v>114.5932228029975</v>
      </c>
      <c r="H97" s="13">
        <f t="shared" si="10"/>
        <v>21.663259635358486</v>
      </c>
      <c r="I97" s="14">
        <f t="shared" si="11"/>
        <v>136.2564824383561</v>
      </c>
      <c r="J97" s="14">
        <f t="shared" si="13"/>
        <v>137.26865000000001</v>
      </c>
      <c r="K97" s="15">
        <f t="shared" si="12"/>
        <v>1.0244831728441708</v>
      </c>
      <c r="R97" s="12"/>
      <c r="S97" s="12"/>
    </row>
    <row r="98" spans="1:19" x14ac:dyDescent="0.25">
      <c r="A98" s="1">
        <v>98</v>
      </c>
      <c r="B98">
        <v>0.28399297471715068</v>
      </c>
      <c r="C98" s="11">
        <v>138.41734</v>
      </c>
      <c r="D98" s="12">
        <v>98</v>
      </c>
      <c r="E98" s="1">
        <f t="shared" si="7"/>
        <v>8.3525677464399817E-2</v>
      </c>
      <c r="F98" s="1">
        <f t="shared" si="8"/>
        <v>7.5970255654373786E-4</v>
      </c>
      <c r="G98" s="1">
        <f t="shared" si="9"/>
        <v>114.80101093454368</v>
      </c>
      <c r="H98" s="13">
        <f t="shared" si="10"/>
        <v>22.207724500589293</v>
      </c>
      <c r="I98" s="14">
        <f t="shared" si="11"/>
        <v>137.00873543513308</v>
      </c>
      <c r="J98" s="14">
        <f t="shared" si="13"/>
        <v>138.41734</v>
      </c>
      <c r="K98" s="15">
        <f t="shared" si="12"/>
        <v>1.9841668201639246</v>
      </c>
      <c r="R98" s="12"/>
      <c r="S98" s="12"/>
    </row>
    <row r="99" spans="1:19" x14ac:dyDescent="0.25">
      <c r="A99" s="1">
        <v>99</v>
      </c>
      <c r="B99">
        <v>0.28333946003349253</v>
      </c>
      <c r="C99" s="11">
        <v>138.99168</v>
      </c>
      <c r="D99" s="12">
        <v>99</v>
      </c>
      <c r="E99" s="1">
        <f t="shared" si="7"/>
        <v>8.3024923766535016E-2</v>
      </c>
      <c r="F99" s="1">
        <f t="shared" si="8"/>
        <v>7.1353819545976838E-4</v>
      </c>
      <c r="G99" s="1">
        <f t="shared" si="9"/>
        <v>115.02591191881783</v>
      </c>
      <c r="H99" s="13">
        <f t="shared" si="10"/>
        <v>22.838660437909795</v>
      </c>
      <c r="I99" s="14">
        <f t="shared" si="11"/>
        <v>137.86457235672782</v>
      </c>
      <c r="J99" s="14">
        <f t="shared" si="13"/>
        <v>138.99168</v>
      </c>
      <c r="K99" s="15">
        <f t="shared" si="12"/>
        <v>1.2703716395225739</v>
      </c>
      <c r="R99" s="12"/>
      <c r="S99" s="12"/>
    </row>
    <row r="100" spans="1:19" x14ac:dyDescent="0.25">
      <c r="A100" s="1">
        <v>100</v>
      </c>
      <c r="B100">
        <v>0.2826859453498346</v>
      </c>
      <c r="C100" s="11">
        <v>139.56603999999999</v>
      </c>
      <c r="D100" s="12">
        <v>100</v>
      </c>
      <c r="E100" s="1">
        <f t="shared" si="7"/>
        <v>8.2522908330413022E-2</v>
      </c>
      <c r="F100" s="1">
        <f t="shared" si="8"/>
        <v>6.7008647057304187E-4</v>
      </c>
      <c r="G100" s="1">
        <f t="shared" si="9"/>
        <v>115.2380462819975</v>
      </c>
      <c r="H100" s="13">
        <f t="shared" si="10"/>
        <v>23.478872205601235</v>
      </c>
      <c r="I100" s="14">
        <f t="shared" si="11"/>
        <v>138.71691848759892</v>
      </c>
      <c r="J100" s="14">
        <f t="shared" si="13"/>
        <v>139.56603999999999</v>
      </c>
      <c r="K100" s="15">
        <f t="shared" si="12"/>
        <v>0.72100734282227941</v>
      </c>
      <c r="R100" s="12"/>
      <c r="S100" s="12"/>
    </row>
    <row r="101" spans="1:19" x14ac:dyDescent="0.25">
      <c r="A101" s="1">
        <v>101</v>
      </c>
      <c r="B101">
        <v>0.28195074133071929</v>
      </c>
      <c r="C101" s="11">
        <v>140.14037999999999</v>
      </c>
      <c r="D101" s="12">
        <v>101</v>
      </c>
      <c r="E101" s="1">
        <f t="shared" si="7"/>
        <v>8.195681381807593E-2</v>
      </c>
      <c r="F101" s="1">
        <f t="shared" si="8"/>
        <v>6.2426089677502269E-4</v>
      </c>
      <c r="G101" s="1">
        <f t="shared" si="9"/>
        <v>115.46224282523002</v>
      </c>
      <c r="H101" s="13">
        <f t="shared" si="10"/>
        <v>24.210211562577001</v>
      </c>
      <c r="I101" s="14">
        <f t="shared" si="11"/>
        <v>139.67245438780714</v>
      </c>
      <c r="J101" s="14">
        <f t="shared" si="13"/>
        <v>140.14037999999999</v>
      </c>
      <c r="K101" s="15">
        <f t="shared" si="12"/>
        <v>0.21895437854606042</v>
      </c>
      <c r="R101" s="12"/>
      <c r="S101" s="12"/>
    </row>
    <row r="102" spans="1:19" x14ac:dyDescent="0.25">
      <c r="A102" s="1">
        <v>102</v>
      </c>
      <c r="B102">
        <v>0.28129722664706114</v>
      </c>
      <c r="C102" s="11">
        <v>141.28908000000001</v>
      </c>
      <c r="D102" s="12">
        <v>102</v>
      </c>
      <c r="E102" s="1">
        <f t="shared" si="7"/>
        <v>8.1452592848924893E-2</v>
      </c>
      <c r="F102" s="1">
        <f t="shared" si="8"/>
        <v>5.860885176897652E-4</v>
      </c>
      <c r="G102" s="1">
        <f t="shared" si="9"/>
        <v>115.64936869557246</v>
      </c>
      <c r="H102" s="13">
        <f t="shared" si="10"/>
        <v>24.870175971483221</v>
      </c>
      <c r="I102" s="14">
        <f t="shared" si="11"/>
        <v>140.51954466705584</v>
      </c>
      <c r="J102" s="14">
        <f t="shared" si="13"/>
        <v>141.28908000000001</v>
      </c>
      <c r="K102" s="15">
        <f t="shared" si="12"/>
        <v>0.59218462864949917</v>
      </c>
      <c r="R102" s="12"/>
      <c r="S102" s="12"/>
    </row>
    <row r="103" spans="1:19" x14ac:dyDescent="0.25">
      <c r="A103" s="1">
        <v>103</v>
      </c>
      <c r="B103">
        <v>0.28072540129886037</v>
      </c>
      <c r="C103" s="11">
        <v>141.86341999999999</v>
      </c>
      <c r="D103" s="12">
        <v>103</v>
      </c>
      <c r="E103" s="1">
        <f t="shared" si="7"/>
        <v>8.1010716568073501E-2</v>
      </c>
      <c r="F103" s="1">
        <f t="shared" si="8"/>
        <v>5.5455487026961122E-4</v>
      </c>
      <c r="G103" s="1">
        <f t="shared" si="9"/>
        <v>115.8042061900407</v>
      </c>
      <c r="H103" s="13">
        <f t="shared" si="10"/>
        <v>25.455293212231112</v>
      </c>
      <c r="I103" s="14">
        <f t="shared" si="11"/>
        <v>141.25949940227196</v>
      </c>
      <c r="J103" s="14">
        <f t="shared" si="13"/>
        <v>141.86341999999999</v>
      </c>
      <c r="K103" s="15">
        <f t="shared" si="12"/>
        <v>0.36472008836018666</v>
      </c>
      <c r="R103" s="12"/>
      <c r="S103" s="12"/>
    </row>
    <row r="104" spans="1:19" x14ac:dyDescent="0.25">
      <c r="A104" s="1">
        <v>104</v>
      </c>
      <c r="B104">
        <v>0.27999019727974506</v>
      </c>
      <c r="C104" s="11">
        <v>143.01212000000001</v>
      </c>
      <c r="D104" s="12">
        <v>104</v>
      </c>
      <c r="E104" s="1">
        <f t="shared" si="7"/>
        <v>8.0441796158430043E-2</v>
      </c>
      <c r="F104" s="1">
        <f t="shared" si="8"/>
        <v>5.1642846377227371E-4</v>
      </c>
      <c r="G104" s="1">
        <f t="shared" si="9"/>
        <v>115.99172519918818</v>
      </c>
      <c r="H104" s="13">
        <f t="shared" si="10"/>
        <v>26.218104082759808</v>
      </c>
      <c r="I104" s="14">
        <f t="shared" si="11"/>
        <v>142.20982928194815</v>
      </c>
      <c r="J104" s="14">
        <f t="shared" si="13"/>
        <v>143.01212000000001</v>
      </c>
      <c r="K104" s="15">
        <f t="shared" si="12"/>
        <v>0.64367039627217615</v>
      </c>
      <c r="R104" s="12"/>
      <c r="S104" s="12"/>
    </row>
    <row r="105" spans="1:19" x14ac:dyDescent="0.25">
      <c r="A105" s="1">
        <v>105</v>
      </c>
      <c r="B105">
        <v>0.27925499326062969</v>
      </c>
      <c r="C105" s="11">
        <v>143.58645999999999</v>
      </c>
      <c r="D105" s="12">
        <v>105</v>
      </c>
      <c r="E105" s="1">
        <f t="shared" si="7"/>
        <v>7.9872142493282172E-2</v>
      </c>
      <c r="F105" s="1">
        <f t="shared" si="8"/>
        <v>4.8086102375403142E-4</v>
      </c>
      <c r="G105" s="1">
        <f t="shared" si="9"/>
        <v>116.16696456944464</v>
      </c>
      <c r="H105" s="13">
        <f t="shared" si="10"/>
        <v>26.992785957420764</v>
      </c>
      <c r="I105" s="14">
        <f t="shared" si="11"/>
        <v>143.15975052686531</v>
      </c>
      <c r="J105" s="14">
        <f t="shared" si="13"/>
        <v>143.58645999999999</v>
      </c>
      <c r="K105" s="15">
        <f t="shared" si="12"/>
        <v>0.18208097446287513</v>
      </c>
      <c r="R105" s="12"/>
      <c r="S105" s="12"/>
    </row>
    <row r="106" spans="1:19" x14ac:dyDescent="0.25">
      <c r="A106" s="1">
        <v>106</v>
      </c>
      <c r="B106">
        <v>0.27860147857697182</v>
      </c>
      <c r="C106" s="11">
        <v>145.30949000000001</v>
      </c>
      <c r="D106" s="12">
        <v>106</v>
      </c>
      <c r="E106" s="1">
        <f t="shared" si="7"/>
        <v>7.9365301126843146E-2</v>
      </c>
      <c r="F106" s="1">
        <f t="shared" si="8"/>
        <v>4.5126133971228722E-4</v>
      </c>
      <c r="G106" s="1">
        <f t="shared" si="9"/>
        <v>116.31302697434342</v>
      </c>
      <c r="H106" s="13">
        <f t="shared" si="10"/>
        <v>27.691397316590013</v>
      </c>
      <c r="I106" s="14">
        <f t="shared" si="11"/>
        <v>144.00442429093357</v>
      </c>
      <c r="J106" s="14">
        <f t="shared" si="13"/>
        <v>145.30949000000001</v>
      </c>
      <c r="K106" s="15">
        <f t="shared" si="12"/>
        <v>1.7031965049810902</v>
      </c>
      <c r="R106" s="12"/>
      <c r="S106" s="12"/>
    </row>
    <row r="107" spans="1:19" x14ac:dyDescent="0.25">
      <c r="A107" s="1">
        <v>107</v>
      </c>
      <c r="B107">
        <v>0.27794796389331367</v>
      </c>
      <c r="C107" s="11">
        <v>145.88382999999999</v>
      </c>
      <c r="D107" s="12">
        <v>107</v>
      </c>
      <c r="E107" s="1">
        <f t="shared" si="7"/>
        <v>7.885812020384747E-2</v>
      </c>
      <c r="F107" s="1">
        <f t="shared" si="8"/>
        <v>4.2344553616149226E-4</v>
      </c>
      <c r="G107" s="1">
        <f t="shared" si="9"/>
        <v>116.45047412920633</v>
      </c>
      <c r="H107" s="13">
        <f t="shared" si="10"/>
        <v>28.399466043251209</v>
      </c>
      <c r="I107" s="14">
        <f t="shared" si="11"/>
        <v>144.84994017245788</v>
      </c>
      <c r="J107" s="14">
        <f t="shared" si="13"/>
        <v>145.88382999999999</v>
      </c>
      <c r="K107" s="15">
        <f t="shared" si="12"/>
        <v>1.0689281754950573</v>
      </c>
      <c r="R107" s="12"/>
      <c r="S107" s="12"/>
    </row>
    <row r="108" spans="1:19" x14ac:dyDescent="0.25">
      <c r="A108" s="1">
        <v>108</v>
      </c>
      <c r="B108">
        <v>0.27729444920965574</v>
      </c>
      <c r="C108" s="11">
        <v>146.45819</v>
      </c>
      <c r="D108" s="12">
        <v>108</v>
      </c>
      <c r="E108" s="1">
        <f t="shared" si="7"/>
        <v>7.8350704600293863E-2</v>
      </c>
      <c r="F108" s="1">
        <f t="shared" si="8"/>
        <v>3.973106089880051E-4</v>
      </c>
      <c r="G108" s="1">
        <f t="shared" si="9"/>
        <v>116.5797813592751</v>
      </c>
      <c r="H108" s="13">
        <f t="shared" si="10"/>
        <v>29.11703572953374</v>
      </c>
      <c r="I108" s="14">
        <f t="shared" si="11"/>
        <v>145.69681708880898</v>
      </c>
      <c r="J108" s="14">
        <f t="shared" si="13"/>
        <v>146.45819</v>
      </c>
      <c r="K108" s="15">
        <f t="shared" si="12"/>
        <v>0.57968870989548493</v>
      </c>
      <c r="R108" s="12"/>
      <c r="S108" s="12"/>
    </row>
    <row r="109" spans="1:19" x14ac:dyDescent="0.25">
      <c r="A109" s="1">
        <v>109</v>
      </c>
      <c r="B109">
        <v>0.27655924519054037</v>
      </c>
      <c r="C109" s="11">
        <v>147.60686999999999</v>
      </c>
      <c r="D109" s="12">
        <v>109</v>
      </c>
      <c r="E109" s="1">
        <f t="shared" si="7"/>
        <v>7.7779705980105696E-2</v>
      </c>
      <c r="F109" s="1">
        <f t="shared" si="8"/>
        <v>3.6979668545556615E-4</v>
      </c>
      <c r="G109" s="1">
        <f t="shared" si="9"/>
        <v>116.71608537688883</v>
      </c>
      <c r="H109" s="13">
        <f t="shared" si="10"/>
        <v>29.93571811722272</v>
      </c>
      <c r="I109" s="14">
        <f t="shared" si="11"/>
        <v>146.6518034941115</v>
      </c>
      <c r="J109" s="14">
        <f t="shared" si="13"/>
        <v>147.60686999999999</v>
      </c>
      <c r="K109" s="15">
        <f t="shared" si="12"/>
        <v>0.91215203067003336</v>
      </c>
      <c r="R109" s="12"/>
      <c r="S109" s="12"/>
    </row>
    <row r="110" spans="1:19" x14ac:dyDescent="0.25">
      <c r="A110" s="1">
        <v>110</v>
      </c>
      <c r="B110">
        <v>0.27590573050688222</v>
      </c>
      <c r="C110" s="11">
        <v>148.18123</v>
      </c>
      <c r="D110" s="12">
        <v>110</v>
      </c>
      <c r="E110" s="1">
        <f t="shared" si="7"/>
        <v>7.7272118339386131E-2</v>
      </c>
      <c r="F110" s="1">
        <f t="shared" si="8"/>
        <v>3.4691606312326888E-4</v>
      </c>
      <c r="G110" s="1">
        <f t="shared" si="9"/>
        <v>116.8295721485446</v>
      </c>
      <c r="H110" s="13">
        <f t="shared" si="10"/>
        <v>30.67364191404566</v>
      </c>
      <c r="I110" s="14">
        <f t="shared" si="11"/>
        <v>147.50321406259027</v>
      </c>
      <c r="J110" s="14">
        <f t="shared" si="13"/>
        <v>148.18123</v>
      </c>
      <c r="K110" s="15">
        <f t="shared" si="12"/>
        <v>0.45970561138158844</v>
      </c>
      <c r="R110" s="12"/>
      <c r="S110" s="12"/>
    </row>
    <row r="111" spans="1:19" x14ac:dyDescent="0.25">
      <c r="A111" s="1">
        <v>111</v>
      </c>
      <c r="B111">
        <v>0.27525221582322434</v>
      </c>
      <c r="C111" s="11">
        <v>149.32991000000001</v>
      </c>
      <c r="D111" s="12">
        <v>111</v>
      </c>
      <c r="E111" s="1">
        <f t="shared" si="7"/>
        <v>7.6764593882950261E-2</v>
      </c>
      <c r="F111" s="1">
        <f t="shared" si="8"/>
        <v>3.2542833489200221E-4</v>
      </c>
      <c r="G111" s="1">
        <f t="shared" si="9"/>
        <v>116.93626298578081</v>
      </c>
      <c r="H111" s="13">
        <f t="shared" si="10"/>
        <v>31.42123072398995</v>
      </c>
      <c r="I111" s="14">
        <f t="shared" si="11"/>
        <v>148.35749370977058</v>
      </c>
      <c r="J111" s="14">
        <f t="shared" si="13"/>
        <v>149.32991000000001</v>
      </c>
      <c r="K111" s="15">
        <f t="shared" si="12"/>
        <v>0.94559344150357172</v>
      </c>
      <c r="R111" s="12"/>
      <c r="S111" s="12"/>
    </row>
    <row r="112" spans="1:19" x14ac:dyDescent="0.25">
      <c r="A112" s="1">
        <v>112</v>
      </c>
      <c r="B112">
        <v>0.27451701180410898</v>
      </c>
      <c r="C112" s="11">
        <v>150.47861</v>
      </c>
      <c r="D112" s="12">
        <v>112</v>
      </c>
      <c r="E112" s="1">
        <f t="shared" si="7"/>
        <v>7.6193811915959447E-2</v>
      </c>
      <c r="F112" s="1">
        <f t="shared" si="8"/>
        <v>3.0281756126976074E-4</v>
      </c>
      <c r="G112" s="1">
        <f t="shared" si="9"/>
        <v>117.04864807859241</v>
      </c>
      <c r="H112" s="13">
        <f t="shared" si="10"/>
        <v>32.273897179395263</v>
      </c>
      <c r="I112" s="14">
        <f t="shared" si="11"/>
        <v>149.32254525798777</v>
      </c>
      <c r="J112" s="14">
        <f t="shared" si="13"/>
        <v>150.47861</v>
      </c>
      <c r="K112" s="15">
        <f t="shared" si="12"/>
        <v>1.3364856877238123</v>
      </c>
      <c r="R112" s="12"/>
      <c r="S112" s="12"/>
    </row>
    <row r="113" spans="1:19" x14ac:dyDescent="0.25">
      <c r="A113" s="1">
        <v>113</v>
      </c>
      <c r="B113">
        <v>0.27378180778499367</v>
      </c>
      <c r="C113" s="11">
        <v>151.62729999999999</v>
      </c>
      <c r="D113" s="12">
        <v>113</v>
      </c>
      <c r="E113" s="1">
        <f t="shared" si="7"/>
        <v>7.562333643911355E-2</v>
      </c>
      <c r="F113" s="1">
        <f t="shared" si="8"/>
        <v>2.8175585359371808E-4</v>
      </c>
      <c r="G113" s="1">
        <f t="shared" si="9"/>
        <v>117.15344278645955</v>
      </c>
      <c r="H113" s="13">
        <f t="shared" si="10"/>
        <v>33.138966751797611</v>
      </c>
      <c r="I113" s="14">
        <f t="shared" si="11"/>
        <v>150.2924095382574</v>
      </c>
      <c r="J113" s="14">
        <f t="shared" si="13"/>
        <v>151.62729999999999</v>
      </c>
      <c r="K113" s="15">
        <f t="shared" si="12"/>
        <v>1.7819325448513417</v>
      </c>
      <c r="R113" s="12"/>
      <c r="S113" s="12"/>
    </row>
    <row r="114" spans="1:19" x14ac:dyDescent="0.25">
      <c r="A114" s="1">
        <v>114</v>
      </c>
      <c r="B114">
        <v>0.27312829310133552</v>
      </c>
      <c r="C114" s="11">
        <v>152.77599000000001</v>
      </c>
      <c r="D114" s="12">
        <v>114</v>
      </c>
      <c r="E114" s="1">
        <f t="shared" si="7"/>
        <v>7.511659446109123E-2</v>
      </c>
      <c r="F114" s="1">
        <f t="shared" si="8"/>
        <v>2.6425120708016374E-4</v>
      </c>
      <c r="G114" s="1">
        <f t="shared" si="9"/>
        <v>117.24061917772747</v>
      </c>
      <c r="H114" s="13">
        <f t="shared" si="10"/>
        <v>33.918410450074987</v>
      </c>
      <c r="I114" s="14">
        <f t="shared" si="11"/>
        <v>151.15902962780228</v>
      </c>
      <c r="J114" s="14">
        <f t="shared" si="13"/>
        <v>152.77599000000001</v>
      </c>
      <c r="K114" s="15">
        <f t="shared" si="12"/>
        <v>2.614560845257802</v>
      </c>
      <c r="R114" s="12"/>
      <c r="S114" s="12"/>
    </row>
    <row r="115" spans="1:19" x14ac:dyDescent="0.25">
      <c r="A115" s="1">
        <v>115</v>
      </c>
      <c r="B115">
        <v>0.27247477841767759</v>
      </c>
      <c r="C115" s="11">
        <v>152.77599000000001</v>
      </c>
      <c r="D115" s="12">
        <v>115</v>
      </c>
      <c r="E115" s="1">
        <f t="shared" si="7"/>
        <v>7.4610256957935578E-2</v>
      </c>
      <c r="F115" s="1">
        <f t="shared" si="8"/>
        <v>2.4782071307927244E-4</v>
      </c>
      <c r="G115" s="1">
        <f t="shared" si="9"/>
        <v>117.32251242376321</v>
      </c>
      <c r="H115" s="13">
        <f t="shared" si="10"/>
        <v>34.707807069118999</v>
      </c>
      <c r="I115" s="14">
        <f t="shared" si="11"/>
        <v>152.03031949288209</v>
      </c>
      <c r="J115" s="14">
        <f t="shared" si="13"/>
        <v>152.77599000000001</v>
      </c>
      <c r="K115" s="15">
        <f t="shared" si="12"/>
        <v>0.55602450518549817</v>
      </c>
      <c r="R115" s="12"/>
      <c r="S115" s="12"/>
    </row>
    <row r="116" spans="1:19" x14ac:dyDescent="0.25">
      <c r="A116" s="1">
        <v>116</v>
      </c>
      <c r="B116">
        <v>0.27173957439856228</v>
      </c>
      <c r="C116" s="11">
        <v>153.92468</v>
      </c>
      <c r="D116" s="12">
        <v>116</v>
      </c>
      <c r="E116" s="1">
        <f t="shared" si="7"/>
        <v>7.4041199049822759E-2</v>
      </c>
      <c r="F116" s="1">
        <f t="shared" si="8"/>
        <v>2.305404186527999E-4</v>
      </c>
      <c r="G116" s="1">
        <f t="shared" si="9"/>
        <v>117.4087106528788</v>
      </c>
      <c r="H116" s="13">
        <f t="shared" si="10"/>
        <v>35.607872488381986</v>
      </c>
      <c r="I116" s="14">
        <f t="shared" si="11"/>
        <v>153.0165831412609</v>
      </c>
      <c r="J116" s="14">
        <f t="shared" si="13"/>
        <v>153.92468</v>
      </c>
      <c r="K116" s="15">
        <f t="shared" si="12"/>
        <v>0.8246399048518207</v>
      </c>
      <c r="R116" s="12"/>
      <c r="S116" s="12"/>
    </row>
    <row r="117" spans="1:19" x14ac:dyDescent="0.25">
      <c r="A117" s="1">
        <v>117</v>
      </c>
      <c r="B117">
        <v>0.27108605971490413</v>
      </c>
      <c r="C117" s="11">
        <v>155.07337999999999</v>
      </c>
      <c r="D117" s="12">
        <v>117</v>
      </c>
      <c r="E117" s="1">
        <f t="shared" si="7"/>
        <v>7.3535952948338229E-2</v>
      </c>
      <c r="F117" s="1">
        <f t="shared" si="8"/>
        <v>2.1618350119377518E-4</v>
      </c>
      <c r="G117" s="1">
        <f t="shared" si="9"/>
        <v>117.48038054626542</v>
      </c>
      <c r="H117" s="13">
        <f t="shared" si="10"/>
        <v>36.418683046568418</v>
      </c>
      <c r="I117" s="14">
        <f t="shared" si="11"/>
        <v>153.8990635928337</v>
      </c>
      <c r="J117" s="14">
        <f t="shared" si="13"/>
        <v>155.07337999999999</v>
      </c>
      <c r="K117" s="15">
        <f t="shared" si="12"/>
        <v>1.3790190241399378</v>
      </c>
      <c r="R117" s="12"/>
      <c r="S117" s="12"/>
    </row>
    <row r="118" spans="1:19" x14ac:dyDescent="0.25">
      <c r="A118" s="1">
        <v>118</v>
      </c>
      <c r="B118">
        <v>0.2704325450312462</v>
      </c>
      <c r="C118" s="11">
        <v>156.22206</v>
      </c>
      <c r="D118" s="12">
        <v>118</v>
      </c>
      <c r="E118" s="1">
        <f t="shared" si="7"/>
        <v>7.303132298528453E-2</v>
      </c>
      <c r="F118" s="1">
        <f t="shared" si="8"/>
        <v>2.0271167222264919E-4</v>
      </c>
      <c r="G118" s="1">
        <f t="shared" si="9"/>
        <v>117.54767682416281</v>
      </c>
      <c r="H118" s="13">
        <f t="shared" si="10"/>
        <v>37.239703039870008</v>
      </c>
      <c r="I118" s="14">
        <f t="shared" si="11"/>
        <v>154.78737986403297</v>
      </c>
      <c r="J118" s="14">
        <f t="shared" si="13"/>
        <v>156.22206</v>
      </c>
      <c r="K118" s="15">
        <f t="shared" si="12"/>
        <v>2.05830709253837</v>
      </c>
      <c r="R118" s="12"/>
      <c r="S118" s="12"/>
    </row>
    <row r="119" spans="1:19" x14ac:dyDescent="0.25">
      <c r="A119" s="1">
        <v>119</v>
      </c>
      <c r="B119">
        <v>0.26977903034758804</v>
      </c>
      <c r="C119" s="11">
        <v>156.79642000000001</v>
      </c>
      <c r="D119" s="12">
        <v>119</v>
      </c>
      <c r="E119" s="1">
        <f t="shared" si="7"/>
        <v>7.2527370857206147E-2</v>
      </c>
      <c r="F119" s="1">
        <f t="shared" si="8"/>
        <v>1.9007144643858807E-4</v>
      </c>
      <c r="G119" s="1">
        <f t="shared" si="9"/>
        <v>117.61085840794567</v>
      </c>
      <c r="H119" s="13">
        <f t="shared" si="10"/>
        <v>38.071022167495784</v>
      </c>
      <c r="I119" s="14">
        <f t="shared" si="11"/>
        <v>155.68188057544148</v>
      </c>
      <c r="J119" s="14">
        <f t="shared" si="13"/>
        <v>156.79642000000001</v>
      </c>
      <c r="K119" s="15">
        <f t="shared" si="12"/>
        <v>1.2421981288952579</v>
      </c>
      <c r="R119" s="12"/>
      <c r="S119" s="12"/>
    </row>
    <row r="120" spans="1:19" x14ac:dyDescent="0.25">
      <c r="A120" s="1">
        <v>120</v>
      </c>
      <c r="B120">
        <v>0.26904382632847268</v>
      </c>
      <c r="C120" s="11">
        <v>158.51945000000001</v>
      </c>
      <c r="D120" s="12">
        <v>120</v>
      </c>
      <c r="E120" s="1">
        <f t="shared" si="7"/>
        <v>7.1961308350906777E-2</v>
      </c>
      <c r="F120" s="1">
        <f t="shared" si="8"/>
        <v>1.7678260126933085E-4</v>
      </c>
      <c r="G120" s="1">
        <f t="shared" si="9"/>
        <v>117.67732329894645</v>
      </c>
      <c r="H120" s="13">
        <f t="shared" si="10"/>
        <v>39.018683143260077</v>
      </c>
      <c r="I120" s="14">
        <f t="shared" si="11"/>
        <v>156.69600644220642</v>
      </c>
      <c r="J120" s="14">
        <f t="shared" si="13"/>
        <v>158.51945000000001</v>
      </c>
      <c r="K120" s="15">
        <f t="shared" si="12"/>
        <v>3.3249464084589135</v>
      </c>
      <c r="R120" s="12"/>
      <c r="S120" s="12"/>
    </row>
    <row r="121" spans="1:19" x14ac:dyDescent="0.25">
      <c r="A121" s="1">
        <v>121</v>
      </c>
      <c r="B121">
        <v>0.26839031164481481</v>
      </c>
      <c r="C121" s="11">
        <v>159.66813999999999</v>
      </c>
      <c r="D121" s="12">
        <v>121</v>
      </c>
      <c r="E121" s="1">
        <f t="shared" si="7"/>
        <v>7.1458989535553269E-2</v>
      </c>
      <c r="F121" s="1">
        <f t="shared" si="8"/>
        <v>1.6574589851600982E-4</v>
      </c>
      <c r="G121" s="1">
        <f t="shared" si="9"/>
        <v>117.73255611581226</v>
      </c>
      <c r="H121" s="13">
        <f t="shared" si="10"/>
        <v>39.87220199234244</v>
      </c>
      <c r="I121" s="14">
        <f t="shared" si="11"/>
        <v>157.60475810815456</v>
      </c>
      <c r="J121" s="14">
        <f t="shared" si="13"/>
        <v>159.66813999999999</v>
      </c>
      <c r="K121" s="15">
        <f t="shared" si="12"/>
        <v>4.2575448315956592</v>
      </c>
      <c r="R121" s="12"/>
      <c r="S121" s="12"/>
    </row>
    <row r="122" spans="1:19" x14ac:dyDescent="0.25">
      <c r="A122" s="1">
        <v>122</v>
      </c>
      <c r="B122">
        <v>0.26765510762569944</v>
      </c>
      <c r="C122" s="11">
        <v>159.66813999999999</v>
      </c>
      <c r="D122" s="12">
        <v>122</v>
      </c>
      <c r="E122" s="1">
        <f t="shared" si="7"/>
        <v>7.0894904478357598E-2</v>
      </c>
      <c r="F122" s="1">
        <f t="shared" si="8"/>
        <v>1.5414475883003634E-4</v>
      </c>
      <c r="G122" s="1">
        <f t="shared" si="9"/>
        <v>117.79064510581188</v>
      </c>
      <c r="H122" s="13">
        <f t="shared" si="10"/>
        <v>40.845088756621124</v>
      </c>
      <c r="I122" s="14">
        <f t="shared" si="11"/>
        <v>158.63573386243328</v>
      </c>
      <c r="J122" s="14">
        <f t="shared" si="13"/>
        <v>159.66813999999999</v>
      </c>
      <c r="K122" s="15">
        <f t="shared" si="12"/>
        <v>1.0658624328854125</v>
      </c>
      <c r="R122" s="12"/>
      <c r="S122" s="12"/>
    </row>
    <row r="123" spans="1:19" x14ac:dyDescent="0.25">
      <c r="A123" s="1">
        <v>123</v>
      </c>
      <c r="B123">
        <v>0.26691990360658413</v>
      </c>
      <c r="C123" s="11">
        <v>160.81683000000001</v>
      </c>
      <c r="D123" s="12">
        <v>123</v>
      </c>
      <c r="E123" s="1">
        <f t="shared" si="7"/>
        <v>7.033197380507003E-2</v>
      </c>
      <c r="F123" s="1">
        <f t="shared" si="8"/>
        <v>1.4334984524582149E-4</v>
      </c>
      <c r="G123" s="1">
        <f t="shared" si="9"/>
        <v>117.84472616758535</v>
      </c>
      <c r="H123" s="13">
        <f t="shared" si="10"/>
        <v>41.831542393366703</v>
      </c>
      <c r="I123" s="14">
        <f t="shared" si="11"/>
        <v>159.67626856095217</v>
      </c>
      <c r="J123" s="14">
        <f t="shared" si="13"/>
        <v>160.81683000000001</v>
      </c>
      <c r="K123" s="15">
        <f t="shared" si="12"/>
        <v>1.3008803962428872</v>
      </c>
      <c r="R123" s="12"/>
      <c r="S123" s="12"/>
    </row>
    <row r="124" spans="1:19" x14ac:dyDescent="0.25">
      <c r="A124" s="1">
        <v>124</v>
      </c>
      <c r="B124">
        <v>0.26626638892292598</v>
      </c>
      <c r="C124" s="11">
        <v>161.96553</v>
      </c>
      <c r="D124" s="12">
        <v>124</v>
      </c>
      <c r="E124" s="1">
        <f t="shared" si="7"/>
        <v>6.983261679817318E-2</v>
      </c>
      <c r="F124" s="1">
        <f t="shared" si="8"/>
        <v>1.3438644880806174E-4</v>
      </c>
      <c r="G124" s="1">
        <f t="shared" si="9"/>
        <v>117.88965282815929</v>
      </c>
      <c r="H124" s="13">
        <f t="shared" si="10"/>
        <v>42.719903667559052</v>
      </c>
      <c r="I124" s="14">
        <f t="shared" si="11"/>
        <v>160.60955649571832</v>
      </c>
      <c r="J124" s="14">
        <f t="shared" si="13"/>
        <v>161.96553</v>
      </c>
      <c r="K124" s="15">
        <f t="shared" si="12"/>
        <v>1.8386641443139347</v>
      </c>
      <c r="R124" s="12"/>
      <c r="S124" s="12"/>
    </row>
    <row r="125" spans="1:19" x14ac:dyDescent="0.25">
      <c r="A125" s="1">
        <v>125</v>
      </c>
      <c r="B125">
        <v>0.26561287423926805</v>
      </c>
      <c r="C125" s="11">
        <v>163.68857</v>
      </c>
      <c r="D125" s="12">
        <v>125</v>
      </c>
      <c r="E125" s="1">
        <f t="shared" si="7"/>
        <v>6.9334274421955444E-2</v>
      </c>
      <c r="F125" s="1">
        <f t="shared" si="8"/>
        <v>1.2598001079343002E-4</v>
      </c>
      <c r="G125" s="1">
        <f t="shared" si="9"/>
        <v>117.93180541606935</v>
      </c>
      <c r="H125" s="13">
        <f t="shared" si="10"/>
        <v>43.619217181229772</v>
      </c>
      <c r="I125" s="14">
        <f t="shared" si="11"/>
        <v>161.55102259729907</v>
      </c>
      <c r="J125" s="14">
        <f t="shared" si="13"/>
        <v>163.68857</v>
      </c>
      <c r="K125" s="15">
        <f t="shared" si="12"/>
        <v>4.5691088987934991</v>
      </c>
      <c r="R125" s="12"/>
      <c r="S125" s="12"/>
    </row>
    <row r="126" spans="1:19" x14ac:dyDescent="0.25">
      <c r="A126" s="1">
        <v>126</v>
      </c>
      <c r="B126">
        <v>0.26487767022015274</v>
      </c>
      <c r="C126" s="11">
        <v>164.26291000000001</v>
      </c>
      <c r="D126" s="12">
        <v>126</v>
      </c>
      <c r="E126" s="1">
        <f t="shared" si="7"/>
        <v>6.8774908396128626E-2</v>
      </c>
      <c r="F126" s="1">
        <f t="shared" si="8"/>
        <v>1.1714602441535326E-4</v>
      </c>
      <c r="G126" s="1">
        <f t="shared" si="9"/>
        <v>117.97612016972559</v>
      </c>
      <c r="H126" s="13">
        <f t="shared" si="10"/>
        <v>44.644178986003581</v>
      </c>
      <c r="I126" s="14">
        <f t="shared" si="11"/>
        <v>162.62029915572904</v>
      </c>
      <c r="J126" s="14">
        <f t="shared" si="13"/>
        <v>164.26291000000001</v>
      </c>
      <c r="K126" s="15">
        <f t="shared" si="12"/>
        <v>2.6981703857165624</v>
      </c>
      <c r="R126" s="12"/>
      <c r="S126" s="12"/>
    </row>
    <row r="127" spans="1:19" x14ac:dyDescent="0.25">
      <c r="A127" s="1">
        <v>127</v>
      </c>
      <c r="B127">
        <v>0.26414246620103737</v>
      </c>
      <c r="C127" s="11">
        <v>165.41161</v>
      </c>
      <c r="D127" s="12">
        <v>127</v>
      </c>
      <c r="E127" s="1">
        <f t="shared" si="7"/>
        <v>6.821694573156728E-2</v>
      </c>
      <c r="F127" s="1">
        <f t="shared" si="8"/>
        <v>1.0892814456960944E-4</v>
      </c>
      <c r="G127" s="1">
        <f t="shared" si="9"/>
        <v>118.01736113874131</v>
      </c>
      <c r="H127" s="13">
        <f t="shared" si="10"/>
        <v>45.683315104359806</v>
      </c>
      <c r="I127" s="14">
        <f t="shared" si="11"/>
        <v>163.7006762431015</v>
      </c>
      <c r="J127" s="14">
        <f t="shared" si="13"/>
        <v>165.41161</v>
      </c>
      <c r="K127" s="15">
        <f t="shared" si="12"/>
        <v>2.9272943204948101</v>
      </c>
      <c r="R127" s="12"/>
      <c r="S127" s="12"/>
    </row>
    <row r="128" spans="1:19" x14ac:dyDescent="0.25">
      <c r="A128" s="1">
        <v>128</v>
      </c>
      <c r="B128">
        <v>0.26348895151737922</v>
      </c>
      <c r="C128" s="11">
        <v>165.98595</v>
      </c>
      <c r="D128" s="12">
        <v>128</v>
      </c>
      <c r="E128" s="1">
        <f t="shared" si="7"/>
        <v>6.7722205088542903E-2</v>
      </c>
      <c r="F128" s="1">
        <f t="shared" si="8"/>
        <v>1.0210615129828335E-4</v>
      </c>
      <c r="G128" s="1">
        <f t="shared" si="9"/>
        <v>118.05160927249526</v>
      </c>
      <c r="H128" s="13">
        <f t="shared" si="10"/>
        <v>46.619030596448525</v>
      </c>
      <c r="I128" s="14">
        <f t="shared" si="11"/>
        <v>164.67063986894354</v>
      </c>
      <c r="J128" s="14">
        <f t="shared" si="13"/>
        <v>165.98595</v>
      </c>
      <c r="K128" s="15">
        <f t="shared" si="12"/>
        <v>1.7300407408597716</v>
      </c>
      <c r="R128" s="12"/>
      <c r="S128" s="12"/>
    </row>
    <row r="129" spans="1:19" x14ac:dyDescent="0.25">
      <c r="A129" s="1">
        <v>129</v>
      </c>
      <c r="B129">
        <v>0.26275374749826413</v>
      </c>
      <c r="C129" s="11">
        <v>167.13463999999999</v>
      </c>
      <c r="D129" s="12">
        <v>129</v>
      </c>
      <c r="E129" s="1">
        <f t="shared" si="7"/>
        <v>6.7167053226115048E-2</v>
      </c>
      <c r="F129" s="1">
        <f t="shared" si="8"/>
        <v>9.4938353033226518E-5</v>
      </c>
      <c r="G129" s="1">
        <f t="shared" si="9"/>
        <v>118.08760550470592</v>
      </c>
      <c r="H129" s="13">
        <f t="shared" si="10"/>
        <v>47.685415547197906</v>
      </c>
      <c r="I129" s="14">
        <f t="shared" si="11"/>
        <v>165.77302105190401</v>
      </c>
      <c r="J129" s="14">
        <f t="shared" si="13"/>
        <v>167.13463999999999</v>
      </c>
      <c r="K129" s="15">
        <f t="shared" si="12"/>
        <v>1.8540061598140041</v>
      </c>
      <c r="R129" s="12"/>
      <c r="S129" s="12"/>
    </row>
    <row r="130" spans="1:19" x14ac:dyDescent="0.25">
      <c r="A130" s="1">
        <v>130</v>
      </c>
      <c r="B130">
        <v>0.26210023281460598</v>
      </c>
      <c r="C130" s="11">
        <v>168.28333000000001</v>
      </c>
      <c r="D130" s="12">
        <v>130</v>
      </c>
      <c r="E130" s="1">
        <f t="shared" ref="E130:E193" si="14">IF(B130&gt;0,1/2*(B130-O$8*F130+N$32)+1/2*POWER((B130-O$8*F130+N$32)^2-4*O$32*(B130-O$8*F130),0.5),"")</f>
        <v>6.6674899950067618E-2</v>
      </c>
      <c r="F130" s="1">
        <f t="shared" ref="F130:F193" si="15">IF(B130="","",LN(1+EXP($Q$14*(B130-$Q$15)))/$Q$14)</f>
        <v>8.8988643778798305E-5</v>
      </c>
      <c r="G130" s="1">
        <f t="shared" ref="G130:G193" si="16">IF(B130="","",O$8*N$25*10/(Q$16+F130)-O$8*N$25*10/(Q$16+N$23-Q$15)+(1-O$8)*O$18)</f>
        <v>118.11749396899057</v>
      </c>
      <c r="H130" s="13">
        <f t="shared" ref="H130:H193" si="17">IF(B130&gt;0, IF(O$8=1,N$25*10/(E130)-N$25*10/(Q$15-O$23),N$25*10/(E130)-N$25*10/(N$23-O$23)),"")</f>
        <v>48.645636779269935</v>
      </c>
      <c r="I130" s="14">
        <f t="shared" ref="I130:I193" si="18">IF(B130&gt;0,(O$25*10/(B130-E130-O$8*F130)-O$25*10/(O$23))+G130,"")</f>
        <v>166.76313074826038</v>
      </c>
      <c r="J130" s="14">
        <f t="shared" si="13"/>
        <v>168.28333000000001</v>
      </c>
      <c r="K130" s="15">
        <f t="shared" ref="K130:K193" si="19">IF(OR(B130="",C130=0,C130=""),"",(I130-C130)*(I130-C130))</f>
        <v>2.3110057649897198</v>
      </c>
      <c r="R130" s="12"/>
      <c r="S130" s="12"/>
    </row>
    <row r="131" spans="1:19" x14ac:dyDescent="0.25">
      <c r="A131" s="1">
        <v>131</v>
      </c>
      <c r="B131">
        <v>0.26136502879549067</v>
      </c>
      <c r="C131" s="11">
        <v>169.43201999999999</v>
      </c>
      <c r="D131" s="12">
        <v>131</v>
      </c>
      <c r="E131" s="1">
        <f t="shared" si="14"/>
        <v>6.6122755123014493E-2</v>
      </c>
      <c r="F131" s="1">
        <f t="shared" si="15"/>
        <v>8.2737901752718602E-5</v>
      </c>
      <c r="G131" s="1">
        <f t="shared" si="16"/>
        <v>118.148903864446</v>
      </c>
      <c r="H131" s="13">
        <f t="shared" si="17"/>
        <v>49.739918856904168</v>
      </c>
      <c r="I131" s="14">
        <f t="shared" si="18"/>
        <v>167.88882272135007</v>
      </c>
      <c r="J131" s="14">
        <f t="shared" ref="J131:J194" si="20">IF(B131&gt;0,C131,"")</f>
        <v>169.43201999999999</v>
      </c>
      <c r="K131" s="15">
        <f t="shared" si="19"/>
        <v>2.3814578408325415</v>
      </c>
      <c r="R131" s="12"/>
      <c r="S131" s="12"/>
    </row>
    <row r="132" spans="1:19" x14ac:dyDescent="0.25">
      <c r="A132" s="1">
        <v>132</v>
      </c>
      <c r="B132">
        <v>0.26071151411183274</v>
      </c>
      <c r="C132" s="11">
        <v>170.00636</v>
      </c>
      <c r="D132" s="12">
        <v>132</v>
      </c>
      <c r="E132" s="1">
        <f t="shared" si="14"/>
        <v>6.5633357329277164E-2</v>
      </c>
      <c r="F132" s="1">
        <f t="shared" si="15"/>
        <v>7.7549838295444833E-5</v>
      </c>
      <c r="G132" s="1">
        <f t="shared" si="16"/>
        <v>118.17498096710878</v>
      </c>
      <c r="H132" s="13">
        <f t="shared" si="17"/>
        <v>50.725235998459354</v>
      </c>
      <c r="I132" s="14">
        <f t="shared" si="18"/>
        <v>168.90021696556809</v>
      </c>
      <c r="J132" s="14">
        <f t="shared" si="20"/>
        <v>170.00636</v>
      </c>
      <c r="K132" s="15">
        <f t="shared" si="19"/>
        <v>1.2235524126222319</v>
      </c>
      <c r="R132" s="12"/>
      <c r="S132" s="12"/>
    </row>
    <row r="133" spans="1:19" x14ac:dyDescent="0.25">
      <c r="A133" s="1">
        <v>133</v>
      </c>
      <c r="B133">
        <v>0.25997631009271743</v>
      </c>
      <c r="C133" s="11">
        <v>171.15505999999999</v>
      </c>
      <c r="D133" s="12">
        <v>133</v>
      </c>
      <c r="E133" s="1">
        <f t="shared" si="14"/>
        <v>6.5084402025253507E-2</v>
      </c>
      <c r="F133" s="1">
        <f t="shared" si="15"/>
        <v>7.2099702010848475E-5</v>
      </c>
      <c r="G133" s="1">
        <f t="shared" si="16"/>
        <v>118.20238233466469</v>
      </c>
      <c r="H133" s="13">
        <f t="shared" si="17"/>
        <v>51.848094518271481</v>
      </c>
      <c r="I133" s="14">
        <f t="shared" si="18"/>
        <v>170.05047685293633</v>
      </c>
      <c r="J133" s="14">
        <f t="shared" si="20"/>
        <v>171.15505999999999</v>
      </c>
      <c r="K133" s="15">
        <f t="shared" si="19"/>
        <v>1.2201039287770685</v>
      </c>
      <c r="R133" s="12"/>
      <c r="S133" s="12"/>
    </row>
    <row r="134" spans="1:19" x14ac:dyDescent="0.25">
      <c r="A134" s="1">
        <v>134</v>
      </c>
      <c r="B134">
        <v>0.25924110607360207</v>
      </c>
      <c r="C134" s="11">
        <v>172.87809999999999</v>
      </c>
      <c r="D134" s="12">
        <v>134</v>
      </c>
      <c r="E134" s="1">
        <f t="shared" si="14"/>
        <v>6.4537204996589381E-2</v>
      </c>
      <c r="F134" s="1">
        <f t="shared" si="15"/>
        <v>6.703132067873689E-5</v>
      </c>
      <c r="G134" s="1">
        <f t="shared" si="16"/>
        <v>118.22787080333316</v>
      </c>
      <c r="H134" s="13">
        <f t="shared" si="17"/>
        <v>52.986367036876246</v>
      </c>
      <c r="I134" s="14">
        <f t="shared" si="18"/>
        <v>171.21423784020928</v>
      </c>
      <c r="J134" s="14">
        <f t="shared" si="20"/>
        <v>172.87809999999999</v>
      </c>
      <c r="K134" s="15">
        <f t="shared" si="19"/>
        <v>2.7684372867834073</v>
      </c>
      <c r="R134" s="12"/>
      <c r="S134" s="12"/>
    </row>
    <row r="135" spans="1:19" x14ac:dyDescent="0.25">
      <c r="A135" s="1">
        <v>135</v>
      </c>
      <c r="B135">
        <v>0.25850590205448676</v>
      </c>
      <c r="C135" s="11">
        <v>174.02678</v>
      </c>
      <c r="D135" s="12">
        <v>135</v>
      </c>
      <c r="E135" s="1">
        <f t="shared" si="14"/>
        <v>6.3991812374042389E-2</v>
      </c>
      <c r="F135" s="1">
        <f t="shared" si="15"/>
        <v>6.2318127041337813E-5</v>
      </c>
      <c r="G135" s="1">
        <f t="shared" si="16"/>
        <v>118.25157862568685</v>
      </c>
      <c r="H135" s="13">
        <f t="shared" si="17"/>
        <v>54.140256713585345</v>
      </c>
      <c r="I135" s="14">
        <f t="shared" si="18"/>
        <v>172.39183533927221</v>
      </c>
      <c r="J135" s="14">
        <f t="shared" si="20"/>
        <v>174.02678</v>
      </c>
      <c r="K135" s="15">
        <f t="shared" si="19"/>
        <v>2.6730440436423306</v>
      </c>
      <c r="R135" s="12"/>
      <c r="S135" s="12"/>
    </row>
    <row r="136" spans="1:19" x14ac:dyDescent="0.25">
      <c r="A136" s="1">
        <v>136</v>
      </c>
      <c r="B136">
        <v>0.25777069803537139</v>
      </c>
      <c r="C136" s="11">
        <v>174.60113999999999</v>
      </c>
      <c r="D136" s="12">
        <v>136</v>
      </c>
      <c r="E136" s="1">
        <f t="shared" si="14"/>
        <v>6.3448268781984951E-2</v>
      </c>
      <c r="F136" s="1">
        <f t="shared" si="15"/>
        <v>5.7935379336922253E-5</v>
      </c>
      <c r="G136" s="1">
        <f t="shared" si="16"/>
        <v>118.27362908495607</v>
      </c>
      <c r="H136" s="13">
        <f t="shared" si="17"/>
        <v>55.309970975921701</v>
      </c>
      <c r="I136" s="14">
        <f t="shared" si="18"/>
        <v>173.58360006087801</v>
      </c>
      <c r="J136" s="14">
        <f t="shared" si="20"/>
        <v>174.60113999999999</v>
      </c>
      <c r="K136" s="15">
        <f t="shared" si="19"/>
        <v>1.0353875277083509</v>
      </c>
      <c r="R136" s="12"/>
      <c r="S136" s="12"/>
    </row>
    <row r="137" spans="1:19" x14ac:dyDescent="0.25">
      <c r="A137" s="1">
        <v>137</v>
      </c>
      <c r="B137">
        <v>0.25711718335171324</v>
      </c>
      <c r="C137" s="11">
        <v>175.74982</v>
      </c>
      <c r="D137" s="12">
        <v>137</v>
      </c>
      <c r="E137" s="1">
        <f t="shared" si="14"/>
        <v>6.2966706162916886E-2</v>
      </c>
      <c r="F137" s="1">
        <f t="shared" si="15"/>
        <v>5.4298354119911753E-5</v>
      </c>
      <c r="G137" s="1">
        <f t="shared" si="16"/>
        <v>118.29193119074955</v>
      </c>
      <c r="H137" s="13">
        <f t="shared" si="17"/>
        <v>56.36317281248067</v>
      </c>
      <c r="I137" s="14">
        <f t="shared" si="18"/>
        <v>174.65510400323035</v>
      </c>
      <c r="J137" s="14">
        <f t="shared" si="20"/>
        <v>175.74982</v>
      </c>
      <c r="K137" s="15">
        <f t="shared" si="19"/>
        <v>1.1984031135833699</v>
      </c>
      <c r="R137" s="12"/>
      <c r="S137" s="12"/>
    </row>
    <row r="138" spans="1:19" x14ac:dyDescent="0.25">
      <c r="A138" s="1">
        <v>138</v>
      </c>
      <c r="B138">
        <v>0.25638197933259815</v>
      </c>
      <c r="C138" s="11">
        <v>178.04721000000001</v>
      </c>
      <c r="D138" s="12">
        <v>138</v>
      </c>
      <c r="E138" s="1">
        <f t="shared" si="14"/>
        <v>6.2426772036192082E-2</v>
      </c>
      <c r="F138" s="1">
        <f t="shared" si="15"/>
        <v>5.0478210635950847E-5</v>
      </c>
      <c r="G138" s="1">
        <f t="shared" si="16"/>
        <v>118.31115821833794</v>
      </c>
      <c r="H138" s="13">
        <f t="shared" si="17"/>
        <v>57.563358699747212</v>
      </c>
      <c r="I138" s="14">
        <f t="shared" si="18"/>
        <v>175.87451691808485</v>
      </c>
      <c r="J138" s="14">
        <f t="shared" si="20"/>
        <v>178.04721000000001</v>
      </c>
      <c r="K138" s="15">
        <f t="shared" si="19"/>
        <v>4.7205952282019794</v>
      </c>
      <c r="R138" s="12"/>
      <c r="S138" s="12"/>
    </row>
    <row r="139" spans="1:19" x14ac:dyDescent="0.25">
      <c r="A139" s="1">
        <v>139</v>
      </c>
      <c r="B139">
        <v>0.25564677531348284</v>
      </c>
      <c r="C139" s="11">
        <v>179.19588999999999</v>
      </c>
      <c r="D139" s="12">
        <v>139</v>
      </c>
      <c r="E139" s="1">
        <f t="shared" si="14"/>
        <v>6.188880827768873E-2</v>
      </c>
      <c r="F139" s="1">
        <f t="shared" si="15"/>
        <v>4.6926205180881038E-5</v>
      </c>
      <c r="G139" s="1">
        <f t="shared" si="16"/>
        <v>118.329038853578</v>
      </c>
      <c r="H139" s="13">
        <f t="shared" si="17"/>
        <v>58.779991756330404</v>
      </c>
      <c r="I139" s="14">
        <f t="shared" si="18"/>
        <v>177.10903060990844</v>
      </c>
      <c r="J139" s="14">
        <f t="shared" si="20"/>
        <v>179.19588999999999</v>
      </c>
      <c r="K139" s="15">
        <f t="shared" si="19"/>
        <v>4.3549821140132643</v>
      </c>
      <c r="R139" s="12"/>
      <c r="S139" s="12"/>
    </row>
    <row r="140" spans="1:19" x14ac:dyDescent="0.25">
      <c r="A140" s="1">
        <v>140</v>
      </c>
      <c r="B140">
        <v>0.25491157129436748</v>
      </c>
      <c r="C140" s="11">
        <v>179.77025</v>
      </c>
      <c r="D140" s="12">
        <v>140</v>
      </c>
      <c r="E140" s="1">
        <f t="shared" si="14"/>
        <v>6.1352854539068871E-2</v>
      </c>
      <c r="F140" s="1">
        <f t="shared" si="15"/>
        <v>4.3623602018501062E-5</v>
      </c>
      <c r="G140" s="1">
        <f t="shared" si="16"/>
        <v>118.34566674458054</v>
      </c>
      <c r="H140" s="13">
        <f t="shared" si="17"/>
        <v>60.013295367550242</v>
      </c>
      <c r="I140" s="14">
        <f t="shared" si="18"/>
        <v>178.35896211213097</v>
      </c>
      <c r="J140" s="14">
        <f t="shared" si="20"/>
        <v>179.77025</v>
      </c>
      <c r="K140" s="15">
        <f t="shared" si="19"/>
        <v>1.9917335024458467</v>
      </c>
      <c r="R140" s="12"/>
      <c r="S140" s="12"/>
    </row>
    <row r="141" spans="1:19" x14ac:dyDescent="0.25">
      <c r="A141" s="1">
        <v>141</v>
      </c>
      <c r="B141">
        <v>0.25425805661070933</v>
      </c>
      <c r="C141" s="11">
        <v>180.91892999999999</v>
      </c>
      <c r="D141" s="12">
        <v>141</v>
      </c>
      <c r="E141" s="1">
        <f t="shared" si="14"/>
        <v>6.0878169841773189E-2</v>
      </c>
      <c r="F141" s="1">
        <f t="shared" si="15"/>
        <v>4.0883204731530551E-5</v>
      </c>
      <c r="G141" s="1">
        <f t="shared" si="16"/>
        <v>118.35946605252309</v>
      </c>
      <c r="H141" s="13">
        <f t="shared" si="17"/>
        <v>61.123743970014559</v>
      </c>
      <c r="I141" s="14">
        <f t="shared" si="18"/>
        <v>179.48321002253749</v>
      </c>
      <c r="J141" s="14">
        <f t="shared" si="20"/>
        <v>180.91892999999999</v>
      </c>
      <c r="K141" s="15">
        <f t="shared" si="19"/>
        <v>2.0612918536849141</v>
      </c>
      <c r="R141" s="12"/>
      <c r="S141" s="12"/>
    </row>
    <row r="142" spans="1:19" x14ac:dyDescent="0.25">
      <c r="A142" s="1">
        <v>142</v>
      </c>
      <c r="B142">
        <v>0.2534411632561368</v>
      </c>
      <c r="C142" s="11">
        <v>182.06763000000001</v>
      </c>
      <c r="D142" s="12">
        <v>142</v>
      </c>
      <c r="E142" s="1">
        <f t="shared" si="14"/>
        <v>6.0287130376027773E-2</v>
      </c>
      <c r="F142" s="1">
        <f t="shared" si="15"/>
        <v>3.7698059344588946E-5</v>
      </c>
      <c r="G142" s="1">
        <f t="shared" si="16"/>
        <v>118.37550717738389</v>
      </c>
      <c r="H142" s="13">
        <f t="shared" si="17"/>
        <v>62.530827479370359</v>
      </c>
      <c r="I142" s="14">
        <f t="shared" si="18"/>
        <v>180.90633465675427</v>
      </c>
      <c r="J142" s="14">
        <f t="shared" si="20"/>
        <v>182.06763000000001</v>
      </c>
      <c r="K142" s="15">
        <f t="shared" si="19"/>
        <v>1.3486068742442416</v>
      </c>
      <c r="R142" s="12"/>
      <c r="S142" s="12"/>
    </row>
    <row r="143" spans="1:19" x14ac:dyDescent="0.25">
      <c r="A143" s="1">
        <v>143</v>
      </c>
      <c r="B143">
        <v>0.25278764857247893</v>
      </c>
      <c r="C143" s="11">
        <v>183.79066</v>
      </c>
      <c r="D143" s="12">
        <v>143</v>
      </c>
      <c r="E143" s="1">
        <f t="shared" si="14"/>
        <v>5.9816183297588491E-2</v>
      </c>
      <c r="F143" s="1">
        <f t="shared" si="15"/>
        <v>3.5329245696486153E-5</v>
      </c>
      <c r="G143" s="1">
        <f t="shared" si="16"/>
        <v>118.38743865870737</v>
      </c>
      <c r="H143" s="13">
        <f t="shared" si="17"/>
        <v>63.671913509679072</v>
      </c>
      <c r="I143" s="14">
        <f t="shared" si="18"/>
        <v>182.05935216838651</v>
      </c>
      <c r="J143" s="14">
        <f t="shared" si="20"/>
        <v>183.79066</v>
      </c>
      <c r="K143" s="15">
        <f t="shared" si="19"/>
        <v>2.9974268078062116</v>
      </c>
      <c r="R143" s="12"/>
      <c r="S143" s="12"/>
    </row>
    <row r="144" spans="1:19" x14ac:dyDescent="0.25">
      <c r="A144" s="1">
        <v>144</v>
      </c>
      <c r="B144">
        <v>0.25205244455336356</v>
      </c>
      <c r="C144" s="11">
        <v>184.36501000000001</v>
      </c>
      <c r="D144" s="12">
        <v>144</v>
      </c>
      <c r="E144" s="1">
        <f t="shared" si="14"/>
        <v>5.9288403893575307E-2</v>
      </c>
      <c r="F144" s="1">
        <f t="shared" si="15"/>
        <v>3.2841487997598805E-5</v>
      </c>
      <c r="G144" s="1">
        <f t="shared" si="16"/>
        <v>118.39997071077084</v>
      </c>
      <c r="H144" s="13">
        <f t="shared" si="17"/>
        <v>64.972243482730718</v>
      </c>
      <c r="I144" s="14">
        <f t="shared" si="18"/>
        <v>183.37221419350169</v>
      </c>
      <c r="J144" s="14">
        <f t="shared" si="20"/>
        <v>184.36501000000001</v>
      </c>
      <c r="K144" s="15">
        <f t="shared" si="19"/>
        <v>0.9856435134006527</v>
      </c>
      <c r="R144" s="12"/>
      <c r="S144" s="12"/>
    </row>
    <row r="145" spans="1:19" x14ac:dyDescent="0.25">
      <c r="A145" s="1">
        <v>145</v>
      </c>
      <c r="B145">
        <v>0.25123555119879082</v>
      </c>
      <c r="C145" s="11">
        <v>185.5137</v>
      </c>
      <c r="D145" s="12">
        <v>145</v>
      </c>
      <c r="E145" s="1">
        <f t="shared" si="14"/>
        <v>5.8704551703205814E-2</v>
      </c>
      <c r="F145" s="1">
        <f t="shared" si="15"/>
        <v>3.0281916526661369E-5</v>
      </c>
      <c r="G145" s="1">
        <f t="shared" si="16"/>
        <v>118.41286608669117</v>
      </c>
      <c r="H145" s="13">
        <f t="shared" si="17"/>
        <v>66.437963338992759</v>
      </c>
      <c r="I145" s="14">
        <f t="shared" si="18"/>
        <v>184.85082942568403</v>
      </c>
      <c r="J145" s="14">
        <f t="shared" si="20"/>
        <v>185.5137</v>
      </c>
      <c r="K145" s="15">
        <f t="shared" si="19"/>
        <v>0.43939739829398944</v>
      </c>
      <c r="R145" s="12"/>
      <c r="S145" s="12"/>
    </row>
    <row r="146" spans="1:19" x14ac:dyDescent="0.25">
      <c r="A146" s="1">
        <v>146</v>
      </c>
      <c r="B146">
        <v>0.25058203651513289</v>
      </c>
      <c r="C146" s="11">
        <v>187.81108</v>
      </c>
      <c r="D146" s="12">
        <v>146</v>
      </c>
      <c r="E146" s="1">
        <f t="shared" si="14"/>
        <v>5.8239447589966332E-2</v>
      </c>
      <c r="F146" s="1">
        <f t="shared" si="15"/>
        <v>2.8378449625766705E-5</v>
      </c>
      <c r="G146" s="1">
        <f t="shared" si="16"/>
        <v>118.42245697027488</v>
      </c>
      <c r="H146" s="13">
        <f t="shared" si="17"/>
        <v>67.626604457416292</v>
      </c>
      <c r="I146" s="14">
        <f t="shared" si="18"/>
        <v>186.04906142769119</v>
      </c>
      <c r="J146" s="14">
        <f t="shared" si="20"/>
        <v>187.81108</v>
      </c>
      <c r="K146" s="15">
        <f t="shared" si="19"/>
        <v>3.1047094491612066</v>
      </c>
      <c r="R146" s="12"/>
      <c r="S146" s="12"/>
    </row>
    <row r="147" spans="1:19" x14ac:dyDescent="0.25">
      <c r="A147" s="1">
        <v>147</v>
      </c>
      <c r="B147">
        <v>0.24984683249601758</v>
      </c>
      <c r="C147" s="11">
        <v>188.95977999999999</v>
      </c>
      <c r="D147" s="12">
        <v>147</v>
      </c>
      <c r="E147" s="1">
        <f t="shared" si="14"/>
        <v>5.7718338208699357E-2</v>
      </c>
      <c r="F147" s="1">
        <f t="shared" si="15"/>
        <v>2.6379499773785049E-5</v>
      </c>
      <c r="G147" s="1">
        <f t="shared" si="16"/>
        <v>118.43252990196467</v>
      </c>
      <c r="H147" s="13">
        <f t="shared" si="17"/>
        <v>68.98113068363439</v>
      </c>
      <c r="I147" s="14">
        <f t="shared" si="18"/>
        <v>187.41366058559922</v>
      </c>
      <c r="J147" s="14">
        <f t="shared" si="20"/>
        <v>188.95977999999999</v>
      </c>
      <c r="K147" s="15">
        <f t="shared" si="19"/>
        <v>2.3904852435870039</v>
      </c>
      <c r="R147" s="12"/>
      <c r="S147" s="12"/>
    </row>
    <row r="148" spans="1:19" x14ac:dyDescent="0.25">
      <c r="A148" s="1">
        <v>148</v>
      </c>
      <c r="B148">
        <v>0.24902993914144506</v>
      </c>
      <c r="C148" s="11">
        <v>190.10847000000001</v>
      </c>
      <c r="D148" s="12">
        <v>148</v>
      </c>
      <c r="E148" s="1">
        <f t="shared" si="14"/>
        <v>5.714201454786217E-2</v>
      </c>
      <c r="F148" s="1">
        <f t="shared" si="15"/>
        <v>2.4322947966313075E-5</v>
      </c>
      <c r="G148" s="1">
        <f t="shared" si="16"/>
        <v>118.44289410571972</v>
      </c>
      <c r="H148" s="13">
        <f t="shared" si="17"/>
        <v>70.507946590673512</v>
      </c>
      <c r="I148" s="14">
        <f t="shared" si="18"/>
        <v>188.95084069639327</v>
      </c>
      <c r="J148" s="14">
        <f t="shared" si="20"/>
        <v>190.10847000000001</v>
      </c>
      <c r="K148" s="15">
        <f t="shared" si="19"/>
        <v>1.3401056045690254</v>
      </c>
      <c r="R148" s="12"/>
      <c r="S148" s="12"/>
    </row>
    <row r="149" spans="1:19" x14ac:dyDescent="0.25">
      <c r="A149" s="1">
        <v>149</v>
      </c>
      <c r="B149">
        <v>0.2483764244577869</v>
      </c>
      <c r="C149" s="11">
        <v>190.68281999999999</v>
      </c>
      <c r="D149" s="12">
        <v>149</v>
      </c>
      <c r="E149" s="1">
        <f t="shared" si="14"/>
        <v>5.6683020302670112E-2</v>
      </c>
      <c r="F149" s="1">
        <f t="shared" si="15"/>
        <v>2.2793626539550181E-5</v>
      </c>
      <c r="G149" s="1">
        <f t="shared" si="16"/>
        <v>118.45060194167175</v>
      </c>
      <c r="H149" s="13">
        <f t="shared" si="17"/>
        <v>71.746139469929219</v>
      </c>
      <c r="I149" s="14">
        <f t="shared" si="18"/>
        <v>190.19674141160093</v>
      </c>
      <c r="J149" s="14">
        <f t="shared" si="20"/>
        <v>190.68281999999999</v>
      </c>
      <c r="K149" s="15">
        <f t="shared" si="19"/>
        <v>0.23627239410002984</v>
      </c>
      <c r="R149" s="12"/>
      <c r="S149" s="12"/>
    </row>
    <row r="150" spans="1:19" x14ac:dyDescent="0.25">
      <c r="A150" s="1">
        <v>150</v>
      </c>
      <c r="B150">
        <v>0.24755953110321441</v>
      </c>
      <c r="C150" s="11">
        <v>191.83151000000001</v>
      </c>
      <c r="D150" s="12">
        <v>150</v>
      </c>
      <c r="E150" s="1">
        <f t="shared" si="14"/>
        <v>5.6111894389952573E-2</v>
      </c>
      <c r="F150" s="1">
        <f t="shared" si="15"/>
        <v>2.1016338049227506E-5</v>
      </c>
      <c r="G150" s="1">
        <f t="shared" si="16"/>
        <v>118.45956025211296</v>
      </c>
      <c r="H150" s="13">
        <f t="shared" si="17"/>
        <v>73.315105508396712</v>
      </c>
      <c r="I150" s="14">
        <f t="shared" si="18"/>
        <v>191.77466576050972</v>
      </c>
      <c r="J150" s="14">
        <f t="shared" si="20"/>
        <v>191.83151000000001</v>
      </c>
      <c r="K150" s="15">
        <f t="shared" si="19"/>
        <v>3.2312675632293121E-3</v>
      </c>
      <c r="R150" s="12"/>
      <c r="S150" s="12"/>
    </row>
    <row r="151" spans="1:19" x14ac:dyDescent="0.25">
      <c r="A151" s="1">
        <v>151</v>
      </c>
      <c r="B151">
        <v>0.24690601641955626</v>
      </c>
      <c r="C151" s="11">
        <v>193.55455000000001</v>
      </c>
      <c r="D151" s="12">
        <v>151</v>
      </c>
      <c r="E151" s="1">
        <f t="shared" si="14"/>
        <v>5.5657113410169365E-2</v>
      </c>
      <c r="F151" s="1">
        <f t="shared" si="15"/>
        <v>1.9694718277311745E-5</v>
      </c>
      <c r="G151" s="1">
        <f t="shared" si="16"/>
        <v>118.46622228898872</v>
      </c>
      <c r="H151" s="13">
        <f t="shared" si="17"/>
        <v>74.58748387260728</v>
      </c>
      <c r="I151" s="14">
        <f t="shared" si="18"/>
        <v>193.05370616159593</v>
      </c>
      <c r="J151" s="14">
        <f t="shared" si="20"/>
        <v>193.55455000000001</v>
      </c>
      <c r="K151" s="15">
        <f t="shared" si="19"/>
        <v>0.25084455046733228</v>
      </c>
      <c r="R151" s="12"/>
      <c r="S151" s="12"/>
    </row>
    <row r="152" spans="1:19" x14ac:dyDescent="0.25">
      <c r="A152" s="1">
        <v>152</v>
      </c>
      <c r="B152">
        <v>0.24617081240044114</v>
      </c>
      <c r="C152" s="11">
        <v>194.70322999999999</v>
      </c>
      <c r="D152" s="12">
        <v>152</v>
      </c>
      <c r="E152" s="1">
        <f t="shared" si="14"/>
        <v>5.5147765436635576E-2</v>
      </c>
      <c r="F152" s="1">
        <f t="shared" si="15"/>
        <v>1.8306884908753997E-5</v>
      </c>
      <c r="G152" s="1">
        <f t="shared" si="16"/>
        <v>118.47321855145907</v>
      </c>
      <c r="H152" s="13">
        <f t="shared" si="17"/>
        <v>76.037442387618299</v>
      </c>
      <c r="I152" s="14">
        <f t="shared" si="18"/>
        <v>194.51066093907735</v>
      </c>
      <c r="J152" s="14">
        <f t="shared" si="20"/>
        <v>194.70322999999999</v>
      </c>
      <c r="K152" s="15">
        <f t="shared" si="19"/>
        <v>3.7082843224626079E-2</v>
      </c>
      <c r="R152" s="12"/>
      <c r="S152" s="12"/>
    </row>
    <row r="153" spans="1:19" x14ac:dyDescent="0.25">
      <c r="A153" s="1">
        <v>153</v>
      </c>
      <c r="B153">
        <v>0.24543560838132583</v>
      </c>
      <c r="C153" s="11">
        <v>196.42626999999999</v>
      </c>
      <c r="D153" s="12">
        <v>153</v>
      </c>
      <c r="E153" s="1">
        <f t="shared" si="14"/>
        <v>5.4640860637163918E-2</v>
      </c>
      <c r="F153" s="1">
        <f t="shared" si="15"/>
        <v>1.7016765630855743E-5</v>
      </c>
      <c r="G153" s="1">
        <f t="shared" si="16"/>
        <v>118.47972264186856</v>
      </c>
      <c r="H153" s="13">
        <f t="shared" si="17"/>
        <v>77.50728402065117</v>
      </c>
      <c r="I153" s="14">
        <f t="shared" si="18"/>
        <v>195.9870066625198</v>
      </c>
      <c r="J153" s="14">
        <f t="shared" si="20"/>
        <v>196.42626999999999</v>
      </c>
      <c r="K153" s="15">
        <f t="shared" si="19"/>
        <v>0.19295227965423059</v>
      </c>
      <c r="R153" s="12"/>
      <c r="S153" s="12"/>
    </row>
    <row r="154" spans="1:19" x14ac:dyDescent="0.25">
      <c r="A154" s="1">
        <v>154</v>
      </c>
      <c r="B154">
        <v>0.24470040436221049</v>
      </c>
      <c r="C154" s="11">
        <v>198.14931000000001</v>
      </c>
      <c r="D154" s="12">
        <v>154</v>
      </c>
      <c r="E154" s="1">
        <f t="shared" si="14"/>
        <v>5.4136427947305971E-2</v>
      </c>
      <c r="F154" s="1">
        <f t="shared" si="15"/>
        <v>1.5817491872457459E-5</v>
      </c>
      <c r="G154" s="1">
        <f t="shared" si="16"/>
        <v>118.48576909937819</v>
      </c>
      <c r="H154" s="13">
        <f t="shared" si="17"/>
        <v>78.997282028650446</v>
      </c>
      <c r="I154" s="14">
        <f t="shared" si="18"/>
        <v>197.48305112802868</v>
      </c>
      <c r="J154" s="14">
        <f t="shared" si="20"/>
        <v>198.14931000000001</v>
      </c>
      <c r="K154" s="15">
        <f t="shared" si="19"/>
        <v>0.44390088448051834</v>
      </c>
      <c r="R154" s="12"/>
      <c r="S154" s="12"/>
    </row>
    <row r="155" spans="1:19" x14ac:dyDescent="0.25">
      <c r="A155" s="1">
        <v>155</v>
      </c>
      <c r="B155">
        <v>0.24396520034309516</v>
      </c>
      <c r="C155" s="11">
        <v>199.298</v>
      </c>
      <c r="D155" s="12">
        <v>155</v>
      </c>
      <c r="E155" s="1">
        <f t="shared" si="14"/>
        <v>5.3634495755639881E-2</v>
      </c>
      <c r="F155" s="1">
        <f t="shared" si="15"/>
        <v>1.4702676342998796E-5</v>
      </c>
      <c r="G155" s="1">
        <f t="shared" si="16"/>
        <v>118.49139005072107</v>
      </c>
      <c r="H155" s="13">
        <f t="shared" si="17"/>
        <v>80.507712866863173</v>
      </c>
      <c r="I155" s="14">
        <f t="shared" si="18"/>
        <v>198.99910291758442</v>
      </c>
      <c r="J155" s="14">
        <f t="shared" si="20"/>
        <v>199.298</v>
      </c>
      <c r="K155" s="15">
        <f t="shared" si="19"/>
        <v>8.9339465876545163E-2</v>
      </c>
      <c r="R155" s="12"/>
      <c r="S155" s="12"/>
    </row>
    <row r="156" spans="1:19" x14ac:dyDescent="0.25">
      <c r="A156" s="1">
        <v>156</v>
      </c>
      <c r="B156">
        <v>0.24322999632397982</v>
      </c>
      <c r="C156" s="11">
        <v>201.02104</v>
      </c>
      <c r="D156" s="12">
        <v>156</v>
      </c>
      <c r="E156" s="1">
        <f t="shared" si="14"/>
        <v>5.3135091917476049E-2</v>
      </c>
      <c r="F156" s="1">
        <f t="shared" si="15"/>
        <v>1.3666379517004526E-5</v>
      </c>
      <c r="G156" s="1">
        <f t="shared" si="16"/>
        <v>118.49661537714752</v>
      </c>
      <c r="H156" s="13">
        <f t="shared" si="17"/>
        <v>82.038856137145004</v>
      </c>
      <c r="I156" s="14">
        <f t="shared" si="18"/>
        <v>200.5354715142924</v>
      </c>
      <c r="J156" s="14">
        <f t="shared" si="20"/>
        <v>201.02104</v>
      </c>
      <c r="K156" s="15">
        <f t="shared" si="19"/>
        <v>0.23577675431237446</v>
      </c>
      <c r="R156" s="12"/>
      <c r="S156" s="12"/>
    </row>
    <row r="157" spans="1:19" x14ac:dyDescent="0.25">
      <c r="A157" s="1">
        <v>157</v>
      </c>
      <c r="B157">
        <v>0.24249479230486448</v>
      </c>
      <c r="C157" s="11">
        <v>202.16973999999999</v>
      </c>
      <c r="D157" s="12">
        <v>157</v>
      </c>
      <c r="E157" s="1">
        <f t="shared" si="14"/>
        <v>5.263824376625971E-2</v>
      </c>
      <c r="F157" s="1">
        <f t="shared" si="15"/>
        <v>1.270307842422831E-5</v>
      </c>
      <c r="G157" s="1">
        <f t="shared" si="16"/>
        <v>118.50147287002872</v>
      </c>
      <c r="H157" s="13">
        <f t="shared" si="17"/>
        <v>83.590994536113257</v>
      </c>
      <c r="I157" s="14">
        <f t="shared" si="18"/>
        <v>202.09246740614188</v>
      </c>
      <c r="J157" s="14">
        <f t="shared" si="20"/>
        <v>202.16973999999999</v>
      </c>
      <c r="K157" s="15">
        <f t="shared" si="19"/>
        <v>5.9710537615606978E-3</v>
      </c>
      <c r="R157" s="12"/>
      <c r="S157" s="12"/>
    </row>
    <row r="158" spans="1:19" x14ac:dyDescent="0.25">
      <c r="A158" s="1">
        <v>158</v>
      </c>
      <c r="B158">
        <v>0.24175958828574914</v>
      </c>
      <c r="C158" s="11">
        <v>203.89277999999999</v>
      </c>
      <c r="D158" s="12">
        <v>158</v>
      </c>
      <c r="E158" s="1">
        <f t="shared" si="14"/>
        <v>5.2143978122826055E-2</v>
      </c>
      <c r="F158" s="1">
        <f t="shared" si="15"/>
        <v>1.1807637590742387E-5</v>
      </c>
      <c r="G158" s="1">
        <f t="shared" si="16"/>
        <v>118.50598837586099</v>
      </c>
      <c r="H158" s="13">
        <f t="shared" si="17"/>
        <v>85.164413803101283</v>
      </c>
      <c r="I158" s="14">
        <f t="shared" si="18"/>
        <v>203.67040217896229</v>
      </c>
      <c r="J158" s="14">
        <f t="shared" si="20"/>
        <v>203.89277999999999</v>
      </c>
      <c r="K158" s="15">
        <f t="shared" si="19"/>
        <v>4.9451895289473691E-2</v>
      </c>
      <c r="R158" s="12"/>
      <c r="S158" s="12"/>
    </row>
    <row r="159" spans="1:19" x14ac:dyDescent="0.25">
      <c r="A159" s="1">
        <v>159</v>
      </c>
      <c r="B159">
        <v>0.24102438426663383</v>
      </c>
      <c r="C159" s="11">
        <v>205.61581000000001</v>
      </c>
      <c r="D159" s="12">
        <v>159</v>
      </c>
      <c r="E159" s="1">
        <f t="shared" si="14"/>
        <v>5.1652321302656068E-2</v>
      </c>
      <c r="F159" s="1">
        <f t="shared" si="15"/>
        <v>1.0975281986044897E-5</v>
      </c>
      <c r="G159" s="1">
        <f t="shared" si="16"/>
        <v>118.51018593136675</v>
      </c>
      <c r="H159" s="13">
        <f t="shared" si="17"/>
        <v>86.759402667879371</v>
      </c>
      <c r="I159" s="14">
        <f t="shared" si="18"/>
        <v>205.26958859924613</v>
      </c>
      <c r="J159" s="14">
        <f t="shared" si="20"/>
        <v>205.61581000000001</v>
      </c>
      <c r="K159" s="15">
        <f t="shared" si="19"/>
        <v>0.11986925833997615</v>
      </c>
      <c r="R159" s="12"/>
      <c r="S159" s="12"/>
    </row>
    <row r="160" spans="1:19" x14ac:dyDescent="0.25">
      <c r="A160" s="1">
        <v>160</v>
      </c>
      <c r="B160">
        <v>0.24028918024751872</v>
      </c>
      <c r="C160" s="11">
        <v>206.7645</v>
      </c>
      <c r="D160" s="12">
        <v>160</v>
      </c>
      <c r="E160" s="1">
        <f t="shared" si="14"/>
        <v>5.1163299121274167E-2</v>
      </c>
      <c r="F160" s="1">
        <f t="shared" si="15"/>
        <v>1.0201571840597433E-5</v>
      </c>
      <c r="G160" s="1">
        <f t="shared" si="16"/>
        <v>118.51408788934779</v>
      </c>
      <c r="H160" s="13">
        <f t="shared" si="17"/>
        <v>88.376252798116084</v>
      </c>
      <c r="I160" s="14">
        <f t="shared" si="18"/>
        <v>206.89034068746375</v>
      </c>
      <c r="J160" s="14">
        <f t="shared" si="20"/>
        <v>206.7645</v>
      </c>
      <c r="K160" s="15">
        <f t="shared" si="19"/>
        <v>1.583587862134923E-2</v>
      </c>
      <c r="R160" s="12"/>
      <c r="S160" s="12"/>
    </row>
    <row r="161" spans="1:19" x14ac:dyDescent="0.25">
      <c r="A161" s="1">
        <v>161</v>
      </c>
      <c r="B161">
        <v>0.23963566556386057</v>
      </c>
      <c r="C161" s="11">
        <v>207.91318999999999</v>
      </c>
      <c r="D161" s="12">
        <v>161</v>
      </c>
      <c r="E161" s="1">
        <f t="shared" si="14"/>
        <v>5.0730845012864463E-2</v>
      </c>
      <c r="F161" s="1">
        <f t="shared" si="15"/>
        <v>9.5597190100491866E-6</v>
      </c>
      <c r="G161" s="1">
        <f t="shared" si="16"/>
        <v>118.51732497750692</v>
      </c>
      <c r="H161" s="13">
        <f t="shared" si="17"/>
        <v>89.832043637702142</v>
      </c>
      <c r="I161" s="14">
        <f t="shared" si="18"/>
        <v>208.34936861520902</v>
      </c>
      <c r="J161" s="14">
        <f t="shared" si="20"/>
        <v>207.91318999999999</v>
      </c>
      <c r="K161" s="15">
        <f t="shared" si="19"/>
        <v>0.19025178436566736</v>
      </c>
      <c r="R161" s="12"/>
      <c r="S161" s="12"/>
    </row>
    <row r="162" spans="1:19" x14ac:dyDescent="0.25">
      <c r="A162" s="1">
        <v>162</v>
      </c>
      <c r="B162">
        <v>0.23890046154474523</v>
      </c>
      <c r="C162" s="11">
        <v>210.21056999999999</v>
      </c>
      <c r="D162" s="12">
        <v>162</v>
      </c>
      <c r="E162" s="1">
        <f t="shared" si="14"/>
        <v>5.0246868052760657E-2</v>
      </c>
      <c r="F162" s="1">
        <f t="shared" si="15"/>
        <v>8.8857558591404878E-6</v>
      </c>
      <c r="G162" s="1">
        <f t="shared" si="16"/>
        <v>118.52072411668934</v>
      </c>
      <c r="H162" s="13">
        <f t="shared" si="17"/>
        <v>91.490993216274305</v>
      </c>
      <c r="I162" s="14">
        <f t="shared" si="18"/>
        <v>210.01171733296366</v>
      </c>
      <c r="J162" s="14">
        <f t="shared" si="20"/>
        <v>210.21056999999999</v>
      </c>
      <c r="K162" s="15">
        <f t="shared" si="19"/>
        <v>3.9542383187463191E-2</v>
      </c>
      <c r="R162" s="12"/>
      <c r="S162" s="12"/>
    </row>
    <row r="163" spans="1:19" x14ac:dyDescent="0.25">
      <c r="A163" s="1">
        <v>163</v>
      </c>
      <c r="B163">
        <v>0.23816525752562992</v>
      </c>
      <c r="C163" s="11">
        <v>211.93360999999999</v>
      </c>
      <c r="D163" s="12">
        <v>163</v>
      </c>
      <c r="E163" s="1">
        <f t="shared" si="14"/>
        <v>4.9765597528037997E-2</v>
      </c>
      <c r="F163" s="1">
        <f t="shared" si="15"/>
        <v>8.2592878003996162E-6</v>
      </c>
      <c r="G163" s="1">
        <f t="shared" si="16"/>
        <v>118.52388381266834</v>
      </c>
      <c r="H163" s="13">
        <f t="shared" si="17"/>
        <v>93.172662674182263</v>
      </c>
      <c r="I163" s="14">
        <f t="shared" si="18"/>
        <v>211.69654648685056</v>
      </c>
      <c r="J163" s="14">
        <f t="shared" si="20"/>
        <v>211.93360999999999</v>
      </c>
      <c r="K163" s="15">
        <f t="shared" si="19"/>
        <v>5.6199109266746428E-2</v>
      </c>
      <c r="R163" s="12"/>
      <c r="S163" s="12"/>
    </row>
    <row r="164" spans="1:19" x14ac:dyDescent="0.25">
      <c r="A164" s="1">
        <v>164</v>
      </c>
      <c r="B164">
        <v>0.23743005350651458</v>
      </c>
      <c r="C164" s="11">
        <v>212.50794999999999</v>
      </c>
      <c r="D164" s="12">
        <v>164</v>
      </c>
      <c r="E164" s="1">
        <f t="shared" si="14"/>
        <v>4.9287057330759915E-2</v>
      </c>
      <c r="F164" s="1">
        <f t="shared" si="15"/>
        <v>7.6769704452596509E-6</v>
      </c>
      <c r="G164" s="1">
        <f t="shared" si="16"/>
        <v>118.52682091252026</v>
      </c>
      <c r="H164" s="13">
        <f t="shared" si="17"/>
        <v>94.877354599737643</v>
      </c>
      <c r="I164" s="14">
        <f t="shared" si="18"/>
        <v>213.40417551225786</v>
      </c>
      <c r="J164" s="14">
        <f t="shared" si="20"/>
        <v>212.50794999999999</v>
      </c>
      <c r="K164" s="15">
        <f t="shared" si="19"/>
        <v>0.80322016882188341</v>
      </c>
      <c r="R164" s="12"/>
      <c r="S164" s="12"/>
    </row>
    <row r="165" spans="1:19" x14ac:dyDescent="0.25">
      <c r="A165" s="1">
        <v>165</v>
      </c>
      <c r="B165">
        <v>0.23669484948739924</v>
      </c>
      <c r="C165" s="11">
        <v>215.37968000000001</v>
      </c>
      <c r="D165" s="12">
        <v>165</v>
      </c>
      <c r="E165" s="1">
        <f t="shared" si="14"/>
        <v>4.8811270856895628E-2</v>
      </c>
      <c r="F165" s="1">
        <f t="shared" si="15"/>
        <v>7.1356945407801853E-6</v>
      </c>
      <c r="G165" s="1">
        <f t="shared" si="16"/>
        <v>118.5295510806715</v>
      </c>
      <c r="H165" s="13">
        <f t="shared" si="17"/>
        <v>96.605374258445394</v>
      </c>
      <c r="I165" s="14">
        <f t="shared" si="18"/>
        <v>215.1349253391169</v>
      </c>
      <c r="J165" s="14">
        <f t="shared" si="20"/>
        <v>215.37968000000001</v>
      </c>
      <c r="K165" s="15">
        <f t="shared" si="19"/>
        <v>5.9904844024002882E-2</v>
      </c>
      <c r="R165" s="12"/>
      <c r="S165" s="12"/>
    </row>
    <row r="166" spans="1:19" x14ac:dyDescent="0.25">
      <c r="A166" s="1">
        <v>166</v>
      </c>
      <c r="B166">
        <v>0.23595964546828416</v>
      </c>
      <c r="C166" s="11">
        <v>216.52838</v>
      </c>
      <c r="D166" s="12">
        <v>166</v>
      </c>
      <c r="E166" s="1">
        <f t="shared" si="14"/>
        <v>4.8338261003291354E-2</v>
      </c>
      <c r="F166" s="1">
        <f t="shared" si="15"/>
        <v>6.6325694869555966E-6</v>
      </c>
      <c r="G166" s="1">
        <f t="shared" si="16"/>
        <v>118.53208888155248</v>
      </c>
      <c r="H166" s="13">
        <f t="shared" si="17"/>
        <v>98.357029539000578</v>
      </c>
      <c r="I166" s="14">
        <f t="shared" si="18"/>
        <v>216.88911842055316</v>
      </c>
      <c r="J166" s="14">
        <f t="shared" si="20"/>
        <v>216.52838</v>
      </c>
      <c r="K166" s="15">
        <f t="shared" si="19"/>
        <v>0.1301322080631897</v>
      </c>
      <c r="R166" s="12"/>
      <c r="S166" s="12"/>
    </row>
    <row r="167" spans="1:19" x14ac:dyDescent="0.25">
      <c r="A167" s="1">
        <v>167</v>
      </c>
      <c r="B167">
        <v>0.23522444144916882</v>
      </c>
      <c r="C167" s="11">
        <v>218.25142</v>
      </c>
      <c r="D167" s="12">
        <v>167</v>
      </c>
      <c r="E167" s="1">
        <f t="shared" si="14"/>
        <v>4.7868050163588853E-2</v>
      </c>
      <c r="F167" s="1">
        <f t="shared" si="15"/>
        <v>6.1649080027365181E-6</v>
      </c>
      <c r="G167" s="1">
        <f t="shared" si="16"/>
        <v>118.53444785652468</v>
      </c>
      <c r="H167" s="13">
        <f t="shared" si="17"/>
        <v>100.13263089914228</v>
      </c>
      <c r="I167" s="14">
        <f t="shared" si="18"/>
        <v>218.66707875566712</v>
      </c>
      <c r="J167" s="14">
        <f t="shared" si="20"/>
        <v>218.25142</v>
      </c>
      <c r="K167" s="15">
        <f t="shared" si="19"/>
        <v>0.17277220116274195</v>
      </c>
      <c r="R167" s="12"/>
      <c r="S167" s="12"/>
    </row>
    <row r="168" spans="1:19" x14ac:dyDescent="0.25">
      <c r="A168" s="1">
        <v>168</v>
      </c>
      <c r="B168">
        <v>0.23448923743005348</v>
      </c>
      <c r="C168" s="11">
        <v>219.97445999999999</v>
      </c>
      <c r="D168" s="12">
        <v>168</v>
      </c>
      <c r="E168" s="1">
        <f t="shared" si="14"/>
        <v>4.7400660223191282E-2</v>
      </c>
      <c r="F168" s="1">
        <f t="shared" si="15"/>
        <v>5.73021186165964E-6</v>
      </c>
      <c r="G168" s="1">
        <f t="shared" si="16"/>
        <v>118.53664059547114</v>
      </c>
      <c r="H168" s="13">
        <f t="shared" si="17"/>
        <v>101.93249131141256</v>
      </c>
      <c r="I168" s="14">
        <f t="shared" si="18"/>
        <v>220.46913190688375</v>
      </c>
      <c r="J168" s="14">
        <f t="shared" si="20"/>
        <v>219.97445999999999</v>
      </c>
      <c r="K168" s="15">
        <f t="shared" si="19"/>
        <v>0.24470029546000779</v>
      </c>
      <c r="R168" s="12"/>
      <c r="S168" s="12"/>
    </row>
    <row r="169" spans="1:19" x14ac:dyDescent="0.25">
      <c r="A169" s="1">
        <v>169</v>
      </c>
      <c r="B169">
        <v>0.23375403341093814</v>
      </c>
      <c r="C169" s="11">
        <v>221.69748999999999</v>
      </c>
      <c r="D169" s="12">
        <v>169</v>
      </c>
      <c r="E169" s="1">
        <f t="shared" si="14"/>
        <v>4.6936112553367562E-2</v>
      </c>
      <c r="F169" s="1">
        <f t="shared" si="15"/>
        <v>5.3261586232351155E-6</v>
      </c>
      <c r="G169" s="1">
        <f t="shared" si="16"/>
        <v>118.53867880341468</v>
      </c>
      <c r="H169" s="13">
        <f t="shared" si="17"/>
        <v>103.7569262088973</v>
      </c>
      <c r="I169" s="14">
        <f t="shared" si="18"/>
        <v>222.295605012312</v>
      </c>
      <c r="J169" s="14">
        <f t="shared" si="20"/>
        <v>221.69748999999999</v>
      </c>
      <c r="K169" s="15">
        <f t="shared" si="19"/>
        <v>0.35774156795299272</v>
      </c>
      <c r="R169" s="12"/>
      <c r="S169" s="12"/>
    </row>
    <row r="170" spans="1:19" x14ac:dyDescent="0.25">
      <c r="A170" s="1">
        <v>170</v>
      </c>
      <c r="B170">
        <v>0.23301882939182281</v>
      </c>
      <c r="C170" s="11">
        <v>222.84618</v>
      </c>
      <c r="D170" s="12">
        <v>170</v>
      </c>
      <c r="E170" s="1">
        <f t="shared" si="14"/>
        <v>4.6474428004587835E-2</v>
      </c>
      <c r="F170" s="1">
        <f t="shared" si="15"/>
        <v>4.9505892912674726E-6</v>
      </c>
      <c r="G170" s="1">
        <f t="shared" si="16"/>
        <v>118.54057336250398</v>
      </c>
      <c r="H170" s="13">
        <f t="shared" si="17"/>
        <v>105.60625343101636</v>
      </c>
      <c r="I170" s="14">
        <f t="shared" si="18"/>
        <v>224.14682679352049</v>
      </c>
      <c r="J170" s="14">
        <f t="shared" si="20"/>
        <v>222.84618</v>
      </c>
      <c r="K170" s="15">
        <f t="shared" si="19"/>
        <v>1.6916820814951199</v>
      </c>
      <c r="R170" s="12"/>
      <c r="S170" s="12"/>
    </row>
    <row r="171" spans="1:19" x14ac:dyDescent="0.25">
      <c r="A171" s="1">
        <v>171</v>
      </c>
      <c r="B171">
        <v>0.23236531470816491</v>
      </c>
      <c r="C171" s="11">
        <v>226.29225</v>
      </c>
      <c r="D171" s="12">
        <v>171</v>
      </c>
      <c r="E171" s="1">
        <f t="shared" si="14"/>
        <v>4.6066461787630991E-2</v>
      </c>
      <c r="F171" s="1">
        <f t="shared" si="15"/>
        <v>4.6390365662641098E-6</v>
      </c>
      <c r="G171" s="1">
        <f t="shared" si="16"/>
        <v>118.54214501583655</v>
      </c>
      <c r="H171" s="13">
        <f t="shared" si="17"/>
        <v>107.27125590621331</v>
      </c>
      <c r="I171" s="14">
        <f t="shared" si="18"/>
        <v>225.81340092204991</v>
      </c>
      <c r="J171" s="14">
        <f t="shared" si="20"/>
        <v>226.29225</v>
      </c>
      <c r="K171" s="15">
        <f t="shared" si="19"/>
        <v>0.22929643945364905</v>
      </c>
      <c r="R171" s="12"/>
      <c r="S171" s="12"/>
    </row>
    <row r="172" spans="1:19" x14ac:dyDescent="0.25">
      <c r="A172" s="1">
        <v>172</v>
      </c>
      <c r="B172">
        <v>0.23163011068904957</v>
      </c>
      <c r="C172" s="11">
        <v>227.44094999999999</v>
      </c>
      <c r="D172" s="12">
        <v>172</v>
      </c>
      <c r="E172" s="1">
        <f t="shared" si="14"/>
        <v>4.5610240370510279E-2</v>
      </c>
      <c r="F172" s="1">
        <f t="shared" si="15"/>
        <v>4.3119086424973421E-6</v>
      </c>
      <c r="G172" s="1">
        <f t="shared" si="16"/>
        <v>118.54379526486471</v>
      </c>
      <c r="H172" s="13">
        <f t="shared" si="17"/>
        <v>109.16847743242938</v>
      </c>
      <c r="I172" s="14">
        <f t="shared" si="18"/>
        <v>227.71227269729414</v>
      </c>
      <c r="J172" s="14">
        <f t="shared" si="20"/>
        <v>227.44094999999999</v>
      </c>
      <c r="K172" s="15">
        <f t="shared" si="19"/>
        <v>7.3616006066974424E-2</v>
      </c>
      <c r="R172" s="12"/>
      <c r="S172" s="12"/>
    </row>
    <row r="173" spans="1:19" x14ac:dyDescent="0.25">
      <c r="A173" s="1">
        <v>173</v>
      </c>
      <c r="B173">
        <v>0.23089490666993423</v>
      </c>
      <c r="C173" s="11">
        <v>229.16399000000001</v>
      </c>
      <c r="D173" s="12">
        <v>173</v>
      </c>
      <c r="E173" s="1">
        <f t="shared" si="14"/>
        <v>4.5156939313864303E-2</v>
      </c>
      <c r="F173" s="1">
        <f t="shared" si="15"/>
        <v>4.0078439871358052E-6</v>
      </c>
      <c r="G173" s="1">
        <f t="shared" si="16"/>
        <v>118.54532919081799</v>
      </c>
      <c r="H173" s="13">
        <f t="shared" si="17"/>
        <v>111.09152250919264</v>
      </c>
      <c r="I173" s="14">
        <f t="shared" si="18"/>
        <v>229.6368517000106</v>
      </c>
      <c r="J173" s="14">
        <f t="shared" si="20"/>
        <v>229.16399000000001</v>
      </c>
      <c r="K173" s="15">
        <f t="shared" si="19"/>
        <v>0.2235981873368984</v>
      </c>
      <c r="R173" s="12"/>
      <c r="S173" s="12"/>
    </row>
    <row r="174" spans="1:19" x14ac:dyDescent="0.25">
      <c r="A174" s="1">
        <v>174</v>
      </c>
      <c r="B174">
        <v>0.23015970265081889</v>
      </c>
      <c r="C174" s="11">
        <v>230.88702000000001</v>
      </c>
      <c r="D174" s="12">
        <v>174</v>
      </c>
      <c r="E174" s="1">
        <f t="shared" si="14"/>
        <v>4.4706577367852669E-2</v>
      </c>
      <c r="F174" s="1">
        <f t="shared" si="15"/>
        <v>3.7252172125215348E-6</v>
      </c>
      <c r="G174" s="1">
        <f t="shared" si="16"/>
        <v>118.54675498841948</v>
      </c>
      <c r="H174" s="13">
        <f t="shared" si="17"/>
        <v>113.04071782241262</v>
      </c>
      <c r="I174" s="14">
        <f t="shared" si="18"/>
        <v>231.5874728108322</v>
      </c>
      <c r="J174" s="14">
        <f t="shared" si="20"/>
        <v>230.88702000000001</v>
      </c>
      <c r="K174" s="15">
        <f t="shared" si="19"/>
        <v>0.49063414020271467</v>
      </c>
      <c r="R174" s="12"/>
      <c r="S174" s="12"/>
    </row>
    <row r="175" spans="1:19" x14ac:dyDescent="0.25">
      <c r="A175" s="1">
        <v>175</v>
      </c>
      <c r="B175">
        <v>0.22942449863170356</v>
      </c>
      <c r="C175" s="11">
        <v>232.61006</v>
      </c>
      <c r="D175" s="12">
        <v>175</v>
      </c>
      <c r="E175" s="1">
        <f t="shared" si="14"/>
        <v>4.425917272094855E-2</v>
      </c>
      <c r="F175" s="1">
        <f t="shared" si="15"/>
        <v>3.4625173953517046E-6</v>
      </c>
      <c r="G175" s="1">
        <f t="shared" si="16"/>
        <v>118.54808027572727</v>
      </c>
      <c r="H175" s="13">
        <f t="shared" si="17"/>
        <v>115.01639220312946</v>
      </c>
      <c r="I175" s="14">
        <f t="shared" si="18"/>
        <v>233.56447247885677</v>
      </c>
      <c r="J175" s="14">
        <f t="shared" si="20"/>
        <v>232.61006</v>
      </c>
      <c r="K175" s="15">
        <f t="shared" si="19"/>
        <v>0.910903179797519</v>
      </c>
      <c r="R175" s="12"/>
      <c r="S175" s="12"/>
    </row>
    <row r="176" spans="1:19" x14ac:dyDescent="0.25">
      <c r="A176" s="1">
        <v>176</v>
      </c>
      <c r="B176">
        <v>0.22868929461258825</v>
      </c>
      <c r="C176" s="11">
        <v>234.90744000000001</v>
      </c>
      <c r="D176" s="12">
        <v>176</v>
      </c>
      <c r="E176" s="1">
        <f t="shared" si="14"/>
        <v>4.3814742990404915E-2</v>
      </c>
      <c r="F176" s="1">
        <f t="shared" si="15"/>
        <v>3.2183400273526247E-6</v>
      </c>
      <c r="G176" s="1">
        <f t="shared" si="16"/>
        <v>118.54931213462831</v>
      </c>
      <c r="H176" s="13">
        <f t="shared" si="17"/>
        <v>117.01887657560719</v>
      </c>
      <c r="I176" s="14">
        <f t="shared" si="18"/>
        <v>235.56818871023555</v>
      </c>
      <c r="J176" s="14">
        <f t="shared" si="20"/>
        <v>234.90744000000001</v>
      </c>
      <c r="K176" s="15">
        <f t="shared" si="19"/>
        <v>0.43658885807792674</v>
      </c>
      <c r="R176" s="12"/>
      <c r="S176" s="12"/>
    </row>
    <row r="177" spans="1:19" x14ac:dyDescent="0.25">
      <c r="A177" s="1">
        <v>177</v>
      </c>
      <c r="B177">
        <v>0.22803577992893032</v>
      </c>
      <c r="C177" s="11">
        <v>236.63048000000001</v>
      </c>
      <c r="D177" s="12">
        <v>177</v>
      </c>
      <c r="E177" s="1">
        <f t="shared" si="14"/>
        <v>4.3422205587247527E-2</v>
      </c>
      <c r="F177" s="1">
        <f t="shared" si="15"/>
        <v>3.0157856432710845E-6</v>
      </c>
      <c r="G177" s="1">
        <f t="shared" si="16"/>
        <v>118.55033401925868</v>
      </c>
      <c r="H177" s="13">
        <f t="shared" si="17"/>
        <v>118.82163896754624</v>
      </c>
      <c r="I177" s="14">
        <f t="shared" si="18"/>
        <v>237.37197298680496</v>
      </c>
      <c r="J177" s="14">
        <f t="shared" si="20"/>
        <v>236.63048000000001</v>
      </c>
      <c r="K177" s="15">
        <f t="shared" si="19"/>
        <v>0.54981184948093598</v>
      </c>
      <c r="R177" s="12"/>
      <c r="S177" s="12"/>
    </row>
    <row r="178" spans="1:19" x14ac:dyDescent="0.25">
      <c r="A178" s="1">
        <v>178</v>
      </c>
      <c r="B178">
        <v>0.22730057590981498</v>
      </c>
      <c r="C178" s="11">
        <v>238.92787000000001</v>
      </c>
      <c r="D178" s="12">
        <v>178</v>
      </c>
      <c r="E178" s="1">
        <f t="shared" si="14"/>
        <v>4.2983441147357339E-2</v>
      </c>
      <c r="F178" s="1">
        <f t="shared" si="15"/>
        <v>2.803107488624846E-6</v>
      </c>
      <c r="G178" s="1">
        <f t="shared" si="16"/>
        <v>118.55140698890537</v>
      </c>
      <c r="H178" s="13">
        <f t="shared" si="17"/>
        <v>120.87567451084736</v>
      </c>
      <c r="I178" s="14">
        <f t="shared" si="18"/>
        <v>239.42708149975275</v>
      </c>
      <c r="J178" s="14">
        <f t="shared" si="20"/>
        <v>238.92787000000001</v>
      </c>
      <c r="K178" s="15">
        <f t="shared" si="19"/>
        <v>0.24921212148537233</v>
      </c>
      <c r="R178" s="12"/>
      <c r="S178" s="12"/>
    </row>
    <row r="179" spans="1:19" x14ac:dyDescent="0.25">
      <c r="A179" s="1">
        <v>179</v>
      </c>
      <c r="B179">
        <v>0.22656537189069964</v>
      </c>
      <c r="C179" s="11">
        <v>240.65091000000001</v>
      </c>
      <c r="D179" s="12">
        <v>179</v>
      </c>
      <c r="E179" s="1">
        <f t="shared" si="14"/>
        <v>4.2547699219372355E-2</v>
      </c>
      <c r="F179" s="1">
        <f t="shared" si="15"/>
        <v>2.6054258028579828E-6</v>
      </c>
      <c r="G179" s="1">
        <f t="shared" si="16"/>
        <v>118.55240431061142</v>
      </c>
      <c r="H179" s="13">
        <f t="shared" si="17"/>
        <v>122.9574873439493</v>
      </c>
      <c r="I179" s="14">
        <f t="shared" si="18"/>
        <v>241.50989165456062</v>
      </c>
      <c r="J179" s="14">
        <f t="shared" si="20"/>
        <v>240.65091000000001</v>
      </c>
      <c r="K179" s="15">
        <f t="shared" si="19"/>
        <v>0.73784948287168028</v>
      </c>
      <c r="R179" s="12"/>
      <c r="S179" s="12"/>
    </row>
    <row r="180" spans="1:19" x14ac:dyDescent="0.25">
      <c r="A180" s="1">
        <v>180</v>
      </c>
      <c r="B180">
        <v>0.22574847853612715</v>
      </c>
      <c r="C180" s="11">
        <v>243.52262999999999</v>
      </c>
      <c r="D180" s="12">
        <v>180</v>
      </c>
      <c r="E180" s="1">
        <f t="shared" si="14"/>
        <v>4.2067105033356693E-2</v>
      </c>
      <c r="F180" s="1">
        <f t="shared" si="15"/>
        <v>2.4020846677876341E-6</v>
      </c>
      <c r="G180" s="1">
        <f t="shared" si="16"/>
        <v>118.55343019462887</v>
      </c>
      <c r="H180" s="13">
        <f t="shared" si="17"/>
        <v>125.30360289699054</v>
      </c>
      <c r="I180" s="14">
        <f t="shared" si="18"/>
        <v>243.85703309161957</v>
      </c>
      <c r="J180" s="14">
        <f t="shared" si="20"/>
        <v>243.52262999999999</v>
      </c>
      <c r="K180" s="15">
        <f t="shared" si="19"/>
        <v>0.11182542768473168</v>
      </c>
      <c r="R180" s="12"/>
      <c r="S180" s="12"/>
    </row>
    <row r="181" spans="1:19" x14ac:dyDescent="0.25">
      <c r="A181" s="1">
        <v>181</v>
      </c>
      <c r="B181">
        <v>0.22509496385246899</v>
      </c>
      <c r="C181" s="11">
        <v>245.24566999999999</v>
      </c>
      <c r="D181" s="12">
        <v>181</v>
      </c>
      <c r="E181" s="1">
        <f t="shared" si="14"/>
        <v>4.1685343486459032E-2</v>
      </c>
      <c r="F181" s="1">
        <f t="shared" si="15"/>
        <v>2.2508976310136469E-6</v>
      </c>
      <c r="G181" s="1">
        <f t="shared" si="16"/>
        <v>118.5541929605391</v>
      </c>
      <c r="H181" s="13">
        <f t="shared" si="17"/>
        <v>127.20580108535718</v>
      </c>
      <c r="I181" s="14">
        <f t="shared" si="18"/>
        <v>245.75999404589638</v>
      </c>
      <c r="J181" s="14">
        <f t="shared" si="20"/>
        <v>245.24566999999999</v>
      </c>
      <c r="K181" s="15">
        <f t="shared" si="19"/>
        <v>0.26452922418722918</v>
      </c>
      <c r="R181" s="12"/>
      <c r="S181" s="12"/>
    </row>
    <row r="182" spans="1:19" x14ac:dyDescent="0.25">
      <c r="A182" s="1">
        <v>182</v>
      </c>
      <c r="B182">
        <v>0.22435975983335366</v>
      </c>
      <c r="C182" s="11">
        <v>247.54303999999999</v>
      </c>
      <c r="D182" s="12">
        <v>182</v>
      </c>
      <c r="E182" s="1">
        <f t="shared" si="14"/>
        <v>4.1258758415461755E-2</v>
      </c>
      <c r="F182" s="1">
        <f t="shared" si="15"/>
        <v>2.0921550211834943E-6</v>
      </c>
      <c r="G182" s="1">
        <f t="shared" si="16"/>
        <v>118.55499385164481</v>
      </c>
      <c r="H182" s="13">
        <f t="shared" si="17"/>
        <v>129.37298468569139</v>
      </c>
      <c r="I182" s="14">
        <f t="shared" si="18"/>
        <v>247.92797853733614</v>
      </c>
      <c r="J182" s="14">
        <f t="shared" si="20"/>
        <v>247.54303999999999</v>
      </c>
      <c r="K182" s="15">
        <f t="shared" si="19"/>
        <v>0.14817767752649783</v>
      </c>
      <c r="R182" s="12"/>
      <c r="S182" s="12"/>
    </row>
    <row r="183" spans="1:19" x14ac:dyDescent="0.25">
      <c r="A183" s="1">
        <v>183</v>
      </c>
      <c r="B183">
        <v>0.22370624514969573</v>
      </c>
      <c r="C183" s="11">
        <v>249.26607999999999</v>
      </c>
      <c r="D183" s="12">
        <v>183</v>
      </c>
      <c r="E183" s="1">
        <f t="shared" si="14"/>
        <v>4.0882156928614292E-2</v>
      </c>
      <c r="F183" s="1">
        <f t="shared" si="15"/>
        <v>1.960473031883575E-6</v>
      </c>
      <c r="G183" s="1">
        <f t="shared" si="16"/>
        <v>118.55565822065151</v>
      </c>
      <c r="H183" s="13">
        <f t="shared" si="17"/>
        <v>131.32382475322373</v>
      </c>
      <c r="I183" s="14">
        <f t="shared" si="18"/>
        <v>249.8794829738753</v>
      </c>
      <c r="J183" s="14">
        <f t="shared" si="20"/>
        <v>249.26607999999999</v>
      </c>
      <c r="K183" s="15">
        <f t="shared" si="19"/>
        <v>0.37626320835907417</v>
      </c>
      <c r="S183" s="12"/>
    </row>
    <row r="184" spans="1:19" x14ac:dyDescent="0.25">
      <c r="A184" s="1">
        <v>184</v>
      </c>
      <c r="B184">
        <v>0.22297104113058042</v>
      </c>
      <c r="C184" s="11">
        <v>251.56348</v>
      </c>
      <c r="D184" s="12">
        <v>184</v>
      </c>
      <c r="E184" s="1">
        <f t="shared" si="14"/>
        <v>4.0461400294844442E-2</v>
      </c>
      <c r="F184" s="1">
        <f t="shared" si="15"/>
        <v>1.822210509392052E-6</v>
      </c>
      <c r="G184" s="1">
        <f t="shared" si="16"/>
        <v>118.55635579464075</v>
      </c>
      <c r="H184" s="13">
        <f t="shared" si="17"/>
        <v>133.54634565684734</v>
      </c>
      <c r="I184" s="14">
        <f t="shared" si="18"/>
        <v>252.10270145148803</v>
      </c>
      <c r="J184" s="14">
        <f t="shared" si="20"/>
        <v>251.56348</v>
      </c>
      <c r="K184" s="15">
        <f t="shared" si="19"/>
        <v>0.29075977374486028</v>
      </c>
      <c r="S184" s="12"/>
    </row>
    <row r="185" spans="1:19" x14ac:dyDescent="0.25">
      <c r="A185" s="1">
        <v>185</v>
      </c>
      <c r="B185">
        <v>0.22231752644692226</v>
      </c>
      <c r="C185" s="11">
        <v>253.28650999999999</v>
      </c>
      <c r="D185" s="12">
        <v>185</v>
      </c>
      <c r="E185" s="1">
        <f t="shared" si="14"/>
        <v>4.0089999454602218E-2</v>
      </c>
      <c r="F185" s="1">
        <f t="shared" si="15"/>
        <v>1.7075176106647721E-6</v>
      </c>
      <c r="G185" s="1">
        <f t="shared" si="16"/>
        <v>118.55693445665108</v>
      </c>
      <c r="H185" s="13">
        <f t="shared" si="17"/>
        <v>135.54692377828792</v>
      </c>
      <c r="I185" s="14">
        <f t="shared" si="18"/>
        <v>254.103858234939</v>
      </c>
      <c r="J185" s="14">
        <f t="shared" si="20"/>
        <v>253.28650999999999</v>
      </c>
      <c r="K185" s="15">
        <f t="shared" si="19"/>
        <v>0.66805813715790563</v>
      </c>
      <c r="S185" s="12"/>
    </row>
    <row r="186" spans="1:19" x14ac:dyDescent="0.25">
      <c r="A186" s="1">
        <v>186</v>
      </c>
      <c r="B186">
        <v>0.22158232242780693</v>
      </c>
      <c r="C186" s="11">
        <v>256.15823</v>
      </c>
      <c r="D186" s="12">
        <v>186</v>
      </c>
      <c r="E186" s="1">
        <f t="shared" si="14"/>
        <v>3.9675114700783005E-2</v>
      </c>
      <c r="F186" s="1">
        <f t="shared" si="15"/>
        <v>1.587093381789652E-6</v>
      </c>
      <c r="G186" s="1">
        <f t="shared" si="16"/>
        <v>118.55754203847047</v>
      </c>
      <c r="H186" s="13">
        <f t="shared" si="17"/>
        <v>137.82602086821004</v>
      </c>
      <c r="I186" s="14">
        <f t="shared" si="18"/>
        <v>256.38356290668048</v>
      </c>
      <c r="J186" s="14">
        <f t="shared" si="20"/>
        <v>256.15823</v>
      </c>
      <c r="K186" s="15">
        <f t="shared" si="19"/>
        <v>5.0774918833073057E-2</v>
      </c>
    </row>
    <row r="187" spans="1:19" x14ac:dyDescent="0.25">
      <c r="A187" s="1">
        <v>187</v>
      </c>
      <c r="B187">
        <v>0.22084711840869159</v>
      </c>
      <c r="C187" s="11">
        <v>257.88128999999998</v>
      </c>
      <c r="D187" s="12">
        <v>187</v>
      </c>
      <c r="E187" s="1">
        <f t="shared" si="14"/>
        <v>3.9263354638467647E-2</v>
      </c>
      <c r="F187" s="1">
        <f t="shared" si="15"/>
        <v>1.4751615577329152E-6</v>
      </c>
      <c r="G187" s="1">
        <f t="shared" si="16"/>
        <v>118.5581067763282</v>
      </c>
      <c r="H187" s="13">
        <f t="shared" si="17"/>
        <v>140.13557539207784</v>
      </c>
      <c r="I187" s="14">
        <f t="shared" si="18"/>
        <v>258.69368216840616</v>
      </c>
      <c r="J187" s="14">
        <f t="shared" si="20"/>
        <v>257.88128999999998</v>
      </c>
      <c r="K187" s="15">
        <f t="shared" si="19"/>
        <v>0.65998103528769025</v>
      </c>
    </row>
    <row r="188" spans="1:19" x14ac:dyDescent="0.25">
      <c r="A188" s="1">
        <v>188</v>
      </c>
      <c r="B188">
        <v>0.2201119143895765</v>
      </c>
      <c r="C188" s="11">
        <v>260.17865</v>
      </c>
      <c r="D188" s="12">
        <v>188</v>
      </c>
      <c r="E188" s="1">
        <f t="shared" si="14"/>
        <v>3.8854729495532238E-2</v>
      </c>
      <c r="F188" s="1">
        <f t="shared" si="15"/>
        <v>1.3711233326861321E-6</v>
      </c>
      <c r="G188" s="1">
        <f t="shared" si="16"/>
        <v>118.55863169075491</v>
      </c>
      <c r="H188" s="13">
        <f t="shared" si="17"/>
        <v>142.47593926366534</v>
      </c>
      <c r="I188" s="14">
        <f t="shared" si="18"/>
        <v>261.0345709544203</v>
      </c>
      <c r="J188" s="14">
        <f t="shared" si="20"/>
        <v>260.17865</v>
      </c>
      <c r="K188" s="15">
        <f t="shared" si="19"/>
        <v>0.73260068021575486</v>
      </c>
    </row>
    <row r="189" spans="1:19" x14ac:dyDescent="0.25">
      <c r="A189" s="1">
        <v>189</v>
      </c>
      <c r="B189">
        <v>0.21945839970591835</v>
      </c>
      <c r="C189" s="11">
        <v>261.90170000000001</v>
      </c>
      <c r="D189" s="12">
        <v>189</v>
      </c>
      <c r="E189" s="1">
        <f t="shared" si="14"/>
        <v>3.8494146655684056E-2</v>
      </c>
      <c r="F189" s="1">
        <f t="shared" si="15"/>
        <v>1.284820781359214E-6</v>
      </c>
      <c r="G189" s="1">
        <f t="shared" si="16"/>
        <v>118.55906712361082</v>
      </c>
      <c r="H189" s="13">
        <f t="shared" si="17"/>
        <v>144.58241305822963</v>
      </c>
      <c r="I189" s="14">
        <f t="shared" si="18"/>
        <v>263.14148018184062</v>
      </c>
      <c r="J189" s="14">
        <f t="shared" si="20"/>
        <v>261.90170000000001</v>
      </c>
      <c r="K189" s="15">
        <f t="shared" si="19"/>
        <v>1.5370548992847486</v>
      </c>
    </row>
    <row r="190" spans="1:19" x14ac:dyDescent="0.25">
      <c r="A190" s="1">
        <v>190</v>
      </c>
      <c r="B190">
        <v>0.21872319568680301</v>
      </c>
      <c r="C190" s="11">
        <v>263.62473</v>
      </c>
      <c r="D190" s="12">
        <v>190</v>
      </c>
      <c r="E190" s="1">
        <f t="shared" si="14"/>
        <v>3.8091468482319882E-2</v>
      </c>
      <c r="F190" s="1">
        <f t="shared" si="15"/>
        <v>1.1942058590659569E-6</v>
      </c>
      <c r="G190" s="1">
        <f t="shared" si="16"/>
        <v>118.55952431614494</v>
      </c>
      <c r="H190" s="13">
        <f t="shared" si="17"/>
        <v>146.98193800738676</v>
      </c>
      <c r="I190" s="14">
        <f t="shared" si="18"/>
        <v>265.54146232353173</v>
      </c>
      <c r="J190" s="14">
        <f t="shared" si="20"/>
        <v>263.62473</v>
      </c>
      <c r="K190" s="15">
        <f t="shared" si="19"/>
        <v>3.6738628000713547</v>
      </c>
    </row>
    <row r="191" spans="1:19" x14ac:dyDescent="0.25">
      <c r="A191" s="1">
        <v>191</v>
      </c>
      <c r="B191">
        <v>0.21798799166768767</v>
      </c>
      <c r="C191" s="11">
        <v>266.49646000000001</v>
      </c>
      <c r="D191" s="12">
        <v>191</v>
      </c>
      <c r="E191" s="1">
        <f t="shared" si="14"/>
        <v>3.7691950866605678E-2</v>
      </c>
      <c r="F191" s="1">
        <f t="shared" si="15"/>
        <v>1.1099814084295601E-6</v>
      </c>
      <c r="G191" s="1">
        <f t="shared" si="16"/>
        <v>118.55994926769634</v>
      </c>
      <c r="H191" s="13">
        <f t="shared" si="17"/>
        <v>149.4132975924536</v>
      </c>
      <c r="I191" s="14">
        <f t="shared" si="18"/>
        <v>267.97324686015008</v>
      </c>
      <c r="J191" s="14">
        <f t="shared" si="20"/>
        <v>266.49646000000001</v>
      </c>
      <c r="K191" s="15">
        <f t="shared" si="19"/>
        <v>2.1808994303119049</v>
      </c>
    </row>
    <row r="192" spans="1:19" x14ac:dyDescent="0.25">
      <c r="A192" s="1">
        <v>192</v>
      </c>
      <c r="B192">
        <v>0.21725278764857234</v>
      </c>
      <c r="C192" s="11">
        <v>268.79385000000002</v>
      </c>
      <c r="D192" s="12">
        <v>192</v>
      </c>
      <c r="E192" s="1">
        <f t="shared" si="14"/>
        <v>3.7295601307715337E-2</v>
      </c>
      <c r="F192" s="1">
        <f t="shared" si="15"/>
        <v>1.0316967997278359E-6</v>
      </c>
      <c r="G192" s="1">
        <f t="shared" si="16"/>
        <v>118.56034425152328</v>
      </c>
      <c r="H192" s="13">
        <f t="shared" si="17"/>
        <v>151.87684963703276</v>
      </c>
      <c r="I192" s="14">
        <f t="shared" si="18"/>
        <v>270.43719388855607</v>
      </c>
      <c r="J192" s="14">
        <f t="shared" si="20"/>
        <v>268.79385000000002</v>
      </c>
      <c r="K192" s="15">
        <f t="shared" si="19"/>
        <v>2.7005791360545071</v>
      </c>
    </row>
    <row r="193" spans="1:11" s="1" customFormat="1" x14ac:dyDescent="0.25">
      <c r="A193" s="1">
        <v>193</v>
      </c>
      <c r="B193">
        <v>0.21659927296491444</v>
      </c>
      <c r="C193" s="11">
        <v>271.66559000000001</v>
      </c>
      <c r="D193" s="12">
        <v>193</v>
      </c>
      <c r="E193" s="1">
        <f t="shared" si="14"/>
        <v>3.6945955690370111E-2</v>
      </c>
      <c r="F193" s="1">
        <f t="shared" si="15"/>
        <v>9.6675772927689812E-7</v>
      </c>
      <c r="G193" s="1">
        <f t="shared" si="16"/>
        <v>118.56067190176341</v>
      </c>
      <c r="H193" s="13">
        <f t="shared" si="17"/>
        <v>154.09398986826773</v>
      </c>
      <c r="I193" s="14">
        <f t="shared" si="18"/>
        <v>272.65466177003134</v>
      </c>
      <c r="J193" s="14">
        <f t="shared" si="20"/>
        <v>271.66559000000001</v>
      </c>
      <c r="K193" s="15">
        <f t="shared" si="19"/>
        <v>0.97826296627290876</v>
      </c>
    </row>
    <row r="194" spans="1:11" s="1" customFormat="1" x14ac:dyDescent="0.25">
      <c r="A194" s="1">
        <v>194</v>
      </c>
      <c r="B194">
        <v>0.21594575828125628</v>
      </c>
      <c r="C194" s="11">
        <v>273.96294999999998</v>
      </c>
      <c r="D194" s="12">
        <v>194</v>
      </c>
      <c r="E194" s="1">
        <f t="shared" ref="E194:E257" si="21">IF(B194&gt;0,1/2*(B194-O$8*F194+N$32)+1/2*POWER((B194-O$8*F194+N$32)^2-4*O$32*(B194-O$8*F194),0.5),"")</f>
        <v>3.6598822880471643E-2</v>
      </c>
      <c r="F194" s="1">
        <f t="shared" ref="F194:F257" si="22">IF(B194="","",LN(1+EXP($Q$14*(B194-$Q$15)))/$Q$14)</f>
        <v>9.0590599615544497E-7</v>
      </c>
      <c r="G194" s="1">
        <f t="shared" ref="G194:G257" si="23">IF(B194="","",O$8*N$25*10/(Q$16+F194)-O$8*N$25*10/(Q$16+N$23-Q$15)+(1-O$8)*O$18)</f>
        <v>118.56097893026106</v>
      </c>
      <c r="H194" s="13">
        <f t="shared" ref="H194:H257" si="24">IF(B194&gt;0, IF(O$8=1,N$25*10/(E194)-N$25*10/(Q$15-O$23),N$25*10/(E194)-N$25*10/(N$23-O$23)),"")</f>
        <v>156.3371032871845</v>
      </c>
      <c r="I194" s="14">
        <f t="shared" ref="I194:I257" si="25">IF(B194&gt;0,(O$25*10/(B194-E194-O$8*F194)-O$25*10/(O$23))+G194,"")</f>
        <v>274.89808221744545</v>
      </c>
      <c r="J194" s="14">
        <f t="shared" si="20"/>
        <v>273.96294999999998</v>
      </c>
      <c r="K194" s="15">
        <f t="shared" ref="K194:K257" si="26">IF(OR(B194="",C194=0,C194=""),"",(I194-C194)*(I194-C194))</f>
        <v>0.87447226410448331</v>
      </c>
    </row>
    <row r="195" spans="1:11" s="1" customFormat="1" x14ac:dyDescent="0.25">
      <c r="A195" s="1">
        <v>195</v>
      </c>
      <c r="B195">
        <v>0.21529224359759835</v>
      </c>
      <c r="C195" s="11">
        <v>276.26035000000002</v>
      </c>
      <c r="D195" s="12">
        <v>195</v>
      </c>
      <c r="E195" s="1">
        <f t="shared" si="21"/>
        <v>3.625420670709064E-2</v>
      </c>
      <c r="F195" s="1">
        <f t="shared" si="22"/>
        <v>8.4888436125995892E-7</v>
      </c>
      <c r="G195" s="1">
        <f t="shared" si="23"/>
        <v>118.56126663474518</v>
      </c>
      <c r="H195" s="13">
        <f t="shared" si="24"/>
        <v>158.60644410057103</v>
      </c>
      <c r="I195" s="14">
        <f t="shared" si="25"/>
        <v>277.16771073531618</v>
      </c>
      <c r="J195" s="14">
        <f t="shared" ref="J195:J258" si="27">IF(B195&gt;0,C195,"")</f>
        <v>276.26035000000002</v>
      </c>
      <c r="K195" s="15">
        <f t="shared" si="26"/>
        <v>0.82330350399348362</v>
      </c>
    </row>
    <row r="196" spans="1:11" s="1" customFormat="1" x14ac:dyDescent="0.25">
      <c r="A196" s="1">
        <v>196</v>
      </c>
      <c r="B196">
        <v>0.21455703957848302</v>
      </c>
      <c r="C196" s="11">
        <v>277.98336999999998</v>
      </c>
      <c r="D196" s="12">
        <v>196</v>
      </c>
      <c r="E196" s="1">
        <f t="shared" si="21"/>
        <v>3.5869525860420151E-2</v>
      </c>
      <c r="F196" s="1">
        <f t="shared" si="22"/>
        <v>7.8901364472023151E-7</v>
      </c>
      <c r="G196" s="1">
        <f t="shared" si="23"/>
        <v>118.56156871521048</v>
      </c>
      <c r="H196" s="13">
        <f t="shared" si="24"/>
        <v>161.19112011645484</v>
      </c>
      <c r="I196" s="14">
        <f t="shared" si="25"/>
        <v>279.75268883166552</v>
      </c>
      <c r="J196" s="14">
        <f t="shared" si="27"/>
        <v>277.98336999999998</v>
      </c>
      <c r="K196" s="15">
        <f t="shared" si="26"/>
        <v>3.1304891280863245</v>
      </c>
    </row>
    <row r="197" spans="1:11" s="1" customFormat="1" x14ac:dyDescent="0.25">
      <c r="A197" s="1">
        <v>197</v>
      </c>
      <c r="B197">
        <v>0.21390352489482486</v>
      </c>
      <c r="C197" s="11">
        <v>280.85509999999999</v>
      </c>
      <c r="D197" s="12">
        <v>197</v>
      </c>
      <c r="E197" s="1">
        <f t="shared" si="21"/>
        <v>3.5530268166180823E-2</v>
      </c>
      <c r="F197" s="1">
        <f t="shared" si="22"/>
        <v>7.3934944854741703E-7</v>
      </c>
      <c r="G197" s="1">
        <f t="shared" si="23"/>
        <v>118.56181929886546</v>
      </c>
      <c r="H197" s="13">
        <f t="shared" si="24"/>
        <v>163.51704227934675</v>
      </c>
      <c r="I197" s="14">
        <f t="shared" si="25"/>
        <v>282.07886157821213</v>
      </c>
      <c r="J197" s="14">
        <f t="shared" si="27"/>
        <v>280.85509999999999</v>
      </c>
      <c r="K197" s="15">
        <f t="shared" si="26"/>
        <v>1.4975924003082526</v>
      </c>
    </row>
    <row r="198" spans="1:11" s="1" customFormat="1" x14ac:dyDescent="0.25">
      <c r="A198" s="1">
        <v>198</v>
      </c>
      <c r="B198">
        <v>0.21316832087570953</v>
      </c>
      <c r="C198" s="11">
        <v>283.72683999999998</v>
      </c>
      <c r="D198" s="12">
        <v>198</v>
      </c>
      <c r="E198" s="1">
        <f t="shared" si="21"/>
        <v>3.5151622303186407E-2</v>
      </c>
      <c r="F198" s="1">
        <f t="shared" si="22"/>
        <v>6.8720382371343612E-7</v>
      </c>
      <c r="G198" s="1">
        <f t="shared" si="23"/>
        <v>118.56208240335997</v>
      </c>
      <c r="H198" s="13">
        <f t="shared" si="24"/>
        <v>166.16602392928286</v>
      </c>
      <c r="I198" s="14">
        <f t="shared" si="25"/>
        <v>284.72810633264299</v>
      </c>
      <c r="J198" s="14">
        <f t="shared" si="27"/>
        <v>283.72683999999998</v>
      </c>
      <c r="K198" s="15">
        <f t="shared" si="26"/>
        <v>1.0025342688843886</v>
      </c>
    </row>
    <row r="199" spans="1:11" s="1" customFormat="1" x14ac:dyDescent="0.25">
      <c r="A199" s="1">
        <v>199</v>
      </c>
      <c r="B199">
        <v>0.21243311685659422</v>
      </c>
      <c r="C199" s="11">
        <v>286.02422999999999</v>
      </c>
      <c r="D199" s="12">
        <v>199</v>
      </c>
      <c r="E199" s="1">
        <f t="shared" si="21"/>
        <v>3.4776175666146457E-2</v>
      </c>
      <c r="F199" s="1">
        <f t="shared" si="22"/>
        <v>6.3873586415761292E-7</v>
      </c>
      <c r="G199" s="1">
        <f t="shared" si="23"/>
        <v>118.56232695252154</v>
      </c>
      <c r="H199" s="13">
        <f t="shared" si="24"/>
        <v>168.84957964620475</v>
      </c>
      <c r="I199" s="14">
        <f t="shared" si="25"/>
        <v>287.41190659872632</v>
      </c>
      <c r="J199" s="14">
        <f t="shared" si="27"/>
        <v>286.02422999999999</v>
      </c>
      <c r="K199" s="15">
        <f t="shared" si="26"/>
        <v>1.9256463426526753</v>
      </c>
    </row>
    <row r="200" spans="1:11" s="1" customFormat="1" x14ac:dyDescent="0.25">
      <c r="A200" s="1">
        <v>200</v>
      </c>
      <c r="B200">
        <v>0.2116979128374791</v>
      </c>
      <c r="C200" s="11">
        <v>288.32159000000001</v>
      </c>
      <c r="D200" s="12">
        <v>200</v>
      </c>
      <c r="E200" s="1">
        <f t="shared" si="21"/>
        <v>3.4403930225991648E-2</v>
      </c>
      <c r="F200" s="1">
        <f t="shared" si="22"/>
        <v>5.9368621173255061E-7</v>
      </c>
      <c r="G200" s="1">
        <f t="shared" si="23"/>
        <v>118.56255425483812</v>
      </c>
      <c r="H200" s="13">
        <f t="shared" si="24"/>
        <v>171.56807815812215</v>
      </c>
      <c r="I200" s="14">
        <f t="shared" si="25"/>
        <v>290.13063241296038</v>
      </c>
      <c r="J200" s="14">
        <f t="shared" si="27"/>
        <v>288.32159000000001</v>
      </c>
      <c r="K200" s="15">
        <f t="shared" si="26"/>
        <v>3.2726344518894641</v>
      </c>
    </row>
    <row r="201" spans="1:11" s="1" customFormat="1" x14ac:dyDescent="0.25">
      <c r="A201" s="1">
        <v>201</v>
      </c>
      <c r="B201">
        <v>0.21104439815382095</v>
      </c>
      <c r="C201" s="11">
        <v>290.61899</v>
      </c>
      <c r="D201" s="12">
        <v>201</v>
      </c>
      <c r="E201" s="1">
        <f t="shared" si="21"/>
        <v>3.407573382463961E-2</v>
      </c>
      <c r="F201" s="1">
        <f t="shared" si="22"/>
        <v>5.5631649432734656E-7</v>
      </c>
      <c r="G201" s="1">
        <f t="shared" si="23"/>
        <v>118.56274280768375</v>
      </c>
      <c r="H201" s="13">
        <f t="shared" si="24"/>
        <v>174.01415520046083</v>
      </c>
      <c r="I201" s="14">
        <f t="shared" si="25"/>
        <v>292.57689800814467</v>
      </c>
      <c r="J201" s="14">
        <f t="shared" si="27"/>
        <v>290.61899</v>
      </c>
      <c r="K201" s="15">
        <f t="shared" si="26"/>
        <v>3.833403768357031</v>
      </c>
    </row>
    <row r="202" spans="1:11" s="1" customFormat="1" x14ac:dyDescent="0.25">
      <c r="A202" s="1">
        <v>202</v>
      </c>
      <c r="B202">
        <v>0.2103908834701628</v>
      </c>
      <c r="C202" s="11">
        <v>293.49072000000001</v>
      </c>
      <c r="D202" s="12">
        <v>202</v>
      </c>
      <c r="E202" s="1">
        <f t="shared" si="21"/>
        <v>3.3750068115114086E-2</v>
      </c>
      <c r="F202" s="1">
        <f t="shared" si="22"/>
        <v>5.212989615260113E-7</v>
      </c>
      <c r="G202" s="1">
        <f t="shared" si="23"/>
        <v>118.56291949264153</v>
      </c>
      <c r="H202" s="13">
        <f t="shared" si="24"/>
        <v>176.48839480337006</v>
      </c>
      <c r="I202" s="14">
        <f t="shared" si="25"/>
        <v>295.05131429601158</v>
      </c>
      <c r="J202" s="14">
        <f t="shared" si="27"/>
        <v>293.49072000000001</v>
      </c>
      <c r="K202" s="15">
        <f t="shared" si="26"/>
        <v>2.4354545567438559</v>
      </c>
    </row>
    <row r="203" spans="1:11" s="1" customFormat="1" x14ac:dyDescent="0.25">
      <c r="A203" s="1">
        <v>203</v>
      </c>
      <c r="B203">
        <v>0.2097373687865049</v>
      </c>
      <c r="C203" s="11">
        <v>295.78811999999999</v>
      </c>
      <c r="D203" s="12">
        <v>203</v>
      </c>
      <c r="E203" s="1">
        <f t="shared" si="21"/>
        <v>3.3426933004203047E-2</v>
      </c>
      <c r="F203" s="1">
        <f t="shared" si="22"/>
        <v>4.8848556579519803E-7</v>
      </c>
      <c r="G203" s="1">
        <f t="shared" si="23"/>
        <v>118.56308505664407</v>
      </c>
      <c r="H203" s="13">
        <f t="shared" si="24"/>
        <v>178.99105886619566</v>
      </c>
      <c r="I203" s="14">
        <f t="shared" si="25"/>
        <v>297.55414392283984</v>
      </c>
      <c r="J203" s="14">
        <f t="shared" si="27"/>
        <v>295.78811999999999</v>
      </c>
      <c r="K203" s="15">
        <f t="shared" si="26"/>
        <v>3.118840496042651</v>
      </c>
    </row>
    <row r="204" spans="1:11" s="1" customFormat="1" x14ac:dyDescent="0.25">
      <c r="A204" s="1">
        <v>204</v>
      </c>
      <c r="B204">
        <v>0.20892047543193237</v>
      </c>
      <c r="C204" s="11">
        <v>298.65982000000002</v>
      </c>
      <c r="D204" s="12">
        <v>204</v>
      </c>
      <c r="E204" s="1">
        <f t="shared" si="21"/>
        <v>3.3026571878959091E-2</v>
      </c>
      <c r="F204" s="1">
        <f t="shared" si="22"/>
        <v>4.5035788131657963E-7</v>
      </c>
      <c r="G204" s="1">
        <f t="shared" si="23"/>
        <v>118.56327743486861</v>
      </c>
      <c r="H204" s="13">
        <f t="shared" si="24"/>
        <v>182.15976136075898</v>
      </c>
      <c r="I204" s="14">
        <f t="shared" si="25"/>
        <v>300.72303879562753</v>
      </c>
      <c r="J204" s="14">
        <f t="shared" si="27"/>
        <v>298.65982000000002</v>
      </c>
      <c r="K204" s="15">
        <f t="shared" si="26"/>
        <v>4.256871798630617</v>
      </c>
    </row>
    <row r="205" spans="1:11" s="1" customFormat="1" x14ac:dyDescent="0.25">
      <c r="A205" s="1">
        <v>205</v>
      </c>
      <c r="B205">
        <v>0.20818527141281704</v>
      </c>
      <c r="C205" s="11">
        <v>302.10590000000002</v>
      </c>
      <c r="D205" s="12">
        <v>205</v>
      </c>
      <c r="E205" s="1">
        <f t="shared" si="21"/>
        <v>3.2669625103898647E-2</v>
      </c>
      <c r="F205" s="1">
        <f t="shared" si="22"/>
        <v>4.1859413692284548E-7</v>
      </c>
      <c r="G205" s="1">
        <f t="shared" si="23"/>
        <v>118.5634377032693</v>
      </c>
      <c r="H205" s="13">
        <f t="shared" si="24"/>
        <v>185.0503441147078</v>
      </c>
      <c r="I205" s="14">
        <f t="shared" si="25"/>
        <v>303.61378181797727</v>
      </c>
      <c r="J205" s="14">
        <f t="shared" si="27"/>
        <v>302.10590000000002</v>
      </c>
      <c r="K205" s="15">
        <f t="shared" si="26"/>
        <v>2.2737075769863759</v>
      </c>
    </row>
    <row r="206" spans="1:11" s="1" customFormat="1" x14ac:dyDescent="0.25">
      <c r="A206" s="1">
        <v>206</v>
      </c>
      <c r="B206">
        <v>0.2074500673937017</v>
      </c>
      <c r="C206" s="11">
        <v>304.97762999999998</v>
      </c>
      <c r="D206" s="12">
        <v>206</v>
      </c>
      <c r="E206" s="1">
        <f t="shared" si="21"/>
        <v>3.2315876391755746E-2</v>
      </c>
      <c r="F206" s="1">
        <f t="shared" si="22"/>
        <v>3.8907064627857886E-7</v>
      </c>
      <c r="G206" s="1">
        <f t="shared" si="23"/>
        <v>118.56358666837676</v>
      </c>
      <c r="H206" s="13">
        <f t="shared" si="24"/>
        <v>187.97802926950504</v>
      </c>
      <c r="I206" s="14">
        <f t="shared" si="25"/>
        <v>306.54161593788194</v>
      </c>
      <c r="J206" s="14">
        <f t="shared" si="27"/>
        <v>304.97762999999998</v>
      </c>
      <c r="K206" s="15">
        <f t="shared" si="26"/>
        <v>2.4460520138925346</v>
      </c>
    </row>
    <row r="207" spans="1:11" s="1" customFormat="1" x14ac:dyDescent="0.25">
      <c r="A207" s="1">
        <v>207</v>
      </c>
      <c r="B207">
        <v>0.20687824204550098</v>
      </c>
      <c r="C207" s="11">
        <v>307.84937000000002</v>
      </c>
      <c r="D207" s="12">
        <v>207</v>
      </c>
      <c r="E207" s="1">
        <f t="shared" si="21"/>
        <v>3.204294758989442E-2</v>
      </c>
      <c r="F207" s="1">
        <f t="shared" si="22"/>
        <v>3.6755520481627094E-7</v>
      </c>
      <c r="G207" s="1">
        <f t="shared" si="23"/>
        <v>118.56369522782927</v>
      </c>
      <c r="H207" s="13">
        <f t="shared" si="24"/>
        <v>190.28101137363586</v>
      </c>
      <c r="I207" s="14">
        <f t="shared" si="25"/>
        <v>308.84470660146519</v>
      </c>
      <c r="J207" s="14">
        <f t="shared" si="27"/>
        <v>307.84937000000002</v>
      </c>
      <c r="K207" s="15">
        <f t="shared" si="26"/>
        <v>0.99069495021623311</v>
      </c>
    </row>
    <row r="208" spans="1:11" s="1" customFormat="1" x14ac:dyDescent="0.25">
      <c r="A208" s="1">
        <v>208</v>
      </c>
      <c r="B208">
        <v>0.20614303802638564</v>
      </c>
      <c r="C208" s="11">
        <v>309.57238999999998</v>
      </c>
      <c r="D208" s="12">
        <v>208</v>
      </c>
      <c r="E208" s="1">
        <f t="shared" si="21"/>
        <v>3.1694876346049013E-2</v>
      </c>
      <c r="F208" s="1">
        <f t="shared" si="22"/>
        <v>3.4163143450889897E-7</v>
      </c>
      <c r="G208" s="1">
        <f t="shared" si="23"/>
        <v>118.5638260303287</v>
      </c>
      <c r="H208" s="13">
        <f t="shared" si="24"/>
        <v>193.27559341825804</v>
      </c>
      <c r="I208" s="14">
        <f t="shared" si="25"/>
        <v>311.83941944858674</v>
      </c>
      <c r="J208" s="14">
        <f t="shared" si="27"/>
        <v>309.57238999999998</v>
      </c>
      <c r="K208" s="15">
        <f t="shared" si="26"/>
        <v>5.1394225207595632</v>
      </c>
    </row>
    <row r="209" spans="1:11" s="1" customFormat="1" x14ac:dyDescent="0.25">
      <c r="A209" s="1">
        <v>209</v>
      </c>
      <c r="B209">
        <v>0.20540783400727031</v>
      </c>
      <c r="C209" s="11">
        <v>313.01846</v>
      </c>
      <c r="D209" s="12">
        <v>209</v>
      </c>
      <c r="E209" s="1">
        <f t="shared" si="21"/>
        <v>3.1349992919612581E-2</v>
      </c>
      <c r="F209" s="1">
        <f t="shared" si="22"/>
        <v>3.1753604601328902E-7</v>
      </c>
      <c r="G209" s="1">
        <f t="shared" si="23"/>
        <v>118.56394760758354</v>
      </c>
      <c r="H209" s="13">
        <f t="shared" si="24"/>
        <v>196.30833501474103</v>
      </c>
      <c r="I209" s="14">
        <f t="shared" si="25"/>
        <v>314.87228262232458</v>
      </c>
      <c r="J209" s="14">
        <f t="shared" si="27"/>
        <v>313.01846</v>
      </c>
      <c r="K209" s="15">
        <f t="shared" si="26"/>
        <v>3.4366583150423509</v>
      </c>
    </row>
    <row r="210" spans="1:11" s="1" customFormat="1" x14ac:dyDescent="0.25">
      <c r="A210" s="1">
        <v>210</v>
      </c>
      <c r="B210">
        <v>0.20475431932361216</v>
      </c>
      <c r="C210" s="11">
        <v>315.31585999999999</v>
      </c>
      <c r="D210" s="12">
        <v>210</v>
      </c>
      <c r="E210" s="1">
        <f t="shared" si="21"/>
        <v>3.1046101996931294E-2</v>
      </c>
      <c r="F210" s="1">
        <f t="shared" si="22"/>
        <v>2.9754840808086227E-7</v>
      </c>
      <c r="G210" s="1">
        <f t="shared" si="23"/>
        <v>118.56404845861255</v>
      </c>
      <c r="H210" s="13">
        <f t="shared" si="24"/>
        <v>199.03645076535292</v>
      </c>
      <c r="I210" s="14">
        <f t="shared" si="25"/>
        <v>317.60049922396558</v>
      </c>
      <c r="J210" s="14">
        <f t="shared" si="27"/>
        <v>315.31585999999999</v>
      </c>
      <c r="K210" s="15">
        <f t="shared" si="26"/>
        <v>5.2195763836821314</v>
      </c>
    </row>
    <row r="211" spans="1:11" s="1" customFormat="1" x14ac:dyDescent="0.25">
      <c r="A211" s="1">
        <v>211</v>
      </c>
      <c r="B211">
        <v>0.20410080463995423</v>
      </c>
      <c r="C211" s="11">
        <v>317.61324999999999</v>
      </c>
      <c r="D211" s="12">
        <v>211</v>
      </c>
      <c r="E211" s="1">
        <f t="shared" si="21"/>
        <v>3.0744721837766525E-2</v>
      </c>
      <c r="F211" s="1">
        <f t="shared" si="22"/>
        <v>2.788188954374973E-7</v>
      </c>
      <c r="G211" s="1">
        <f t="shared" si="23"/>
        <v>118.56414296164422</v>
      </c>
      <c r="H211" s="13">
        <f t="shared" si="24"/>
        <v>201.79529132388444</v>
      </c>
      <c r="I211" s="14">
        <f t="shared" si="25"/>
        <v>320.35943428552883</v>
      </c>
      <c r="J211" s="14">
        <f t="shared" si="27"/>
        <v>317.61324999999999</v>
      </c>
      <c r="K211" s="15">
        <f t="shared" si="26"/>
        <v>7.5415281300855508</v>
      </c>
    </row>
    <row r="212" spans="1:11" s="1" customFormat="1" x14ac:dyDescent="0.25">
      <c r="A212" s="1">
        <v>212</v>
      </c>
      <c r="B212">
        <v>0.20328391128538173</v>
      </c>
      <c r="C212" s="11">
        <v>321.05932999999999</v>
      </c>
      <c r="D212" s="12">
        <v>212</v>
      </c>
      <c r="E212" s="1">
        <f t="shared" si="21"/>
        <v>3.0371520557538355E-2</v>
      </c>
      <c r="F212" s="1">
        <f t="shared" si="22"/>
        <v>2.5705608024909574E-7</v>
      </c>
      <c r="G212" s="1">
        <f t="shared" si="23"/>
        <v>118.56425276984123</v>
      </c>
      <c r="H212" s="13">
        <f t="shared" si="24"/>
        <v>205.28746322412366</v>
      </c>
      <c r="I212" s="14">
        <f t="shared" si="25"/>
        <v>323.85171599396494</v>
      </c>
      <c r="J212" s="14">
        <f t="shared" si="27"/>
        <v>321.05932999999999</v>
      </c>
      <c r="K212" s="15">
        <f t="shared" si="26"/>
        <v>7.7974195392916554</v>
      </c>
    </row>
    <row r="213" spans="1:11" s="1" customFormat="1" x14ac:dyDescent="0.25">
      <c r="A213" s="1">
        <v>213</v>
      </c>
      <c r="B213">
        <v>0.20254870726626639</v>
      </c>
      <c r="C213" s="11">
        <v>323.93106</v>
      </c>
      <c r="D213" s="12">
        <v>213</v>
      </c>
      <c r="E213" s="1">
        <f t="shared" si="21"/>
        <v>3.003897966003849E-2</v>
      </c>
      <c r="F213" s="1">
        <f t="shared" si="22"/>
        <v>2.3892575114933877E-7</v>
      </c>
      <c r="G213" s="1">
        <f t="shared" si="23"/>
        <v>118.56434424976425</v>
      </c>
      <c r="H213" s="13">
        <f t="shared" si="24"/>
        <v>208.47226894333846</v>
      </c>
      <c r="I213" s="14">
        <f t="shared" si="25"/>
        <v>327.03661319310282</v>
      </c>
      <c r="J213" s="14">
        <f t="shared" si="27"/>
        <v>323.93106</v>
      </c>
      <c r="K213" s="15">
        <f t="shared" si="26"/>
        <v>9.6444606351911286</v>
      </c>
    </row>
    <row r="214" spans="1:11" s="1" customFormat="1" x14ac:dyDescent="0.25">
      <c r="A214" s="1">
        <v>214</v>
      </c>
      <c r="B214">
        <v>0.20181350324715105</v>
      </c>
      <c r="C214" s="11">
        <v>326.80275999999998</v>
      </c>
      <c r="D214" s="12">
        <v>214</v>
      </c>
      <c r="E214" s="1">
        <f t="shared" si="21"/>
        <v>2.9709595160504094E-2</v>
      </c>
      <c r="F214" s="1">
        <f t="shared" si="22"/>
        <v>2.22074151587737E-7</v>
      </c>
      <c r="G214" s="1">
        <f t="shared" si="23"/>
        <v>118.56442927769277</v>
      </c>
      <c r="H214" s="13">
        <f t="shared" si="24"/>
        <v>211.6971287499004</v>
      </c>
      <c r="I214" s="14">
        <f t="shared" si="25"/>
        <v>330.2615580275932</v>
      </c>
      <c r="J214" s="14">
        <f t="shared" si="27"/>
        <v>326.80275999999998</v>
      </c>
      <c r="K214" s="15">
        <f t="shared" si="26"/>
        <v>11.963283795682736</v>
      </c>
    </row>
    <row r="215" spans="1:11" s="1" customFormat="1" x14ac:dyDescent="0.25">
      <c r="A215" s="1">
        <v>215</v>
      </c>
      <c r="B215">
        <v>0.2011599885634929</v>
      </c>
      <c r="C215" s="11">
        <v>330.24883999999997</v>
      </c>
      <c r="D215" s="12">
        <v>215</v>
      </c>
      <c r="E215" s="1">
        <f t="shared" si="21"/>
        <v>2.9419451924322784E-2</v>
      </c>
      <c r="F215" s="1">
        <f t="shared" si="22"/>
        <v>2.0809540006384101E-7</v>
      </c>
      <c r="G215" s="1">
        <f t="shared" si="23"/>
        <v>118.56449981017613</v>
      </c>
      <c r="H215" s="13">
        <f t="shared" si="24"/>
        <v>214.59761446821125</v>
      </c>
      <c r="I215" s="14">
        <f t="shared" si="25"/>
        <v>333.16211427838743</v>
      </c>
      <c r="J215" s="14">
        <f t="shared" si="27"/>
        <v>330.24883999999997</v>
      </c>
      <c r="K215" s="15">
        <f t="shared" si="26"/>
        <v>8.4871670211139865</v>
      </c>
    </row>
    <row r="216" spans="1:11" s="1" customFormat="1" x14ac:dyDescent="0.25">
      <c r="A216" s="1">
        <v>216</v>
      </c>
      <c r="B216">
        <v>0.20058816321529219</v>
      </c>
      <c r="C216" s="11">
        <v>333.12056999999999</v>
      </c>
      <c r="D216" s="12">
        <v>216</v>
      </c>
      <c r="E216" s="1">
        <f t="shared" si="21"/>
        <v>2.9167611910047311E-2</v>
      </c>
      <c r="F216" s="1">
        <f t="shared" si="22"/>
        <v>1.9658771497398056E-7</v>
      </c>
      <c r="G216" s="1">
        <f t="shared" si="23"/>
        <v>118.56455787445341</v>
      </c>
      <c r="H216" s="13">
        <f t="shared" si="24"/>
        <v>217.16197377768316</v>
      </c>
      <c r="I216" s="14">
        <f t="shared" si="25"/>
        <v>335.7265316521366</v>
      </c>
      <c r="J216" s="14">
        <f t="shared" si="27"/>
        <v>333.12056999999999</v>
      </c>
      <c r="K216" s="15">
        <f t="shared" si="26"/>
        <v>6.7910361324065898</v>
      </c>
    </row>
    <row r="217" spans="1:11" s="1" customFormat="1" x14ac:dyDescent="0.25">
      <c r="A217" s="1">
        <v>217</v>
      </c>
      <c r="B217">
        <v>0.19985295919617685</v>
      </c>
      <c r="C217" s="11">
        <v>336.56664999999998</v>
      </c>
      <c r="D217" s="12">
        <v>217</v>
      </c>
      <c r="E217" s="1">
        <f t="shared" si="21"/>
        <v>2.8846601254850536E-2</v>
      </c>
      <c r="F217" s="1">
        <f t="shared" si="22"/>
        <v>1.8272221943511822E-7</v>
      </c>
      <c r="G217" s="1">
        <f t="shared" si="23"/>
        <v>118.56462783556739</v>
      </c>
      <c r="H217" s="13">
        <f t="shared" si="24"/>
        <v>220.49557399744958</v>
      </c>
      <c r="I217" s="14">
        <f t="shared" si="25"/>
        <v>339.060201833017</v>
      </c>
      <c r="J217" s="14">
        <f t="shared" si="27"/>
        <v>336.56664999999998</v>
      </c>
      <c r="K217" s="15">
        <f t="shared" si="26"/>
        <v>6.2178007439425533</v>
      </c>
    </row>
    <row r="218" spans="1:11" s="1" customFormat="1" x14ac:dyDescent="0.25">
      <c r="A218" s="1">
        <v>218</v>
      </c>
      <c r="B218">
        <v>0.19919944451251892</v>
      </c>
      <c r="C218" s="11">
        <v>339.43838</v>
      </c>
      <c r="D218" s="12">
        <v>218</v>
      </c>
      <c r="E218" s="1">
        <f t="shared" si="21"/>
        <v>2.8563879799483022E-2</v>
      </c>
      <c r="F218" s="1">
        <f t="shared" si="22"/>
        <v>1.7122050628956467E-7</v>
      </c>
      <c r="G218" s="1">
        <f t="shared" si="23"/>
        <v>118.56468586978283</v>
      </c>
      <c r="H218" s="13">
        <f t="shared" si="24"/>
        <v>223.49360770797108</v>
      </c>
      <c r="I218" s="14">
        <f t="shared" si="25"/>
        <v>342.05829357775383</v>
      </c>
      <c r="J218" s="14">
        <f t="shared" si="27"/>
        <v>339.43838</v>
      </c>
      <c r="K218" s="15">
        <f t="shared" si="26"/>
        <v>6.8639471548988977</v>
      </c>
    </row>
    <row r="219" spans="1:11" s="1" customFormat="1" x14ac:dyDescent="0.25">
      <c r="A219" s="1">
        <v>219</v>
      </c>
      <c r="B219">
        <v>0.19854592982886077</v>
      </c>
      <c r="C219" s="11">
        <v>342.88445999999999</v>
      </c>
      <c r="D219" s="12">
        <v>219</v>
      </c>
      <c r="E219" s="1">
        <f t="shared" si="21"/>
        <v>2.8283617575475234E-2</v>
      </c>
      <c r="F219" s="1">
        <f t="shared" si="22"/>
        <v>1.6044277925857943E-7</v>
      </c>
      <c r="G219" s="1">
        <f t="shared" si="23"/>
        <v>118.56474025100928</v>
      </c>
      <c r="H219" s="13">
        <f t="shared" si="24"/>
        <v>226.52471984066864</v>
      </c>
      <c r="I219" s="14">
        <f t="shared" si="25"/>
        <v>345.08946009167801</v>
      </c>
      <c r="J219" s="14">
        <f t="shared" si="27"/>
        <v>342.88445999999999</v>
      </c>
      <c r="K219" s="15">
        <f t="shared" si="26"/>
        <v>4.8620254043000601</v>
      </c>
    </row>
    <row r="220" spans="1:11" s="1" customFormat="1" x14ac:dyDescent="0.25">
      <c r="A220" s="1">
        <v>220</v>
      </c>
      <c r="B220">
        <v>0.19781072580974543</v>
      </c>
      <c r="C220" s="11">
        <v>346.33053999999998</v>
      </c>
      <c r="D220" s="12">
        <v>220</v>
      </c>
      <c r="E220" s="1">
        <f t="shared" si="21"/>
        <v>2.7971252133050538E-2</v>
      </c>
      <c r="F220" s="1">
        <f t="shared" si="22"/>
        <v>1.4912659728016925E-7</v>
      </c>
      <c r="G220" s="1">
        <f t="shared" si="23"/>
        <v>118.56479734915061</v>
      </c>
      <c r="H220" s="13">
        <f t="shared" si="24"/>
        <v>229.97461350282555</v>
      </c>
      <c r="I220" s="14">
        <f t="shared" si="25"/>
        <v>348.53941085197619</v>
      </c>
      <c r="J220" s="14">
        <f t="shared" si="27"/>
        <v>346.33053999999998</v>
      </c>
      <c r="K220" s="15">
        <f t="shared" si="26"/>
        <v>4.8791104407100674</v>
      </c>
    </row>
    <row r="221" spans="1:11" s="1" customFormat="1" x14ac:dyDescent="0.25">
      <c r="A221" s="1">
        <v>221</v>
      </c>
      <c r="B221">
        <v>0.19715721112608753</v>
      </c>
      <c r="C221" s="11">
        <v>349.20227</v>
      </c>
      <c r="D221" s="12">
        <v>221</v>
      </c>
      <c r="E221" s="1">
        <f t="shared" si="21"/>
        <v>2.7696188692121593E-2</v>
      </c>
      <c r="F221" s="1">
        <f t="shared" si="22"/>
        <v>1.3973959423540892E-7</v>
      </c>
      <c r="G221" s="1">
        <f t="shared" si="23"/>
        <v>118.56484471324342</v>
      </c>
      <c r="H221" s="13">
        <f t="shared" si="24"/>
        <v>233.07696174600147</v>
      </c>
      <c r="I221" s="14">
        <f t="shared" si="25"/>
        <v>351.64180645924506</v>
      </c>
      <c r="J221" s="14">
        <f t="shared" si="27"/>
        <v>349.20227</v>
      </c>
      <c r="K221" s="15">
        <f t="shared" si="26"/>
        <v>5.9513381359859334</v>
      </c>
    </row>
    <row r="222" spans="1:11" s="1" customFormat="1" x14ac:dyDescent="0.25">
      <c r="A222" s="1">
        <v>222</v>
      </c>
      <c r="B222">
        <v>0.19642200710697219</v>
      </c>
      <c r="C222" s="11">
        <v>352.64834999999999</v>
      </c>
      <c r="D222" s="12">
        <v>222</v>
      </c>
      <c r="E222" s="1">
        <f t="shared" si="21"/>
        <v>2.738964996169134E-2</v>
      </c>
      <c r="F222" s="1">
        <f t="shared" si="22"/>
        <v>1.298836181719624E-7</v>
      </c>
      <c r="G222" s="1">
        <f t="shared" si="23"/>
        <v>118.56489444366093</v>
      </c>
      <c r="H222" s="13">
        <f t="shared" si="24"/>
        <v>236.60772383874939</v>
      </c>
      <c r="I222" s="14">
        <f t="shared" si="25"/>
        <v>355.17261828241021</v>
      </c>
      <c r="J222" s="14">
        <f t="shared" si="27"/>
        <v>352.64834999999999</v>
      </c>
      <c r="K222" s="15">
        <f t="shared" si="26"/>
        <v>6.3719303615822369</v>
      </c>
    </row>
    <row r="223" spans="1:11" s="1" customFormat="1" x14ac:dyDescent="0.25">
      <c r="A223" s="1">
        <v>223</v>
      </c>
      <c r="B223">
        <v>0.19576849242331404</v>
      </c>
      <c r="C223" s="11">
        <v>356.66876000000002</v>
      </c>
      <c r="D223" s="12">
        <v>223</v>
      </c>
      <c r="E223" s="1">
        <f t="shared" si="21"/>
        <v>2.7119745451896805E-2</v>
      </c>
      <c r="F223" s="1">
        <f t="shared" si="22"/>
        <v>1.2170788671367524E-7</v>
      </c>
      <c r="G223" s="1">
        <f t="shared" si="23"/>
        <v>118.56493569606585</v>
      </c>
      <c r="H223" s="13">
        <f t="shared" si="24"/>
        <v>239.78260623261002</v>
      </c>
      <c r="I223" s="14">
        <f t="shared" si="25"/>
        <v>358.34754192867592</v>
      </c>
      <c r="J223" s="14">
        <f t="shared" si="27"/>
        <v>356.66876000000002</v>
      </c>
      <c r="K223" s="15">
        <f t="shared" si="26"/>
        <v>2.8183087640487852</v>
      </c>
    </row>
    <row r="224" spans="1:11" s="1" customFormat="1" x14ac:dyDescent="0.25">
      <c r="A224" s="1">
        <v>224</v>
      </c>
      <c r="B224">
        <v>0.1950332884041987</v>
      </c>
      <c r="C224" s="11">
        <v>360.68918000000002</v>
      </c>
      <c r="D224" s="12">
        <v>224</v>
      </c>
      <c r="E224" s="1">
        <f t="shared" si="21"/>
        <v>2.6818986591318962E-2</v>
      </c>
      <c r="F224" s="1">
        <f t="shared" si="22"/>
        <v>1.1312369821284575E-7</v>
      </c>
      <c r="G224" s="1">
        <f t="shared" si="23"/>
        <v>118.56497900944569</v>
      </c>
      <c r="H224" s="13">
        <f t="shared" si="24"/>
        <v>243.39570680918962</v>
      </c>
      <c r="I224" s="14">
        <f t="shared" si="25"/>
        <v>361.96068581863517</v>
      </c>
      <c r="J224" s="14">
        <f t="shared" si="27"/>
        <v>360.68918000000002</v>
      </c>
      <c r="K224" s="15">
        <f t="shared" si="26"/>
        <v>1.616727046823039</v>
      </c>
    </row>
    <row r="225" spans="1:11" s="1" customFormat="1" x14ac:dyDescent="0.25">
      <c r="A225" s="1">
        <v>225</v>
      </c>
      <c r="B225">
        <v>0.1943797737205408</v>
      </c>
      <c r="C225" s="11">
        <v>363.56090999999998</v>
      </c>
      <c r="D225" s="12">
        <v>225</v>
      </c>
      <c r="E225" s="1">
        <f t="shared" si="21"/>
        <v>2.6554197628079278E-2</v>
      </c>
      <c r="F225" s="1">
        <f t="shared" si="22"/>
        <v>1.060029410769348E-7</v>
      </c>
      <c r="G225" s="1">
        <f t="shared" si="23"/>
        <v>118.56501493877963</v>
      </c>
      <c r="H225" s="13">
        <f t="shared" si="24"/>
        <v>246.64443909988381</v>
      </c>
      <c r="I225" s="14">
        <f t="shared" si="25"/>
        <v>365.20945403866347</v>
      </c>
      <c r="J225" s="14">
        <f t="shared" si="27"/>
        <v>363.56090999999998</v>
      </c>
      <c r="K225" s="15">
        <f t="shared" si="26"/>
        <v>2.717697447412923</v>
      </c>
    </row>
    <row r="226" spans="1:11" s="1" customFormat="1" x14ac:dyDescent="0.25">
      <c r="A226" s="1">
        <v>226</v>
      </c>
      <c r="B226">
        <v>0.19364456970142546</v>
      </c>
      <c r="C226" s="11">
        <v>367.00698999999997</v>
      </c>
      <c r="D226" s="12">
        <v>226</v>
      </c>
      <c r="E226" s="1">
        <f t="shared" si="21"/>
        <v>2.6259167910477624E-2</v>
      </c>
      <c r="F226" s="1">
        <f t="shared" si="22"/>
        <v>9.8526433898427797E-8</v>
      </c>
      <c r="G226" s="1">
        <f t="shared" si="23"/>
        <v>118.56505266314124</v>
      </c>
      <c r="H226" s="13">
        <f t="shared" si="24"/>
        <v>250.34136897211658</v>
      </c>
      <c r="I226" s="14">
        <f t="shared" si="25"/>
        <v>368.90642163525774</v>
      </c>
      <c r="J226" s="14">
        <f t="shared" si="27"/>
        <v>367.00698999999997</v>
      </c>
      <c r="K226" s="15">
        <f t="shared" si="26"/>
        <v>3.6078405370180056</v>
      </c>
    </row>
    <row r="227" spans="1:11" s="1" customFormat="1" x14ac:dyDescent="0.25">
      <c r="A227" s="1">
        <v>227</v>
      </c>
      <c r="B227">
        <v>0.19290936568231012</v>
      </c>
      <c r="C227" s="11">
        <v>371.0274</v>
      </c>
      <c r="D227" s="12">
        <v>227</v>
      </c>
      <c r="E227" s="1">
        <f t="shared" si="21"/>
        <v>2.5967149461976369E-2</v>
      </c>
      <c r="F227" s="1">
        <f t="shared" si="22"/>
        <v>9.1577250815489275E-8</v>
      </c>
      <c r="G227" s="1">
        <f t="shared" si="23"/>
        <v>118.56508772678532</v>
      </c>
      <c r="H227" s="13">
        <f t="shared" si="24"/>
        <v>254.08329022362108</v>
      </c>
      <c r="I227" s="14">
        <f t="shared" si="25"/>
        <v>372.64837795040648</v>
      </c>
      <c r="J227" s="14">
        <f t="shared" si="27"/>
        <v>371.0274</v>
      </c>
      <c r="K227" s="15">
        <f t="shared" si="26"/>
        <v>2.627569515704006</v>
      </c>
    </row>
    <row r="228" spans="1:11" s="1" customFormat="1" x14ac:dyDescent="0.25">
      <c r="A228" s="1">
        <v>228</v>
      </c>
      <c r="B228">
        <v>0.19225585099865197</v>
      </c>
      <c r="C228" s="11">
        <v>374.47348</v>
      </c>
      <c r="D228" s="12">
        <v>228</v>
      </c>
      <c r="E228" s="1">
        <f t="shared" si="21"/>
        <v>2.5710092738168343E-2</v>
      </c>
      <c r="F228" s="1">
        <f t="shared" si="22"/>
        <v>8.581276444014637E-8</v>
      </c>
      <c r="G228" s="1">
        <f t="shared" si="23"/>
        <v>118.56511681278835</v>
      </c>
      <c r="H228" s="13">
        <f t="shared" si="24"/>
        <v>257.44755864836287</v>
      </c>
      <c r="I228" s="14">
        <f t="shared" si="25"/>
        <v>376.01267546115128</v>
      </c>
      <c r="J228" s="14">
        <f t="shared" si="27"/>
        <v>374.47348</v>
      </c>
      <c r="K228" s="15">
        <f t="shared" si="26"/>
        <v>2.3691226676287021</v>
      </c>
    </row>
    <row r="229" spans="1:11" s="1" customFormat="1" x14ac:dyDescent="0.25">
      <c r="A229" s="1">
        <v>229</v>
      </c>
      <c r="B229">
        <v>0.19160233631499404</v>
      </c>
      <c r="C229" s="11">
        <v>377.91955999999999</v>
      </c>
      <c r="D229" s="12">
        <v>229</v>
      </c>
      <c r="E229" s="1">
        <f t="shared" si="21"/>
        <v>2.5455391398987698E-2</v>
      </c>
      <c r="F229" s="1">
        <f t="shared" si="22"/>
        <v>8.041113204987688E-8</v>
      </c>
      <c r="G229" s="1">
        <f t="shared" si="23"/>
        <v>118.56514406793789</v>
      </c>
      <c r="H229" s="13">
        <f t="shared" si="24"/>
        <v>260.84801651741236</v>
      </c>
      <c r="I229" s="14">
        <f t="shared" si="25"/>
        <v>379.41316058535028</v>
      </c>
      <c r="J229" s="14">
        <f t="shared" si="27"/>
        <v>377.91955999999999</v>
      </c>
      <c r="K229" s="15">
        <f t="shared" si="26"/>
        <v>2.2308427085587392</v>
      </c>
    </row>
    <row r="230" spans="1:11" s="1" customFormat="1" x14ac:dyDescent="0.25">
      <c r="A230" s="1">
        <v>230</v>
      </c>
      <c r="B230">
        <v>0.19094882163133589</v>
      </c>
      <c r="C230" s="11">
        <v>381.36563000000001</v>
      </c>
      <c r="D230" s="12">
        <v>230</v>
      </c>
      <c r="E230" s="1">
        <f t="shared" si="21"/>
        <v>2.5203033708871593E-2</v>
      </c>
      <c r="F230" s="1">
        <f t="shared" si="22"/>
        <v>7.534951344631507E-8</v>
      </c>
      <c r="G230" s="1">
        <f t="shared" si="23"/>
        <v>118.56516960747794</v>
      </c>
      <c r="H230" s="13">
        <f t="shared" si="24"/>
        <v>264.28496906772807</v>
      </c>
      <c r="I230" s="14">
        <f t="shared" si="25"/>
        <v>382.85013867520604</v>
      </c>
      <c r="J230" s="14">
        <f t="shared" si="27"/>
        <v>381.36563000000001</v>
      </c>
      <c r="K230" s="15">
        <f t="shared" si="26"/>
        <v>2.2037660067619615</v>
      </c>
    </row>
    <row r="231" spans="1:11" s="1" customFormat="1" x14ac:dyDescent="0.25">
      <c r="A231" s="1">
        <v>231</v>
      </c>
      <c r="B231">
        <v>0.19021361761222058</v>
      </c>
      <c r="C231" s="11">
        <v>385.96039000000002</v>
      </c>
      <c r="D231" s="12">
        <v>231</v>
      </c>
      <c r="E231" s="1">
        <f t="shared" si="21"/>
        <v>2.4921917701862896E-2</v>
      </c>
      <c r="F231" s="1">
        <f t="shared" si="22"/>
        <v>7.0035019613298554E-8</v>
      </c>
      <c r="G231" s="1">
        <f t="shared" si="23"/>
        <v>118.56519642296377</v>
      </c>
      <c r="H231" s="13">
        <f t="shared" si="24"/>
        <v>268.1955465017258</v>
      </c>
      <c r="I231" s="14">
        <f t="shared" si="25"/>
        <v>386.76074292468962</v>
      </c>
      <c r="J231" s="14">
        <f t="shared" si="27"/>
        <v>385.96039000000002</v>
      </c>
      <c r="K231" s="15">
        <f t="shared" si="26"/>
        <v>0.64056480405920468</v>
      </c>
    </row>
    <row r="232" spans="1:11" s="1" customFormat="1" x14ac:dyDescent="0.25">
      <c r="A232" s="1">
        <v>232</v>
      </c>
      <c r="B232">
        <v>0.18964179226401984</v>
      </c>
      <c r="C232" s="11">
        <v>389.40645999999998</v>
      </c>
      <c r="D232" s="12">
        <v>232</v>
      </c>
      <c r="E232" s="1">
        <f t="shared" si="21"/>
        <v>2.470530083652224E-2</v>
      </c>
      <c r="F232" s="1">
        <f t="shared" si="22"/>
        <v>6.6162054716004128E-8</v>
      </c>
      <c r="G232" s="1">
        <f t="shared" si="23"/>
        <v>118.56521596489219</v>
      </c>
      <c r="H232" s="13">
        <f t="shared" si="24"/>
        <v>271.26959174375617</v>
      </c>
      <c r="I232" s="14">
        <f t="shared" si="25"/>
        <v>389.83480770864833</v>
      </c>
      <c r="J232" s="14">
        <f t="shared" si="27"/>
        <v>389.40645999999998</v>
      </c>
      <c r="K232" s="15">
        <f t="shared" si="26"/>
        <v>0.18348175950428816</v>
      </c>
    </row>
    <row r="233" spans="1:11" s="1" customFormat="1" x14ac:dyDescent="0.25">
      <c r="A233" s="1">
        <v>233</v>
      </c>
      <c r="B233">
        <v>0.1889065882449045</v>
      </c>
      <c r="C233" s="11">
        <v>393.42687999999998</v>
      </c>
      <c r="D233" s="12">
        <v>233</v>
      </c>
      <c r="E233" s="1">
        <f t="shared" si="21"/>
        <v>2.4429387247148333E-2</v>
      </c>
      <c r="F233" s="1">
        <f t="shared" si="22"/>
        <v>6.1495561663376583E-8</v>
      </c>
      <c r="G233" s="1">
        <f t="shared" si="23"/>
        <v>118.56523951075292</v>
      </c>
      <c r="H233" s="13">
        <f t="shared" si="24"/>
        <v>275.26406909187097</v>
      </c>
      <c r="I233" s="14">
        <f t="shared" si="25"/>
        <v>393.82930860262377</v>
      </c>
      <c r="J233" s="14">
        <f t="shared" si="27"/>
        <v>393.42687999999998</v>
      </c>
      <c r="K233" s="15">
        <f t="shared" si="26"/>
        <v>0.16194878020973305</v>
      </c>
    </row>
    <row r="234" spans="1:11" s="1" customFormat="1" x14ac:dyDescent="0.25">
      <c r="A234" s="1">
        <v>234</v>
      </c>
      <c r="B234">
        <v>0.18825307356124657</v>
      </c>
      <c r="C234" s="11">
        <v>396.87295999999998</v>
      </c>
      <c r="D234" s="12">
        <v>234</v>
      </c>
      <c r="E234" s="1">
        <f t="shared" si="21"/>
        <v>2.4186566714163749E-2</v>
      </c>
      <c r="F234" s="1">
        <f t="shared" si="22"/>
        <v>5.7624613133885549E-8</v>
      </c>
      <c r="G234" s="1">
        <f t="shared" si="23"/>
        <v>118.56525904251532</v>
      </c>
      <c r="H234" s="13">
        <f t="shared" si="24"/>
        <v>278.8548441661265</v>
      </c>
      <c r="I234" s="14">
        <f t="shared" si="25"/>
        <v>397.42010320864176</v>
      </c>
      <c r="J234" s="14">
        <f t="shared" si="27"/>
        <v>396.87295999999998</v>
      </c>
      <c r="K234" s="15">
        <f t="shared" si="26"/>
        <v>0.29936569076282776</v>
      </c>
    </row>
    <row r="235" spans="1:11" s="1" customFormat="1" x14ac:dyDescent="0.25">
      <c r="A235" s="1">
        <v>235</v>
      </c>
      <c r="B235">
        <v>0.18759955887758845</v>
      </c>
      <c r="C235" s="11">
        <v>399.74468999999999</v>
      </c>
      <c r="D235" s="12">
        <v>235</v>
      </c>
      <c r="E235" s="1">
        <f t="shared" si="21"/>
        <v>2.3946025155660376E-2</v>
      </c>
      <c r="F235" s="1">
        <f t="shared" si="22"/>
        <v>5.3997327754966116E-8</v>
      </c>
      <c r="G235" s="1">
        <f t="shared" si="23"/>
        <v>118.56527734482248</v>
      </c>
      <c r="H235" s="13">
        <f t="shared" si="24"/>
        <v>282.48371954189344</v>
      </c>
      <c r="I235" s="14">
        <f t="shared" si="25"/>
        <v>401.04899688671605</v>
      </c>
      <c r="J235" s="14">
        <f t="shared" si="27"/>
        <v>399.74468999999999</v>
      </c>
      <c r="K235" s="15">
        <f t="shared" si="26"/>
        <v>1.7012164547349482</v>
      </c>
    </row>
    <row r="236" spans="1:11" s="1" customFormat="1" x14ac:dyDescent="0.25">
      <c r="A236" s="1">
        <v>236</v>
      </c>
      <c r="B236">
        <v>0.18686435485847311</v>
      </c>
      <c r="C236" s="11">
        <v>404.33947999999998</v>
      </c>
      <c r="D236" s="12">
        <v>236</v>
      </c>
      <c r="E236" s="1">
        <f t="shared" si="21"/>
        <v>2.3678123250388455E-2</v>
      </c>
      <c r="F236" s="1">
        <f t="shared" si="22"/>
        <v>5.0188826074308306E-8</v>
      </c>
      <c r="G236" s="1">
        <f t="shared" si="23"/>
        <v>118.56529656150184</v>
      </c>
      <c r="H236" s="13">
        <f t="shared" si="24"/>
        <v>286.612147241157</v>
      </c>
      <c r="I236" s="14">
        <f t="shared" si="25"/>
        <v>405.17744380265896</v>
      </c>
      <c r="J236" s="14">
        <f t="shared" si="27"/>
        <v>404.33947999999998</v>
      </c>
      <c r="K236" s="15">
        <f t="shared" si="26"/>
        <v>0.70218333456669124</v>
      </c>
    </row>
    <row r="237" spans="1:11" s="1" customFormat="1" x14ac:dyDescent="0.25">
      <c r="A237" s="1">
        <v>237</v>
      </c>
      <c r="B237">
        <v>0.18612915083935777</v>
      </c>
      <c r="C237" s="11">
        <v>408.35989000000001</v>
      </c>
      <c r="D237" s="12">
        <v>237</v>
      </c>
      <c r="E237" s="1">
        <f t="shared" si="21"/>
        <v>2.341306916206741E-2</v>
      </c>
      <c r="F237" s="1">
        <f t="shared" si="22"/>
        <v>4.6648942341335965E-8</v>
      </c>
      <c r="G237" s="1">
        <f t="shared" si="23"/>
        <v>118.56531442281013</v>
      </c>
      <c r="H237" s="13">
        <f t="shared" si="24"/>
        <v>290.78966663494316</v>
      </c>
      <c r="I237" s="14">
        <f t="shared" si="25"/>
        <v>409.35498105775355</v>
      </c>
      <c r="J237" s="14">
        <f t="shared" si="27"/>
        <v>408.35989000000001</v>
      </c>
      <c r="K237" s="15">
        <f t="shared" si="26"/>
        <v>0.99020621322106106</v>
      </c>
    </row>
    <row r="238" spans="1:11" s="1" customFormat="1" x14ac:dyDescent="0.25">
      <c r="A238" s="1">
        <v>238</v>
      </c>
      <c r="B238">
        <v>0.18547563615569984</v>
      </c>
      <c r="C238" s="11">
        <v>411.80597</v>
      </c>
      <c r="D238" s="12">
        <v>238</v>
      </c>
      <c r="E238" s="1">
        <f t="shared" si="21"/>
        <v>2.3179840230699508E-2</v>
      </c>
      <c r="F238" s="1">
        <f t="shared" si="22"/>
        <v>4.371253888548117E-8</v>
      </c>
      <c r="G238" s="1">
        <f t="shared" si="23"/>
        <v>118.56532923912036</v>
      </c>
      <c r="H238" s="13">
        <f t="shared" si="24"/>
        <v>294.54460859370505</v>
      </c>
      <c r="I238" s="14">
        <f t="shared" si="25"/>
        <v>413.10993783282572</v>
      </c>
      <c r="J238" s="14">
        <f t="shared" si="27"/>
        <v>411.80597</v>
      </c>
      <c r="K238" s="15">
        <f t="shared" si="26"/>
        <v>1.7003321090442038</v>
      </c>
    </row>
    <row r="239" spans="1:11" s="1" customFormat="1" x14ac:dyDescent="0.25">
      <c r="A239" s="1">
        <v>239</v>
      </c>
      <c r="B239">
        <v>0.18482212147204169</v>
      </c>
      <c r="C239" s="11">
        <v>416.97507000000002</v>
      </c>
      <c r="D239" s="12">
        <v>239</v>
      </c>
      <c r="E239" s="1">
        <f t="shared" si="21"/>
        <v>2.2948831534893598E-2</v>
      </c>
      <c r="F239" s="1">
        <f t="shared" si="22"/>
        <v>4.0960972369956287E-8</v>
      </c>
      <c r="G239" s="1">
        <f t="shared" si="23"/>
        <v>118.56534312279447</v>
      </c>
      <c r="H239" s="13">
        <f t="shared" si="24"/>
        <v>298.33904173095533</v>
      </c>
      <c r="I239" s="14">
        <f t="shared" si="25"/>
        <v>416.90438485374989</v>
      </c>
      <c r="J239" s="14">
        <f t="shared" si="27"/>
        <v>416.97507000000002</v>
      </c>
      <c r="K239" s="15">
        <f t="shared" si="26"/>
        <v>4.9963899004019383E-3</v>
      </c>
    </row>
    <row r="240" spans="1:11" s="1" customFormat="1" x14ac:dyDescent="0.25">
      <c r="A240" s="1">
        <v>240</v>
      </c>
      <c r="B240">
        <v>0.18416860678838379</v>
      </c>
      <c r="C240" s="11">
        <v>420.99547999999999</v>
      </c>
      <c r="D240" s="12">
        <v>240</v>
      </c>
      <c r="E240" s="1">
        <f t="shared" si="21"/>
        <v>2.2720028666933755E-2</v>
      </c>
      <c r="F240" s="1">
        <f t="shared" si="22"/>
        <v>3.8382607961133643E-8</v>
      </c>
      <c r="G240" s="1">
        <f t="shared" si="23"/>
        <v>118.56535613253843</v>
      </c>
      <c r="H240" s="13">
        <f t="shared" si="24"/>
        <v>302.17330212237147</v>
      </c>
      <c r="I240" s="14">
        <f t="shared" si="25"/>
        <v>420.73865825490998</v>
      </c>
      <c r="J240" s="14">
        <f t="shared" si="27"/>
        <v>420.99547999999999</v>
      </c>
      <c r="K240" s="15">
        <f t="shared" si="26"/>
        <v>6.5957408751076987E-2</v>
      </c>
    </row>
    <row r="241" spans="1:11" s="1" customFormat="1" x14ac:dyDescent="0.25">
      <c r="A241" s="1">
        <v>241</v>
      </c>
      <c r="B241">
        <v>0.18343340276926845</v>
      </c>
      <c r="C241" s="11">
        <v>425.01589999999999</v>
      </c>
      <c r="D241" s="12">
        <v>241</v>
      </c>
      <c r="E241" s="1">
        <f t="shared" si="21"/>
        <v>2.2465243893534832E-2</v>
      </c>
      <c r="F241" s="1">
        <f t="shared" si="22"/>
        <v>3.5675430798305416E-8</v>
      </c>
      <c r="G241" s="1">
        <f t="shared" si="23"/>
        <v>118.56536979223915</v>
      </c>
      <c r="H241" s="13">
        <f t="shared" si="24"/>
        <v>306.53487415361502</v>
      </c>
      <c r="I241" s="14">
        <f t="shared" si="25"/>
        <v>425.10024394585412</v>
      </c>
      <c r="J241" s="14">
        <f t="shared" si="27"/>
        <v>425.01589999999999</v>
      </c>
      <c r="K241" s="15">
        <f t="shared" si="26"/>
        <v>7.1139012022443694E-3</v>
      </c>
    </row>
    <row r="242" spans="1:11" s="1" customFormat="1" x14ac:dyDescent="0.25">
      <c r="A242" s="1">
        <v>242</v>
      </c>
      <c r="B242">
        <v>0.1827798880856103</v>
      </c>
      <c r="C242" s="11">
        <v>429.61068999999998</v>
      </c>
      <c r="D242" s="12">
        <v>242</v>
      </c>
      <c r="E242" s="1">
        <f t="shared" si="21"/>
        <v>2.2241079653863738E-2</v>
      </c>
      <c r="F242" s="1">
        <f t="shared" si="22"/>
        <v>3.342977405815567E-8</v>
      </c>
      <c r="G242" s="1">
        <f t="shared" si="23"/>
        <v>118.56538112323108</v>
      </c>
      <c r="H242" s="13">
        <f t="shared" si="24"/>
        <v>310.45489991252629</v>
      </c>
      <c r="I242" s="14">
        <f t="shared" si="25"/>
        <v>429.02028103575742</v>
      </c>
      <c r="J242" s="14">
        <f t="shared" si="27"/>
        <v>429.61068999999998</v>
      </c>
      <c r="K242" s="15">
        <f t="shared" si="26"/>
        <v>0.34858274505796782</v>
      </c>
    </row>
    <row r="243" spans="1:11" s="1" customFormat="1" x14ac:dyDescent="0.25">
      <c r="A243" s="1">
        <v>243</v>
      </c>
      <c r="B243">
        <v>0.18204468406649496</v>
      </c>
      <c r="C243" s="11">
        <v>434.20544000000001</v>
      </c>
      <c r="D243" s="12">
        <v>243</v>
      </c>
      <c r="E243" s="1">
        <f t="shared" si="21"/>
        <v>2.199147544787803E-2</v>
      </c>
      <c r="F243" s="1">
        <f t="shared" si="22"/>
        <v>3.1071926418154171E-8</v>
      </c>
      <c r="G243" s="1">
        <f t="shared" si="23"/>
        <v>118.56539302031007</v>
      </c>
      <c r="H243" s="13">
        <f t="shared" si="24"/>
        <v>314.91383610905257</v>
      </c>
      <c r="I243" s="14">
        <f t="shared" si="25"/>
        <v>433.47922912936275</v>
      </c>
      <c r="J243" s="14">
        <f t="shared" si="27"/>
        <v>434.20544000000001</v>
      </c>
      <c r="K243" s="15">
        <f t="shared" si="26"/>
        <v>0.52738222863172735</v>
      </c>
    </row>
    <row r="244" spans="1:11" s="1" customFormat="1" x14ac:dyDescent="0.25">
      <c r="A244" s="1">
        <v>244</v>
      </c>
      <c r="B244">
        <v>0.18139116938283706</v>
      </c>
      <c r="C244" s="11">
        <v>438.80020000000002</v>
      </c>
      <c r="D244" s="12">
        <v>244</v>
      </c>
      <c r="E244" s="1">
        <f t="shared" si="21"/>
        <v>2.1771882056914736E-2</v>
      </c>
      <c r="F244" s="1">
        <f t="shared" si="22"/>
        <v>2.9116045454436857E-8</v>
      </c>
      <c r="G244" s="1">
        <f t="shared" si="23"/>
        <v>118.56540288917193</v>
      </c>
      <c r="H244" s="13">
        <f t="shared" si="24"/>
        <v>318.92119756285985</v>
      </c>
      <c r="I244" s="14">
        <f t="shared" si="25"/>
        <v>437.48660045203195</v>
      </c>
      <c r="J244" s="14">
        <f t="shared" si="27"/>
        <v>438.80020000000002</v>
      </c>
      <c r="K244" s="15">
        <f t="shared" si="26"/>
        <v>1.7255437724219107</v>
      </c>
    </row>
    <row r="245" spans="1:11" s="1" customFormat="1" x14ac:dyDescent="0.25">
      <c r="A245" s="1">
        <v>245</v>
      </c>
      <c r="B245">
        <v>0.18065596536372172</v>
      </c>
      <c r="C245" s="11">
        <v>443.39499000000001</v>
      </c>
      <c r="D245" s="12">
        <v>245</v>
      </c>
      <c r="E245" s="1">
        <f t="shared" si="21"/>
        <v>2.1527381228405668E-2</v>
      </c>
      <c r="F245" s="1">
        <f t="shared" si="22"/>
        <v>2.7062450577140264E-8</v>
      </c>
      <c r="G245" s="1">
        <f t="shared" si="23"/>
        <v>118.56541325107358</v>
      </c>
      <c r="H245" s="13">
        <f t="shared" si="24"/>
        <v>323.4792860560072</v>
      </c>
      <c r="I245" s="14">
        <f t="shared" si="25"/>
        <v>442.04469930708069</v>
      </c>
      <c r="J245" s="14">
        <f t="shared" si="27"/>
        <v>443.39499000000001</v>
      </c>
      <c r="K245" s="15">
        <f t="shared" si="26"/>
        <v>1.8232849553845263</v>
      </c>
    </row>
    <row r="246" spans="1:11" s="1" customFormat="1" x14ac:dyDescent="0.25">
      <c r="A246" s="1">
        <v>246</v>
      </c>
      <c r="B246">
        <v>0.17992076134460638</v>
      </c>
      <c r="C246" s="11">
        <v>447.41541000000001</v>
      </c>
      <c r="D246" s="12">
        <v>246</v>
      </c>
      <c r="E246" s="1">
        <f t="shared" si="21"/>
        <v>2.1285550343662918E-2</v>
      </c>
      <c r="F246" s="1">
        <f t="shared" si="22"/>
        <v>2.5153698401863927E-8</v>
      </c>
      <c r="G246" s="1">
        <f t="shared" si="23"/>
        <v>118.56542288213782</v>
      </c>
      <c r="H246" s="13">
        <f t="shared" si="24"/>
        <v>328.09060617100783</v>
      </c>
      <c r="I246" s="14">
        <f t="shared" si="25"/>
        <v>446.65602905314574</v>
      </c>
      <c r="J246" s="14">
        <f t="shared" si="27"/>
        <v>447.41541000000001</v>
      </c>
      <c r="K246" s="15">
        <f t="shared" si="26"/>
        <v>0.57665942244527923</v>
      </c>
    </row>
    <row r="247" spans="1:11" s="1" customFormat="1" x14ac:dyDescent="0.25">
      <c r="A247" s="1">
        <v>247</v>
      </c>
      <c r="B247">
        <v>0.17926724666094845</v>
      </c>
      <c r="C247" s="11">
        <v>452.01015999999998</v>
      </c>
      <c r="D247" s="12">
        <v>247</v>
      </c>
      <c r="E247" s="1">
        <f t="shared" si="21"/>
        <v>2.1072812928489809E-2</v>
      </c>
      <c r="F247" s="1">
        <f t="shared" si="22"/>
        <v>2.3570351017131947E-8</v>
      </c>
      <c r="G247" s="1">
        <f t="shared" si="23"/>
        <v>118.56543087129526</v>
      </c>
      <c r="H247" s="13">
        <f t="shared" si="24"/>
        <v>332.23466655638578</v>
      </c>
      <c r="I247" s="14">
        <f t="shared" si="25"/>
        <v>450.80009742768118</v>
      </c>
      <c r="J247" s="14">
        <f t="shared" si="27"/>
        <v>452.01015999999998</v>
      </c>
      <c r="K247" s="15">
        <f t="shared" si="26"/>
        <v>1.464251428926802</v>
      </c>
    </row>
    <row r="248" spans="1:11" s="1" customFormat="1" x14ac:dyDescent="0.25">
      <c r="A248" s="1">
        <v>248</v>
      </c>
      <c r="B248">
        <v>0.1786137319772903</v>
      </c>
      <c r="C248" s="11">
        <v>456.03057999999999</v>
      </c>
      <c r="D248" s="12">
        <v>248</v>
      </c>
      <c r="E248" s="1">
        <f t="shared" si="21"/>
        <v>2.0862151602626222E-2</v>
      </c>
      <c r="F248" s="1">
        <f t="shared" si="22"/>
        <v>2.2086670333663588E-8</v>
      </c>
      <c r="G248" s="1">
        <f t="shared" si="23"/>
        <v>118.56543835756111</v>
      </c>
      <c r="H248" s="13">
        <f t="shared" si="24"/>
        <v>336.42156856485434</v>
      </c>
      <c r="I248" s="14">
        <f t="shared" si="25"/>
        <v>454.9870069224155</v>
      </c>
      <c r="J248" s="14">
        <f t="shared" si="27"/>
        <v>456.03057999999999</v>
      </c>
      <c r="K248" s="15">
        <f t="shared" si="26"/>
        <v>1.0890447682591498</v>
      </c>
    </row>
    <row r="249" spans="1:11" s="1" customFormat="1" x14ac:dyDescent="0.25">
      <c r="A249" s="1">
        <v>249</v>
      </c>
      <c r="B249">
        <v>0.17812359596454677</v>
      </c>
      <c r="C249" s="11">
        <v>460.62536999999998</v>
      </c>
      <c r="D249" s="12">
        <v>249</v>
      </c>
      <c r="E249" s="1">
        <f t="shared" si="21"/>
        <v>2.0705508442635384E-2</v>
      </c>
      <c r="F249" s="1">
        <f t="shared" si="22"/>
        <v>2.1035526992700871E-8</v>
      </c>
      <c r="G249" s="1">
        <f t="shared" si="23"/>
        <v>118.56544366135662</v>
      </c>
      <c r="H249" s="13">
        <f t="shared" si="24"/>
        <v>339.59008549040658</v>
      </c>
      <c r="I249" s="14">
        <f t="shared" si="25"/>
        <v>458.15552915176329</v>
      </c>
      <c r="J249" s="14">
        <f t="shared" si="27"/>
        <v>460.62536999999998</v>
      </c>
      <c r="K249" s="15">
        <f t="shared" si="26"/>
        <v>6.1001138156185117</v>
      </c>
    </row>
    <row r="250" spans="1:11" s="1" customFormat="1" x14ac:dyDescent="0.25">
      <c r="A250" s="1">
        <v>250</v>
      </c>
      <c r="B250">
        <v>0.17722501327451706</v>
      </c>
      <c r="C250" s="11">
        <v>465.79446000000002</v>
      </c>
      <c r="D250" s="12">
        <v>250</v>
      </c>
      <c r="E250" s="1">
        <f t="shared" si="21"/>
        <v>2.0421316517138376E-2</v>
      </c>
      <c r="F250" s="1">
        <f t="shared" si="22"/>
        <v>1.9236637658661319E-8</v>
      </c>
      <c r="G250" s="1">
        <f t="shared" si="23"/>
        <v>118.56545273808433</v>
      </c>
      <c r="H250" s="13">
        <f t="shared" si="24"/>
        <v>345.46270266167249</v>
      </c>
      <c r="I250" s="14">
        <f t="shared" si="25"/>
        <v>464.028155399757</v>
      </c>
      <c r="J250" s="14">
        <f t="shared" si="27"/>
        <v>465.79446000000002</v>
      </c>
      <c r="K250" s="15">
        <f t="shared" si="26"/>
        <v>3.1198319408396471</v>
      </c>
    </row>
    <row r="251" spans="1:11" s="1" customFormat="1" x14ac:dyDescent="0.25">
      <c r="A251" s="1">
        <v>251</v>
      </c>
      <c r="B251">
        <v>0.17657149859085891</v>
      </c>
      <c r="C251" s="11">
        <v>470.38922000000002</v>
      </c>
      <c r="D251" s="12">
        <v>251</v>
      </c>
      <c r="E251" s="1">
        <f t="shared" si="21"/>
        <v>2.0217039556353594E-2</v>
      </c>
      <c r="F251" s="1">
        <f t="shared" si="22"/>
        <v>1.8025750582184341E-8</v>
      </c>
      <c r="G251" s="1">
        <f t="shared" si="23"/>
        <v>118.565458847906</v>
      </c>
      <c r="H251" s="13">
        <f t="shared" si="24"/>
        <v>349.78592610710695</v>
      </c>
      <c r="I251" s="14">
        <f t="shared" si="25"/>
        <v>468.35138495501315</v>
      </c>
      <c r="J251" s="14">
        <f t="shared" si="27"/>
        <v>470.38922000000002</v>
      </c>
      <c r="K251" s="15">
        <f t="shared" si="26"/>
        <v>4.1527716705766693</v>
      </c>
    </row>
    <row r="252" spans="1:11" s="1" customFormat="1" x14ac:dyDescent="0.25">
      <c r="A252" s="1">
        <v>252</v>
      </c>
      <c r="B252">
        <v>0.17583629457174357</v>
      </c>
      <c r="C252" s="11">
        <v>475.55835000000002</v>
      </c>
      <c r="D252" s="12">
        <v>252</v>
      </c>
      <c r="E252" s="1">
        <f t="shared" si="21"/>
        <v>1.9989629174982433E-2</v>
      </c>
      <c r="F252" s="1">
        <f t="shared" si="22"/>
        <v>1.6754368858876295E-8</v>
      </c>
      <c r="G252" s="1">
        <f t="shared" si="23"/>
        <v>118.56546526296833</v>
      </c>
      <c r="H252" s="13">
        <f t="shared" si="24"/>
        <v>354.7026699236398</v>
      </c>
      <c r="I252" s="14">
        <f t="shared" si="25"/>
        <v>473.26813518660822</v>
      </c>
      <c r="J252" s="14">
        <f t="shared" si="27"/>
        <v>475.55835000000002</v>
      </c>
      <c r="K252" s="15">
        <f t="shared" si="26"/>
        <v>5.2450838914792328</v>
      </c>
    </row>
    <row r="253" spans="1:11" s="1" customFormat="1" x14ac:dyDescent="0.25">
      <c r="A253" s="1">
        <v>253</v>
      </c>
      <c r="B253">
        <v>0.17518277988808567</v>
      </c>
      <c r="C253" s="11">
        <v>480.15311000000003</v>
      </c>
      <c r="D253" s="12">
        <v>253</v>
      </c>
      <c r="E253" s="1">
        <f t="shared" si="21"/>
        <v>1.9789602871368668E-2</v>
      </c>
      <c r="F253" s="1">
        <f t="shared" si="22"/>
        <v>1.5699732833737881E-8</v>
      </c>
      <c r="G253" s="1">
        <f t="shared" si="23"/>
        <v>118.56547058438838</v>
      </c>
      <c r="H253" s="13">
        <f t="shared" si="24"/>
        <v>359.12076324455597</v>
      </c>
      <c r="I253" s="14">
        <f t="shared" si="25"/>
        <v>477.68623382894435</v>
      </c>
      <c r="J253" s="14">
        <f t="shared" si="27"/>
        <v>480.15311000000003</v>
      </c>
      <c r="K253" s="15">
        <f t="shared" si="26"/>
        <v>6.0854780433223015</v>
      </c>
    </row>
    <row r="254" spans="1:11" s="1" customFormat="1" x14ac:dyDescent="0.25">
      <c r="A254" s="1">
        <v>254</v>
      </c>
      <c r="B254">
        <v>0.17444757586897033</v>
      </c>
      <c r="C254" s="11">
        <v>485.32224000000002</v>
      </c>
      <c r="D254" s="12">
        <v>254</v>
      </c>
      <c r="E254" s="1">
        <f t="shared" si="21"/>
        <v>1.9566932733810223E-2</v>
      </c>
      <c r="F254" s="1">
        <f t="shared" si="22"/>
        <v>1.4592408317845848E-8</v>
      </c>
      <c r="G254" s="1">
        <f t="shared" si="23"/>
        <v>118.5654761716612</v>
      </c>
      <c r="H254" s="13">
        <f t="shared" si="24"/>
        <v>364.1452503794963</v>
      </c>
      <c r="I254" s="14">
        <f t="shared" si="25"/>
        <v>482.71072655115745</v>
      </c>
      <c r="J254" s="14">
        <f t="shared" si="27"/>
        <v>485.32224000000002</v>
      </c>
      <c r="K254" s="15">
        <f t="shared" si="26"/>
        <v>6.8200024934856271</v>
      </c>
    </row>
    <row r="255" spans="1:11" s="1" customFormat="1" x14ac:dyDescent="0.25">
      <c r="A255" s="1">
        <v>255</v>
      </c>
      <c r="B255">
        <v>0.173712371849855</v>
      </c>
      <c r="C255" s="11">
        <v>489.91699</v>
      </c>
      <c r="D255" s="12">
        <v>255</v>
      </c>
      <c r="E255" s="1">
        <f t="shared" si="21"/>
        <v>1.9346738144458309E-2</v>
      </c>
      <c r="F255" s="1">
        <f t="shared" si="22"/>
        <v>1.3563184925230162E-8</v>
      </c>
      <c r="G255" s="1">
        <f t="shared" si="23"/>
        <v>118.56548136485625</v>
      </c>
      <c r="H255" s="13">
        <f t="shared" si="24"/>
        <v>369.22761395563799</v>
      </c>
      <c r="I255" s="14">
        <f t="shared" si="25"/>
        <v>487.79309532049444</v>
      </c>
      <c r="J255" s="14">
        <f t="shared" si="27"/>
        <v>489.91699</v>
      </c>
      <c r="K255" s="15">
        <f t="shared" si="26"/>
        <v>4.5109286096319998</v>
      </c>
    </row>
    <row r="256" spans="1:11" s="1" customFormat="1" x14ac:dyDescent="0.25">
      <c r="A256" s="1">
        <v>256</v>
      </c>
      <c r="B256">
        <v>0.17305885716619684</v>
      </c>
      <c r="C256" s="11">
        <v>494.51175000000001</v>
      </c>
      <c r="D256" s="12">
        <v>256</v>
      </c>
      <c r="E256" s="1">
        <f t="shared" si="21"/>
        <v>1.9153068727956087E-2</v>
      </c>
      <c r="F256" s="1">
        <f t="shared" si="22"/>
        <v>1.270942399336434E-8</v>
      </c>
      <c r="G256" s="1">
        <f t="shared" si="23"/>
        <v>118.56548567271329</v>
      </c>
      <c r="H256" s="13">
        <f t="shared" si="24"/>
        <v>373.79433533544596</v>
      </c>
      <c r="I256" s="14">
        <f t="shared" si="25"/>
        <v>492.35982100815932</v>
      </c>
      <c r="J256" s="14">
        <f t="shared" si="27"/>
        <v>494.51175000000001</v>
      </c>
      <c r="K256" s="15">
        <f t="shared" si="26"/>
        <v>4.6307983859244937</v>
      </c>
    </row>
    <row r="257" spans="1:11" s="1" customFormat="1" x14ac:dyDescent="0.25">
      <c r="A257" s="1">
        <v>257</v>
      </c>
      <c r="B257">
        <v>0.17232365314708151</v>
      </c>
      <c r="C257" s="11">
        <v>500.25522000000001</v>
      </c>
      <c r="D257" s="12">
        <v>257</v>
      </c>
      <c r="E257" s="1">
        <f t="shared" si="21"/>
        <v>1.8937485531959723E-2</v>
      </c>
      <c r="F257" s="1">
        <f t="shared" si="22"/>
        <v>1.1813010095526102E-8</v>
      </c>
      <c r="G257" s="1">
        <f t="shared" si="23"/>
        <v>118.56549019578637</v>
      </c>
      <c r="H257" s="13">
        <f t="shared" si="24"/>
        <v>378.98764019069159</v>
      </c>
      <c r="I257" s="14">
        <f t="shared" si="25"/>
        <v>497.5531303864779</v>
      </c>
      <c r="J257" s="14">
        <f t="shared" si="27"/>
        <v>500.25522000000001</v>
      </c>
      <c r="K257" s="15">
        <f t="shared" si="26"/>
        <v>7.301288279504039</v>
      </c>
    </row>
    <row r="258" spans="1:11" s="1" customFormat="1" x14ac:dyDescent="0.25">
      <c r="A258" s="1">
        <v>258</v>
      </c>
      <c r="B258">
        <v>0.1716701384634236</v>
      </c>
      <c r="C258" s="11">
        <v>505.42432000000002</v>
      </c>
      <c r="D258" s="12">
        <v>258</v>
      </c>
      <c r="E258" s="1">
        <f t="shared" ref="E258:E321" si="28">IF(B258&gt;0,1/2*(B258-O$8*F258+N$32)+1/2*POWER((B258-O$8*F258+N$32)^2-4*O$32*(B258-O$8*F258),0.5),"")</f>
        <v>1.8747877419754838E-2</v>
      </c>
      <c r="F258" s="1">
        <f t="shared" ref="F258:F321" si="29">IF(B258="","",LN(1+EXP($Q$14*(B258-$Q$15)))/$Q$14)</f>
        <v>1.1069417245008375E-8</v>
      </c>
      <c r="G258" s="1">
        <f t="shared" ref="G258:G321" si="30">IF(B258="","",O$8*N$25*10/(Q$16+F258)-O$8*N$25*10/(Q$16+N$23-Q$15)+(1-O$8)*O$18)</f>
        <v>118.56549394776405</v>
      </c>
      <c r="H258" s="13">
        <f t="shared" ref="H258:H321" si="31">IF(B258&gt;0, IF(O$8=1,N$25*10/(E258)-N$25*10/(Q$15-O$23),N$25*10/(E258)-N$25*10/(N$23-O$23)),"")</f>
        <v>383.65393407382726</v>
      </c>
      <c r="I258" s="14">
        <f t="shared" ref="I258:I321" si="32">IF(B258&gt;0,(O$25*10/(B258-E258-O$8*F258)-O$25*10/(O$23))+G258,"")</f>
        <v>502.21942802159128</v>
      </c>
      <c r="J258" s="14">
        <f t="shared" si="27"/>
        <v>505.42432000000002</v>
      </c>
      <c r="K258" s="15">
        <f t="shared" ref="K258:K321" si="33">IF(OR(B258="",C258=0,C258=""),"",(I258-C258)*(I258-C258))</f>
        <v>10.27133259326868</v>
      </c>
    </row>
    <row r="259" spans="1:11" s="1" customFormat="1" x14ac:dyDescent="0.25">
      <c r="A259" s="1">
        <v>259</v>
      </c>
      <c r="B259">
        <v>0.17093493444430827</v>
      </c>
      <c r="C259" s="11">
        <v>510.59343999999999</v>
      </c>
      <c r="D259" s="12">
        <v>259</v>
      </c>
      <c r="E259" s="1">
        <f t="shared" si="28"/>
        <v>1.8536820650793887E-2</v>
      </c>
      <c r="F259" s="1">
        <f t="shared" si="29"/>
        <v>1.0288675316727501E-8</v>
      </c>
      <c r="G259" s="1">
        <f t="shared" si="30"/>
        <v>118.56549788718655</v>
      </c>
      <c r="H259" s="13">
        <f t="shared" si="31"/>
        <v>388.96035288942511</v>
      </c>
      <c r="I259" s="14">
        <f t="shared" si="32"/>
        <v>507.52585077661195</v>
      </c>
      <c r="J259" s="14">
        <f t="shared" ref="J259:J322" si="34">IF(B259&gt;0,C259,"")</f>
        <v>510.59343999999999</v>
      </c>
      <c r="K259" s="15">
        <f t="shared" si="33"/>
        <v>9.4101036434464405</v>
      </c>
    </row>
    <row r="260" spans="1:11" s="1" customFormat="1" x14ac:dyDescent="0.25">
      <c r="A260" s="1">
        <v>260</v>
      </c>
      <c r="B260">
        <v>0.17028141976065012</v>
      </c>
      <c r="C260" s="11">
        <v>515.18822999999998</v>
      </c>
      <c r="D260" s="12">
        <v>260</v>
      </c>
      <c r="E260" s="1">
        <f t="shared" si="28"/>
        <v>1.8351198136573023E-2</v>
      </c>
      <c r="F260" s="1">
        <f t="shared" si="29"/>
        <v>9.6410346312032673E-9</v>
      </c>
      <c r="G260" s="1">
        <f t="shared" si="30"/>
        <v>118.56550115501457</v>
      </c>
      <c r="H260" s="13">
        <f t="shared" si="31"/>
        <v>393.72818079000308</v>
      </c>
      <c r="I260" s="14">
        <f t="shared" si="32"/>
        <v>512.29368194501762</v>
      </c>
      <c r="J260" s="14">
        <f t="shared" si="34"/>
        <v>515.18822999999998</v>
      </c>
      <c r="K260" s="15">
        <f t="shared" si="33"/>
        <v>8.3784084426021135</v>
      </c>
    </row>
    <row r="261" spans="1:11" s="1" customFormat="1" x14ac:dyDescent="0.25">
      <c r="A261" s="1">
        <v>261</v>
      </c>
      <c r="B261">
        <v>0.16954621574153478</v>
      </c>
      <c r="C261" s="11">
        <v>520.35730000000001</v>
      </c>
      <c r="D261" s="12">
        <v>261</v>
      </c>
      <c r="E261" s="1">
        <f t="shared" si="28"/>
        <v>1.8144582464654703E-2</v>
      </c>
      <c r="F261" s="1">
        <f t="shared" si="29"/>
        <v>8.9610385389576052E-9</v>
      </c>
      <c r="G261" s="1">
        <f t="shared" si="30"/>
        <v>118.56550458609979</v>
      </c>
      <c r="H261" s="13">
        <f t="shared" si="31"/>
        <v>399.14995526971728</v>
      </c>
      <c r="I261" s="14">
        <f t="shared" si="32"/>
        <v>517.7154598558169</v>
      </c>
      <c r="J261" s="14">
        <f t="shared" si="34"/>
        <v>520.35730000000001</v>
      </c>
      <c r="K261" s="15">
        <f t="shared" si="33"/>
        <v>6.9793193474174169</v>
      </c>
    </row>
    <row r="262" spans="1:11" s="1" customFormat="1" x14ac:dyDescent="0.25">
      <c r="A262" s="1">
        <v>262</v>
      </c>
      <c r="B262">
        <v>0.16889270105787688</v>
      </c>
      <c r="C262" s="11">
        <v>524.95209</v>
      </c>
      <c r="D262" s="12">
        <v>262</v>
      </c>
      <c r="E262" s="1">
        <f t="shared" si="28"/>
        <v>1.796286959271353E-2</v>
      </c>
      <c r="F262" s="1">
        <f t="shared" si="29"/>
        <v>8.3969684997153495E-9</v>
      </c>
      <c r="G262" s="1">
        <f t="shared" si="30"/>
        <v>118.56550743225202</v>
      </c>
      <c r="H262" s="13">
        <f t="shared" si="31"/>
        <v>404.02134177566001</v>
      </c>
      <c r="I262" s="14">
        <f t="shared" si="32"/>
        <v>522.58684920791222</v>
      </c>
      <c r="J262" s="14">
        <f t="shared" si="34"/>
        <v>524.95209</v>
      </c>
      <c r="K262" s="15">
        <f t="shared" si="33"/>
        <v>5.594364004556005</v>
      </c>
    </row>
    <row r="263" spans="1:11" s="1" customFormat="1" x14ac:dyDescent="0.25">
      <c r="A263" s="1">
        <v>263</v>
      </c>
      <c r="B263">
        <v>0.16823918637421872</v>
      </c>
      <c r="C263" s="11">
        <v>530.69556</v>
      </c>
      <c r="D263" s="12">
        <v>263</v>
      </c>
      <c r="E263" s="1">
        <f t="shared" si="28"/>
        <v>1.7782970234438374E-2</v>
      </c>
      <c r="F263" s="1">
        <f t="shared" si="29"/>
        <v>7.8684049337384867E-9</v>
      </c>
      <c r="G263" s="1">
        <f t="shared" si="30"/>
        <v>118.56551009924786</v>
      </c>
      <c r="H263" s="13">
        <f t="shared" si="31"/>
        <v>408.94218113618905</v>
      </c>
      <c r="I263" s="14">
        <f t="shared" si="32"/>
        <v>527.50769123543682</v>
      </c>
      <c r="J263" s="14">
        <f t="shared" si="34"/>
        <v>530.69556</v>
      </c>
      <c r="K263" s="15">
        <f t="shared" si="33"/>
        <v>10.162507260077557</v>
      </c>
    </row>
    <row r="264" spans="1:11" s="1" customFormat="1" x14ac:dyDescent="0.25">
      <c r="A264" s="1">
        <v>264</v>
      </c>
      <c r="B264">
        <v>0.16758567169056079</v>
      </c>
      <c r="C264" s="11">
        <v>535.29028000000005</v>
      </c>
      <c r="D264" s="12">
        <v>264</v>
      </c>
      <c r="E264" s="1">
        <f t="shared" si="28"/>
        <v>1.7604867542753644E-2</v>
      </c>
      <c r="F264" s="1">
        <f t="shared" si="29"/>
        <v>7.373112822536676E-9</v>
      </c>
      <c r="G264" s="1">
        <f t="shared" si="30"/>
        <v>118.56551259836453</v>
      </c>
      <c r="H264" s="13">
        <f t="shared" si="31"/>
        <v>413.91294362008222</v>
      </c>
      <c r="I264" s="14">
        <f t="shared" si="32"/>
        <v>532.47845621844669</v>
      </c>
      <c r="J264" s="14">
        <f t="shared" si="34"/>
        <v>535.29028000000005</v>
      </c>
      <c r="K264" s="15">
        <f t="shared" si="33"/>
        <v>7.9063529785090241</v>
      </c>
    </row>
    <row r="265" spans="1:11" s="1" customFormat="1" x14ac:dyDescent="0.25">
      <c r="A265" s="1">
        <v>265</v>
      </c>
      <c r="B265">
        <v>0.16685046767144546</v>
      </c>
      <c r="C265" s="11">
        <v>540.45941000000005</v>
      </c>
      <c r="D265" s="12">
        <v>265</v>
      </c>
      <c r="E265" s="1">
        <f t="shared" si="28"/>
        <v>1.7406628623544917E-2</v>
      </c>
      <c r="F265" s="1">
        <f t="shared" si="29"/>
        <v>6.8530764743639463E-9</v>
      </c>
      <c r="G265" s="1">
        <f t="shared" si="30"/>
        <v>118.56551522233431</v>
      </c>
      <c r="H265" s="13">
        <f t="shared" si="31"/>
        <v>419.56532019772743</v>
      </c>
      <c r="I265" s="14">
        <f t="shared" si="32"/>
        <v>538.13083542006177</v>
      </c>
      <c r="J265" s="14">
        <f t="shared" si="34"/>
        <v>540.45941000000005</v>
      </c>
      <c r="K265" s="15">
        <f t="shared" si="33"/>
        <v>5.4222595743347215</v>
      </c>
    </row>
    <row r="266" spans="1:11" s="1" customFormat="1" x14ac:dyDescent="0.25">
      <c r="A266" s="1">
        <v>266</v>
      </c>
      <c r="B266">
        <v>0.16619695298778731</v>
      </c>
      <c r="C266" s="11">
        <v>545.62854000000004</v>
      </c>
      <c r="D266" s="12">
        <v>266</v>
      </c>
      <c r="E266" s="1">
        <f t="shared" si="28"/>
        <v>1.7232287944701677E-2</v>
      </c>
      <c r="F266" s="1">
        <f t="shared" si="29"/>
        <v>6.4216961745653322E-9</v>
      </c>
      <c r="G266" s="1">
        <f t="shared" si="30"/>
        <v>118.5655173989685</v>
      </c>
      <c r="H266" s="13">
        <f t="shared" si="31"/>
        <v>424.64376478927244</v>
      </c>
      <c r="I266" s="14">
        <f t="shared" si="32"/>
        <v>543.20928218824088</v>
      </c>
      <c r="J266" s="14">
        <f t="shared" si="34"/>
        <v>545.62854000000004</v>
      </c>
      <c r="K266" s="15">
        <f t="shared" si="33"/>
        <v>5.8528083597577512</v>
      </c>
    </row>
    <row r="267" spans="1:11" s="1" customFormat="1" x14ac:dyDescent="0.25">
      <c r="A267" s="1">
        <v>267</v>
      </c>
      <c r="B267">
        <v>0.16546174896867197</v>
      </c>
      <c r="C267" s="11">
        <v>550.79767000000004</v>
      </c>
      <c r="D267" s="12">
        <v>267</v>
      </c>
      <c r="E267" s="1">
        <f t="shared" si="28"/>
        <v>1.7038238570449227E-2</v>
      </c>
      <c r="F267" s="1">
        <f t="shared" si="29"/>
        <v>5.9687646023802542E-9</v>
      </c>
      <c r="G267" s="1">
        <f t="shared" si="30"/>
        <v>118.56551968434496</v>
      </c>
      <c r="H267" s="13">
        <f t="shared" si="31"/>
        <v>430.41852826500013</v>
      </c>
      <c r="I267" s="14">
        <f t="shared" si="32"/>
        <v>548.98404794934527</v>
      </c>
      <c r="J267" s="14">
        <f t="shared" si="34"/>
        <v>550.79767000000004</v>
      </c>
      <c r="K267" s="15">
        <f t="shared" si="33"/>
        <v>3.2892249426212188</v>
      </c>
    </row>
    <row r="268" spans="1:11" s="1" customFormat="1" x14ac:dyDescent="0.25">
      <c r="A268" s="1">
        <v>268</v>
      </c>
      <c r="B268">
        <v>0.16480823428501407</v>
      </c>
      <c r="C268" s="11">
        <v>555.96673999999996</v>
      </c>
      <c r="D268" s="12">
        <v>268</v>
      </c>
      <c r="E268" s="1">
        <f t="shared" si="28"/>
        <v>1.6867584009483232E-2</v>
      </c>
      <c r="F268" s="1">
        <f t="shared" si="29"/>
        <v>5.5930490272940245E-9</v>
      </c>
      <c r="G268" s="1">
        <f t="shared" si="30"/>
        <v>118.56552158010933</v>
      </c>
      <c r="H268" s="13">
        <f t="shared" si="31"/>
        <v>435.60688602887461</v>
      </c>
      <c r="I268" s="14">
        <f t="shared" si="32"/>
        <v>554.17240760898426</v>
      </c>
      <c r="J268" s="14">
        <f t="shared" si="34"/>
        <v>555.96673999999996</v>
      </c>
      <c r="K268" s="15">
        <f t="shared" si="33"/>
        <v>3.2196287294481207</v>
      </c>
    </row>
    <row r="269" spans="1:11" s="1" customFormat="1" x14ac:dyDescent="0.25">
      <c r="A269" s="1">
        <v>269</v>
      </c>
      <c r="B269">
        <v>0.16407303026589873</v>
      </c>
      <c r="C269" s="11">
        <v>561.71019999999999</v>
      </c>
      <c r="D269" s="12">
        <v>269</v>
      </c>
      <c r="E269" s="1">
        <f t="shared" si="28"/>
        <v>1.6677638931707685E-2</v>
      </c>
      <c r="F269" s="1">
        <f t="shared" si="29"/>
        <v>5.1985631309165103E-9</v>
      </c>
      <c r="G269" s="1">
        <f t="shared" si="30"/>
        <v>118.56552357058396</v>
      </c>
      <c r="H269" s="13">
        <f t="shared" si="31"/>
        <v>441.50658954239333</v>
      </c>
      <c r="I269" s="14">
        <f t="shared" si="32"/>
        <v>560.07211311297738</v>
      </c>
      <c r="J269" s="14">
        <f t="shared" si="34"/>
        <v>561.71019999999999</v>
      </c>
      <c r="K269" s="15">
        <f t="shared" si="33"/>
        <v>2.6833286494354236</v>
      </c>
    </row>
    <row r="270" spans="1:11" s="1" customFormat="1" x14ac:dyDescent="0.25">
      <c r="A270" s="1">
        <v>270</v>
      </c>
      <c r="B270">
        <v>0.16341951558224058</v>
      </c>
      <c r="C270" s="11">
        <v>566.87932999999998</v>
      </c>
      <c r="D270" s="12">
        <v>270</v>
      </c>
      <c r="E270" s="1">
        <f t="shared" si="28"/>
        <v>1.6510594858929833E-2</v>
      </c>
      <c r="F270" s="1">
        <f t="shared" si="29"/>
        <v>4.8713293830162675E-9</v>
      </c>
      <c r="G270" s="1">
        <f t="shared" si="30"/>
        <v>118.56552522172154</v>
      </c>
      <c r="H270" s="13">
        <f t="shared" si="31"/>
        <v>446.8071693099202</v>
      </c>
      <c r="I270" s="14">
        <f t="shared" si="32"/>
        <v>565.37269453164186</v>
      </c>
      <c r="J270" s="14">
        <f t="shared" si="34"/>
        <v>566.87932999999998</v>
      </c>
      <c r="K270" s="15">
        <f t="shared" si="33"/>
        <v>2.2699504345147119</v>
      </c>
    </row>
    <row r="271" spans="1:11" s="1" customFormat="1" x14ac:dyDescent="0.25">
      <c r="A271" s="1">
        <v>271</v>
      </c>
      <c r="B271">
        <v>0.16276600089858265</v>
      </c>
      <c r="C271" s="11">
        <v>572.04845999999998</v>
      </c>
      <c r="D271" s="12">
        <v>271</v>
      </c>
      <c r="E271" s="1">
        <f t="shared" si="28"/>
        <v>1.6345223773239555E-2</v>
      </c>
      <c r="F271" s="1">
        <f t="shared" si="29"/>
        <v>4.5646940000885455E-9</v>
      </c>
      <c r="G271" s="1">
        <f t="shared" si="30"/>
        <v>118.56552676892508</v>
      </c>
      <c r="H271" s="13">
        <f t="shared" si="31"/>
        <v>452.16138150030071</v>
      </c>
      <c r="I271" s="14">
        <f t="shared" si="32"/>
        <v>570.72690826922599</v>
      </c>
      <c r="J271" s="14">
        <f t="shared" si="34"/>
        <v>572.04845999999998</v>
      </c>
      <c r="K271" s="15">
        <f t="shared" si="33"/>
        <v>1.746498977111729</v>
      </c>
    </row>
    <row r="272" spans="1:11" s="1" customFormat="1" x14ac:dyDescent="0.25">
      <c r="A272" s="1">
        <v>272</v>
      </c>
      <c r="B272">
        <v>0.16203079687946734</v>
      </c>
      <c r="C272" s="11">
        <v>577.21753000000001</v>
      </c>
      <c r="D272" s="12">
        <v>272</v>
      </c>
      <c r="E272" s="1">
        <f t="shared" si="28"/>
        <v>1.6161160353249389E-2</v>
      </c>
      <c r="F272" s="1">
        <f t="shared" si="29"/>
        <v>4.2427394646016883E-9</v>
      </c>
      <c r="G272" s="1">
        <f t="shared" si="30"/>
        <v>118.56552839342513</v>
      </c>
      <c r="H272" s="13">
        <f t="shared" si="31"/>
        <v>458.24964820953795</v>
      </c>
      <c r="I272" s="14">
        <f t="shared" si="32"/>
        <v>576.81517660296288</v>
      </c>
      <c r="J272" s="14">
        <f t="shared" si="34"/>
        <v>577.21753000000001</v>
      </c>
      <c r="K272" s="15">
        <f t="shared" si="33"/>
        <v>0.16188825610731983</v>
      </c>
    </row>
    <row r="273" spans="1:11" s="1" customFormat="1" x14ac:dyDescent="0.25">
      <c r="A273" s="1">
        <v>273</v>
      </c>
      <c r="B273">
        <v>0.161295592860352</v>
      </c>
      <c r="C273" s="11">
        <v>583.53534000000002</v>
      </c>
      <c r="D273" s="12">
        <v>273</v>
      </c>
      <c r="E273" s="1">
        <f t="shared" si="28"/>
        <v>1.5979169691568887E-2</v>
      </c>
      <c r="F273" s="1">
        <f t="shared" si="29"/>
        <v>3.9434928508060462E-9</v>
      </c>
      <c r="G273" s="1">
        <f t="shared" si="30"/>
        <v>118.56552990334686</v>
      </c>
      <c r="H273" s="13">
        <f t="shared" si="31"/>
        <v>464.40725493698648</v>
      </c>
      <c r="I273" s="14">
        <f t="shared" si="32"/>
        <v>582.97278484033302</v>
      </c>
      <c r="J273" s="14">
        <f t="shared" si="34"/>
        <v>583.53534000000002</v>
      </c>
      <c r="K273" s="15">
        <f t="shared" si="33"/>
        <v>0.31646830766796308</v>
      </c>
    </row>
    <row r="274" spans="1:11" s="1" customFormat="1" x14ac:dyDescent="0.25">
      <c r="A274" s="1">
        <v>274</v>
      </c>
      <c r="B274">
        <v>0.16056038884123666</v>
      </c>
      <c r="C274" s="11">
        <v>588.13013000000001</v>
      </c>
      <c r="D274" s="12">
        <v>274</v>
      </c>
      <c r="E274" s="1">
        <f t="shared" si="28"/>
        <v>1.579922829655292E-2</v>
      </c>
      <c r="F274" s="1">
        <f t="shared" si="29"/>
        <v>3.665352533112293E-9</v>
      </c>
      <c r="G274" s="1">
        <f t="shared" si="30"/>
        <v>118.56553130677165</v>
      </c>
      <c r="H274" s="13">
        <f t="shared" si="31"/>
        <v>470.63499664122361</v>
      </c>
      <c r="I274" s="14">
        <f t="shared" si="32"/>
        <v>589.20052794799494</v>
      </c>
      <c r="J274" s="14">
        <f t="shared" si="34"/>
        <v>588.13013000000001</v>
      </c>
      <c r="K274" s="15">
        <f t="shared" si="33"/>
        <v>1.1457517670717652</v>
      </c>
    </row>
    <row r="275" spans="1:11" s="1" customFormat="1" x14ac:dyDescent="0.25">
      <c r="A275" s="1">
        <v>275</v>
      </c>
      <c r="B275">
        <v>0.15990687415757873</v>
      </c>
      <c r="C275" s="11">
        <v>592.72491000000002</v>
      </c>
      <c r="D275" s="12">
        <v>275</v>
      </c>
      <c r="E275" s="1">
        <f t="shared" si="28"/>
        <v>1.5640981849457364E-2</v>
      </c>
      <c r="F275" s="1">
        <f t="shared" si="29"/>
        <v>3.4346297158381079E-9</v>
      </c>
      <c r="G275" s="1">
        <f t="shared" si="30"/>
        <v>118.56553247093993</v>
      </c>
      <c r="H275" s="13">
        <f t="shared" si="31"/>
        <v>476.23030046627792</v>
      </c>
      <c r="I275" s="14">
        <f t="shared" si="32"/>
        <v>594.79583293721805</v>
      </c>
      <c r="J275" s="14">
        <f t="shared" si="34"/>
        <v>592.72491000000002</v>
      </c>
      <c r="K275" s="15">
        <f t="shared" si="33"/>
        <v>4.2887218118957477</v>
      </c>
    </row>
    <row r="276" spans="1:11" s="1" customFormat="1" x14ac:dyDescent="0.25">
      <c r="A276" s="1">
        <v>276</v>
      </c>
      <c r="B276">
        <v>0.15917167013846342</v>
      </c>
      <c r="C276" s="11">
        <v>599.04272000000003</v>
      </c>
      <c r="D276" s="12">
        <v>276</v>
      </c>
      <c r="E276" s="1">
        <f t="shared" si="28"/>
        <v>1.546484755706852E-2</v>
      </c>
      <c r="F276" s="1">
        <f t="shared" si="29"/>
        <v>3.1923802537415726E-9</v>
      </c>
      <c r="G276" s="1">
        <f t="shared" si="30"/>
        <v>118.56553369326866</v>
      </c>
      <c r="H276" s="13">
        <f t="shared" si="31"/>
        <v>482.59274275153319</v>
      </c>
      <c r="I276" s="14">
        <f t="shared" si="32"/>
        <v>601.15827644480191</v>
      </c>
      <c r="J276" s="14">
        <f t="shared" si="34"/>
        <v>599.04272000000003</v>
      </c>
      <c r="K276" s="15">
        <f t="shared" si="33"/>
        <v>4.4755790711427794</v>
      </c>
    </row>
    <row r="277" spans="1:11" s="1" customFormat="1" x14ac:dyDescent="0.25">
      <c r="A277" s="1">
        <v>277</v>
      </c>
      <c r="B277">
        <v>0.15851815545480527</v>
      </c>
      <c r="C277" s="11">
        <v>604.21178999999995</v>
      </c>
      <c r="D277" s="12">
        <v>277</v>
      </c>
      <c r="E277" s="1">
        <f t="shared" si="28"/>
        <v>1.5309948353564751E-2</v>
      </c>
      <c r="F277" s="1">
        <f t="shared" si="29"/>
        <v>2.9914296004457587E-9</v>
      </c>
      <c r="G277" s="1">
        <f t="shared" si="30"/>
        <v>118.56553470721425</v>
      </c>
      <c r="H277" s="13">
        <f t="shared" si="31"/>
        <v>488.30910059597187</v>
      </c>
      <c r="I277" s="14">
        <f t="shared" si="32"/>
        <v>606.87463530318632</v>
      </c>
      <c r="J277" s="14">
        <f t="shared" si="34"/>
        <v>604.21178999999995</v>
      </c>
      <c r="K277" s="15">
        <f t="shared" si="33"/>
        <v>7.0907451087017259</v>
      </c>
    </row>
    <row r="278" spans="1:11" s="1" customFormat="1" x14ac:dyDescent="0.25">
      <c r="A278" s="1">
        <v>278</v>
      </c>
      <c r="B278">
        <v>0.15786464077114734</v>
      </c>
      <c r="C278" s="11">
        <v>609.38091999999995</v>
      </c>
      <c r="D278" s="12">
        <v>278</v>
      </c>
      <c r="E278" s="1">
        <f t="shared" si="28"/>
        <v>1.5156598965223284E-2</v>
      </c>
      <c r="F278" s="1">
        <f t="shared" si="29"/>
        <v>2.8031281799939556E-9</v>
      </c>
      <c r="G278" s="1">
        <f t="shared" si="30"/>
        <v>118.565535657335</v>
      </c>
      <c r="H278" s="13">
        <f t="shared" si="31"/>
        <v>494.08335820170993</v>
      </c>
      <c r="I278" s="14">
        <f t="shared" si="32"/>
        <v>612.64889385904507</v>
      </c>
      <c r="J278" s="14">
        <f t="shared" si="34"/>
        <v>609.38091999999995</v>
      </c>
      <c r="K278" s="15">
        <f t="shared" si="33"/>
        <v>10.679653143402305</v>
      </c>
    </row>
    <row r="279" spans="1:11" s="1" customFormat="1" x14ac:dyDescent="0.25">
      <c r="A279" s="1">
        <v>279</v>
      </c>
      <c r="B279">
        <v>0.157129436752032</v>
      </c>
      <c r="C279" s="11">
        <v>614.55005000000006</v>
      </c>
      <c r="D279" s="12">
        <v>279</v>
      </c>
      <c r="E279" s="1">
        <f t="shared" si="28"/>
        <v>1.4985913347050683E-2</v>
      </c>
      <c r="F279" s="1">
        <f t="shared" si="29"/>
        <v>2.6054194403199504E-9</v>
      </c>
      <c r="G279" s="1">
        <f t="shared" si="30"/>
        <v>118.56553665492271</v>
      </c>
      <c r="H279" s="13">
        <f t="shared" si="31"/>
        <v>500.64936827949879</v>
      </c>
      <c r="I279" s="14">
        <f t="shared" si="32"/>
        <v>619.21490493442138</v>
      </c>
      <c r="J279" s="14">
        <f t="shared" si="34"/>
        <v>614.55005000000006</v>
      </c>
      <c r="K279" s="15">
        <f t="shared" si="33"/>
        <v>21.76087155919501</v>
      </c>
    </row>
    <row r="280" spans="1:11" s="1" customFormat="1" x14ac:dyDescent="0.25">
      <c r="A280" s="1">
        <v>280</v>
      </c>
      <c r="B280">
        <v>0.15639423273291667</v>
      </c>
      <c r="C280" s="11">
        <v>619.71918000000005</v>
      </c>
      <c r="D280" s="12">
        <v>280</v>
      </c>
      <c r="E280" s="1">
        <f t="shared" si="28"/>
        <v>1.4817145984621E-2</v>
      </c>
      <c r="F280" s="1">
        <f t="shared" si="29"/>
        <v>2.4216553845116331E-9</v>
      </c>
      <c r="G280" s="1">
        <f t="shared" si="30"/>
        <v>118.56553758214915</v>
      </c>
      <c r="H280" s="13">
        <f t="shared" si="31"/>
        <v>507.2903193209342</v>
      </c>
      <c r="I280" s="14">
        <f t="shared" si="32"/>
        <v>625.85585690308312</v>
      </c>
      <c r="J280" s="14">
        <f t="shared" si="34"/>
        <v>619.71918000000005</v>
      </c>
      <c r="K280" s="15">
        <f t="shared" si="33"/>
        <v>37.65880341283323</v>
      </c>
    </row>
    <row r="281" spans="1:11" s="1" customFormat="1" x14ac:dyDescent="0.25">
      <c r="A281" s="1">
        <v>281</v>
      </c>
      <c r="B281">
        <v>0.15565902871380136</v>
      </c>
      <c r="C281" s="11">
        <v>624.88824</v>
      </c>
      <c r="D281" s="12">
        <v>281</v>
      </c>
      <c r="E281" s="1">
        <f t="shared" si="28"/>
        <v>1.4650274189424758E-2</v>
      </c>
      <c r="F281" s="1">
        <f t="shared" si="29"/>
        <v>2.2508524763518475E-9</v>
      </c>
      <c r="G281" s="1">
        <f t="shared" si="30"/>
        <v>118.56553844397692</v>
      </c>
      <c r="H281" s="13">
        <f t="shared" si="31"/>
        <v>514.00711624005169</v>
      </c>
      <c r="I281" s="14">
        <f t="shared" si="32"/>
        <v>632.57265468402829</v>
      </c>
      <c r="J281" s="14">
        <f t="shared" si="34"/>
        <v>624.88824</v>
      </c>
      <c r="K281" s="15">
        <f t="shared" si="33"/>
        <v>59.05022903610972</v>
      </c>
    </row>
    <row r="282" spans="1:11" s="1" customFormat="1" x14ac:dyDescent="0.25">
      <c r="A282" s="1">
        <v>282</v>
      </c>
      <c r="B282">
        <v>0.15492382469468602</v>
      </c>
      <c r="C282" s="11">
        <v>629.48302999999999</v>
      </c>
      <c r="D282" s="12">
        <v>282</v>
      </c>
      <c r="E282" s="1">
        <f t="shared" si="28"/>
        <v>1.4485275418106111E-2</v>
      </c>
      <c r="F282" s="1">
        <f t="shared" si="29"/>
        <v>2.0920965476673391E-9</v>
      </c>
      <c r="G282" s="1">
        <f t="shared" si="30"/>
        <v>118.56553924501875</v>
      </c>
      <c r="H282" s="13">
        <f t="shared" si="31"/>
        <v>520.80068213778827</v>
      </c>
      <c r="I282" s="14">
        <f t="shared" si="32"/>
        <v>639.36622138280723</v>
      </c>
      <c r="J282" s="14">
        <f t="shared" si="34"/>
        <v>629.48302999999999</v>
      </c>
      <c r="K282" s="15">
        <f t="shared" si="33"/>
        <v>97.67747190919529</v>
      </c>
    </row>
    <row r="283" spans="1:11" s="1" customFormat="1" x14ac:dyDescent="0.25">
      <c r="A283" s="1">
        <v>283</v>
      </c>
      <c r="B283">
        <v>0.15418862067557068</v>
      </c>
      <c r="C283" s="11">
        <v>634.65215999999998</v>
      </c>
      <c r="D283" s="12">
        <v>283</v>
      </c>
      <c r="E283" s="1">
        <f t="shared" si="28"/>
        <v>1.4322127277954858E-2</v>
      </c>
      <c r="F283" s="1">
        <f t="shared" si="29"/>
        <v>1.9445379059709997E-9</v>
      </c>
      <c r="G283" s="1">
        <f t="shared" si="30"/>
        <v>118.56553998956193</v>
      </c>
      <c r="H283" s="13">
        <f t="shared" si="31"/>
        <v>527.67195877389031</v>
      </c>
      <c r="I283" s="14">
        <f t="shared" si="32"/>
        <v>646.23749876345244</v>
      </c>
      <c r="J283" s="14">
        <f t="shared" si="34"/>
        <v>634.65215999999998</v>
      </c>
      <c r="K283" s="15">
        <f t="shared" si="33"/>
        <v>134.22007426395407</v>
      </c>
    </row>
    <row r="284" spans="1:11" s="1" customFormat="1" x14ac:dyDescent="0.25">
      <c r="A284" s="1">
        <v>284</v>
      </c>
      <c r="B284">
        <v>0.15345341665645534</v>
      </c>
      <c r="C284" s="11">
        <v>634.07781999999997</v>
      </c>
      <c r="D284" s="12">
        <v>284</v>
      </c>
      <c r="E284" s="1">
        <f t="shared" si="28"/>
        <v>1.4160807532086352E-2</v>
      </c>
      <c r="F284" s="1">
        <f t="shared" si="29"/>
        <v>1.8073867902816698E-9</v>
      </c>
      <c r="G284" s="1">
        <f t="shared" si="30"/>
        <v>118.56554068159139</v>
      </c>
      <c r="H284" s="13">
        <f t="shared" si="31"/>
        <v>534.62190705019896</v>
      </c>
      <c r="I284" s="14">
        <f t="shared" si="32"/>
        <v>653.18744773179048</v>
      </c>
      <c r="J284" s="14">
        <f t="shared" si="34"/>
        <v>634.07781999999997</v>
      </c>
      <c r="K284" s="15">
        <f t="shared" si="33"/>
        <v>365.17787204761692</v>
      </c>
    </row>
    <row r="285" spans="1:11" s="1" customFormat="1" x14ac:dyDescent="0.25">
      <c r="A285" s="1">
        <v>285</v>
      </c>
      <c r="B285">
        <v>0.15271821263734026</v>
      </c>
      <c r="C285" s="11">
        <v>628.90868999999998</v>
      </c>
      <c r="D285" s="12">
        <v>285</v>
      </c>
      <c r="E285" s="1">
        <f t="shared" si="28"/>
        <v>1.4001294104316331E-2</v>
      </c>
      <c r="F285" s="1">
        <f t="shared" si="29"/>
        <v>1.6799091461068401E-9</v>
      </c>
      <c r="G285" s="1">
        <f t="shared" si="30"/>
        <v>118.56554132481097</v>
      </c>
      <c r="H285" s="13">
        <f t="shared" si="31"/>
        <v>541.65150750574549</v>
      </c>
      <c r="I285" s="14">
        <f t="shared" si="32"/>
        <v>660.21704883055645</v>
      </c>
      <c r="J285" s="14">
        <f t="shared" si="34"/>
        <v>628.90868999999998</v>
      </c>
      <c r="K285" s="15">
        <f t="shared" si="33"/>
        <v>980.21333266288343</v>
      </c>
    </row>
    <row r="286" spans="1:11" s="1" customFormat="1" x14ac:dyDescent="0.25">
      <c r="A286" s="1">
        <v>286</v>
      </c>
      <c r="B286">
        <v>0.15198300861822492</v>
      </c>
      <c r="C286" s="11">
        <v>623.73955999999998</v>
      </c>
      <c r="D286" s="12">
        <v>286</v>
      </c>
      <c r="E286" s="1">
        <f t="shared" si="28"/>
        <v>1.3843565083737693E-2</v>
      </c>
      <c r="F286" s="1">
        <f t="shared" si="29"/>
        <v>1.5614226838777649E-9</v>
      </c>
      <c r="G286" s="1">
        <f t="shared" si="30"/>
        <v>118.56554192266339</v>
      </c>
      <c r="H286" s="13">
        <f t="shared" si="31"/>
        <v>548.7617608241186</v>
      </c>
      <c r="I286" s="14">
        <f t="shared" si="32"/>
        <v>667.32730274678192</v>
      </c>
      <c r="J286" s="14">
        <f t="shared" si="34"/>
        <v>623.73955999999998</v>
      </c>
      <c r="K286" s="15">
        <f t="shared" si="33"/>
        <v>1899.8913177596417</v>
      </c>
    </row>
    <row r="287" spans="1:11" s="1" customFormat="1" x14ac:dyDescent="0.25">
      <c r="A287" s="1">
        <v>287</v>
      </c>
      <c r="B287">
        <v>0.15124780459910958</v>
      </c>
      <c r="C287" s="11">
        <v>617.99608999999998</v>
      </c>
      <c r="D287" s="12">
        <v>287</v>
      </c>
      <c r="E287" s="1">
        <f t="shared" si="28"/>
        <v>1.3687598729007253E-2</v>
      </c>
      <c r="F287" s="1">
        <f t="shared" si="29"/>
        <v>1.4512932453883962E-9</v>
      </c>
      <c r="G287" s="1">
        <f t="shared" si="30"/>
        <v>118.56554247834839</v>
      </c>
      <c r="H287" s="13">
        <f t="shared" si="31"/>
        <v>555.95368835354259</v>
      </c>
      <c r="I287" s="14">
        <f t="shared" si="32"/>
        <v>674.51923083189081</v>
      </c>
      <c r="J287" s="14">
        <f t="shared" si="34"/>
        <v>617.99608999999998</v>
      </c>
      <c r="K287" s="15">
        <f t="shared" si="33"/>
        <v>3194.865449501764</v>
      </c>
    </row>
    <row r="288" spans="1:11" s="1" customFormat="1" x14ac:dyDescent="0.25">
      <c r="A288" s="1">
        <v>288</v>
      </c>
      <c r="B288">
        <v>0.15051260057999424</v>
      </c>
      <c r="C288" s="11">
        <v>612.25261999999998</v>
      </c>
      <c r="D288" s="12">
        <v>288</v>
      </c>
      <c r="E288" s="1">
        <f t="shared" si="28"/>
        <v>1.3533373472349099E-2</v>
      </c>
      <c r="F288" s="1">
        <f t="shared" si="29"/>
        <v>1.3489314001210443E-9</v>
      </c>
      <c r="G288" s="1">
        <f t="shared" si="30"/>
        <v>118.56554299484011</v>
      </c>
      <c r="H288" s="13">
        <f t="shared" si="31"/>
        <v>563.22833264019675</v>
      </c>
      <c r="I288" s="14">
        <f t="shared" si="32"/>
        <v>681.79387563503678</v>
      </c>
      <c r="J288" s="14">
        <f t="shared" si="34"/>
        <v>612.25261999999998</v>
      </c>
      <c r="K288" s="15">
        <f t="shared" si="33"/>
        <v>4835.9862352975379</v>
      </c>
    </row>
    <row r="289" spans="1:11" s="1" customFormat="1" x14ac:dyDescent="0.25">
      <c r="A289" s="1">
        <v>289</v>
      </c>
      <c r="B289">
        <v>0.14994077523179353</v>
      </c>
      <c r="C289" s="11" t="s">
        <v>128</v>
      </c>
      <c r="D289" s="12">
        <v>289</v>
      </c>
      <c r="E289" s="1">
        <f t="shared" si="28"/>
        <v>1.3414610517635379E-2</v>
      </c>
      <c r="F289" s="1">
        <f t="shared" si="29"/>
        <v>1.2743347059161377E-9</v>
      </c>
      <c r="G289" s="1">
        <f t="shared" si="30"/>
        <v>118.56554337123595</v>
      </c>
      <c r="H289" s="13">
        <f t="shared" si="31"/>
        <v>568.94425671522447</v>
      </c>
      <c r="I289" s="14">
        <f t="shared" si="32"/>
        <v>687.50980008646002</v>
      </c>
      <c r="J289" s="14" t="str">
        <f t="shared" si="34"/>
        <v/>
      </c>
      <c r="K289" s="15" t="str">
        <f t="shared" si="33"/>
        <v/>
      </c>
    </row>
    <row r="290" spans="1:11" s="1" customFormat="1" x14ac:dyDescent="0.25">
      <c r="A290" s="1">
        <v>290</v>
      </c>
      <c r="B290">
        <v>0.14912388187722075</v>
      </c>
      <c r="C290" s="11" t="s">
        <v>128</v>
      </c>
      <c r="D290" s="12">
        <v>290</v>
      </c>
      <c r="E290" s="1">
        <f t="shared" si="28"/>
        <v>1.3246733990022665E-2</v>
      </c>
      <c r="F290" s="1">
        <f t="shared" si="29"/>
        <v>1.1748670448612041E-9</v>
      </c>
      <c r="G290" s="1">
        <f t="shared" si="30"/>
        <v>118.56554387312437</v>
      </c>
      <c r="H290" s="13">
        <f t="shared" si="31"/>
        <v>577.19879311159241</v>
      </c>
      <c r="I290" s="14">
        <f t="shared" si="32"/>
        <v>695.76433698471692</v>
      </c>
      <c r="J290" s="14" t="str">
        <f t="shared" si="34"/>
        <v/>
      </c>
      <c r="K290" s="15" t="str">
        <f t="shared" si="33"/>
        <v/>
      </c>
    </row>
    <row r="291" spans="1:11" s="1" customFormat="1" x14ac:dyDescent="0.25">
      <c r="A291" s="1">
        <v>291</v>
      </c>
      <c r="B291">
        <v>0.14838867785810567</v>
      </c>
      <c r="C291" s="11" t="s">
        <v>128</v>
      </c>
      <c r="D291" s="12">
        <v>291</v>
      </c>
      <c r="E291" s="1">
        <f t="shared" si="28"/>
        <v>1.3097419057657538E-2</v>
      </c>
      <c r="F291" s="1">
        <f t="shared" si="29"/>
        <v>1.0920019424435744E-9</v>
      </c>
      <c r="G291" s="1">
        <f t="shared" si="30"/>
        <v>118.56554429124049</v>
      </c>
      <c r="H291" s="13">
        <f t="shared" si="31"/>
        <v>584.71845469048992</v>
      </c>
      <c r="I291" s="14">
        <f t="shared" si="32"/>
        <v>703.28399898173052</v>
      </c>
      <c r="J291" s="14" t="str">
        <f t="shared" si="34"/>
        <v/>
      </c>
      <c r="K291" s="15" t="str">
        <f t="shared" si="33"/>
        <v/>
      </c>
    </row>
    <row r="292" spans="1:11" s="1" customFormat="1" x14ac:dyDescent="0.25">
      <c r="A292" s="1">
        <v>292</v>
      </c>
      <c r="B292">
        <v>0.14765347383899033</v>
      </c>
      <c r="C292" s="11" t="s">
        <v>128</v>
      </c>
      <c r="D292" s="12">
        <v>292</v>
      </c>
      <c r="E292" s="1">
        <f t="shared" si="28"/>
        <v>1.2949763064643641E-2</v>
      </c>
      <c r="F292" s="1">
        <f t="shared" si="29"/>
        <v>1.0149814380722717E-9</v>
      </c>
      <c r="G292" s="1">
        <f t="shared" si="30"/>
        <v>118.56554467986626</v>
      </c>
      <c r="H292" s="13">
        <f t="shared" si="31"/>
        <v>592.32509928721299</v>
      </c>
      <c r="I292" s="14">
        <f t="shared" si="32"/>
        <v>710.89064396707909</v>
      </c>
      <c r="J292" s="14" t="str">
        <f t="shared" si="34"/>
        <v/>
      </c>
      <c r="K292" s="15" t="str">
        <f t="shared" si="33"/>
        <v/>
      </c>
    </row>
    <row r="293" spans="1:11" s="1" customFormat="1" x14ac:dyDescent="0.25">
      <c r="A293" s="1">
        <v>293</v>
      </c>
      <c r="B293">
        <v>0.14691826981987499</v>
      </c>
      <c r="C293" s="11" t="s">
        <v>128</v>
      </c>
      <c r="D293" s="12">
        <v>293</v>
      </c>
      <c r="E293" s="1">
        <f t="shared" si="28"/>
        <v>1.2803745340535314E-2</v>
      </c>
      <c r="F293" s="1">
        <f t="shared" si="29"/>
        <v>9.4339330460384576E-10</v>
      </c>
      <c r="G293" s="1">
        <f t="shared" si="30"/>
        <v>118.56554504108169</v>
      </c>
      <c r="H293" s="13">
        <f t="shared" si="31"/>
        <v>600.01988123069475</v>
      </c>
      <c r="I293" s="14">
        <f t="shared" si="32"/>
        <v>718.58542627177633</v>
      </c>
      <c r="J293" s="14" t="str">
        <f t="shared" si="34"/>
        <v/>
      </c>
      <c r="K293" s="15" t="str">
        <f t="shared" si="33"/>
        <v/>
      </c>
    </row>
    <row r="294" spans="1:11" s="1" customFormat="1" x14ac:dyDescent="0.25">
      <c r="A294" s="1">
        <v>294</v>
      </c>
      <c r="B294">
        <v>0.14626475513621684</v>
      </c>
      <c r="C294" s="11" t="s">
        <v>128</v>
      </c>
      <c r="D294" s="12">
        <v>294</v>
      </c>
      <c r="E294" s="1">
        <f t="shared" si="28"/>
        <v>1.2675310585307728E-2</v>
      </c>
      <c r="F294" s="1">
        <f t="shared" si="29"/>
        <v>8.8400955190456981E-10</v>
      </c>
      <c r="G294" s="1">
        <f t="shared" si="30"/>
        <v>118.56554534071694</v>
      </c>
      <c r="H294" s="13">
        <f t="shared" si="31"/>
        <v>606.93463177542912</v>
      </c>
      <c r="I294" s="14">
        <f t="shared" si="32"/>
        <v>725.50017711614646</v>
      </c>
      <c r="J294" s="14" t="str">
        <f t="shared" si="34"/>
        <v/>
      </c>
      <c r="K294" s="15" t="str">
        <f t="shared" si="33"/>
        <v/>
      </c>
    </row>
    <row r="295" spans="1:11" s="1" customFormat="1" x14ac:dyDescent="0.25">
      <c r="A295" s="1">
        <v>295</v>
      </c>
      <c r="B295">
        <v>0.14544786178164434</v>
      </c>
      <c r="C295" s="11" t="s">
        <v>128</v>
      </c>
      <c r="D295" s="12">
        <v>295</v>
      </c>
      <c r="E295" s="1">
        <f t="shared" si="28"/>
        <v>1.2516542978594107E-2</v>
      </c>
      <c r="F295" s="1">
        <f t="shared" si="29"/>
        <v>8.1500855348608798E-10</v>
      </c>
      <c r="G295" s="1">
        <f t="shared" si="30"/>
        <v>118.56554568887836</v>
      </c>
      <c r="H295" s="13">
        <f t="shared" si="31"/>
        <v>615.67859828940641</v>
      </c>
      <c r="I295" s="14">
        <f t="shared" si="32"/>
        <v>734.24414397828457</v>
      </c>
      <c r="J295" s="14" t="str">
        <f t="shared" si="34"/>
        <v/>
      </c>
      <c r="K295" s="15" t="str">
        <f t="shared" si="33"/>
        <v/>
      </c>
    </row>
    <row r="296" spans="1:11" s="1" customFormat="1" x14ac:dyDescent="0.25">
      <c r="A296" s="1">
        <v>296</v>
      </c>
      <c r="B296">
        <v>0.14479434709798619</v>
      </c>
      <c r="C296" s="11" t="s">
        <v>128</v>
      </c>
      <c r="D296" s="12">
        <v>296</v>
      </c>
      <c r="E296" s="1">
        <f t="shared" si="28"/>
        <v>1.2390932358669914E-2</v>
      </c>
      <c r="F296" s="1">
        <f t="shared" si="29"/>
        <v>7.6370623232472494E-10</v>
      </c>
      <c r="G296" s="1">
        <f t="shared" si="30"/>
        <v>118.56554594773678</v>
      </c>
      <c r="H296" s="13">
        <f t="shared" si="31"/>
        <v>622.75524590145426</v>
      </c>
      <c r="I296" s="14">
        <f t="shared" si="32"/>
        <v>741.32079184919098</v>
      </c>
      <c r="J296" s="14" t="str">
        <f t="shared" si="34"/>
        <v/>
      </c>
      <c r="K296" s="15" t="str">
        <f t="shared" si="33"/>
        <v/>
      </c>
    </row>
    <row r="297" spans="1:11" s="1" customFormat="1" x14ac:dyDescent="0.25">
      <c r="A297" s="1">
        <v>297</v>
      </c>
      <c r="B297">
        <v>0.14414083241432826</v>
      </c>
      <c r="C297" s="11" t="s">
        <v>128</v>
      </c>
      <c r="D297" s="12">
        <v>297</v>
      </c>
      <c r="E297" s="1">
        <f t="shared" si="28"/>
        <v>1.226655411291596E-2</v>
      </c>
      <c r="F297" s="1">
        <f t="shared" si="29"/>
        <v>7.1563323594011845E-10</v>
      </c>
      <c r="G297" s="1">
        <f t="shared" si="30"/>
        <v>118.56554619030086</v>
      </c>
      <c r="H297" s="13">
        <f t="shared" si="31"/>
        <v>629.90526915423413</v>
      </c>
      <c r="I297" s="14">
        <f t="shared" si="32"/>
        <v>748.47081534453491</v>
      </c>
      <c r="J297" s="14" t="str">
        <f t="shared" si="34"/>
        <v/>
      </c>
      <c r="K297" s="15" t="str">
        <f t="shared" si="33"/>
        <v/>
      </c>
    </row>
    <row r="298" spans="1:11" s="1" customFormat="1" x14ac:dyDescent="0.25">
      <c r="A298" s="1">
        <v>298</v>
      </c>
      <c r="B298">
        <v>0.14340562839521293</v>
      </c>
      <c r="C298" s="11" t="s">
        <v>128</v>
      </c>
      <c r="D298" s="12">
        <v>298</v>
      </c>
      <c r="E298" s="1">
        <f t="shared" si="28"/>
        <v>1.2128084414941932E-2</v>
      </c>
      <c r="F298" s="1">
        <f t="shared" si="29"/>
        <v>6.6515857165984083E-10</v>
      </c>
      <c r="G298" s="1">
        <f t="shared" si="30"/>
        <v>118.56554644498308</v>
      </c>
      <c r="H298" s="13">
        <f t="shared" si="31"/>
        <v>638.03787167983876</v>
      </c>
      <c r="I298" s="14">
        <f t="shared" si="32"/>
        <v>756.60341812482193</v>
      </c>
      <c r="J298" s="14" t="str">
        <f t="shared" si="34"/>
        <v/>
      </c>
      <c r="K298" s="15" t="str">
        <f t="shared" si="33"/>
        <v/>
      </c>
    </row>
    <row r="299" spans="1:11" s="1" customFormat="1" x14ac:dyDescent="0.25">
      <c r="A299" s="1">
        <v>299</v>
      </c>
      <c r="B299">
        <v>0.14267042437609762</v>
      </c>
      <c r="C299" s="11" t="s">
        <v>128</v>
      </c>
      <c r="D299" s="12">
        <v>299</v>
      </c>
      <c r="E299" s="1">
        <f t="shared" si="28"/>
        <v>1.1991137376638969E-2</v>
      </c>
      <c r="F299" s="1">
        <f t="shared" si="29"/>
        <v>6.1824395634699959E-10</v>
      </c>
      <c r="G299" s="1">
        <f t="shared" si="30"/>
        <v>118.56554668170227</v>
      </c>
      <c r="H299" s="13">
        <f t="shared" si="31"/>
        <v>646.26578384773143</v>
      </c>
      <c r="I299" s="14">
        <f t="shared" si="32"/>
        <v>764.83133052943367</v>
      </c>
      <c r="J299" s="14" t="str">
        <f t="shared" si="34"/>
        <v/>
      </c>
      <c r="K299" s="15" t="str">
        <f t="shared" si="33"/>
        <v/>
      </c>
    </row>
    <row r="300" spans="1:11" s="1" customFormat="1" x14ac:dyDescent="0.25">
      <c r="A300" s="1">
        <v>300</v>
      </c>
      <c r="B300">
        <v>0.14193522035698228</v>
      </c>
      <c r="C300" s="11" t="s">
        <v>128</v>
      </c>
      <c r="D300" s="12">
        <v>300</v>
      </c>
      <c r="E300" s="1">
        <f t="shared" si="28"/>
        <v>1.1855693665298254E-2</v>
      </c>
      <c r="F300" s="1">
        <f t="shared" si="29"/>
        <v>5.7463829868804364E-10</v>
      </c>
      <c r="G300" s="1">
        <f t="shared" si="30"/>
        <v>118.5655469017253</v>
      </c>
      <c r="H300" s="13">
        <f t="shared" si="31"/>
        <v>654.59034005563149</v>
      </c>
      <c r="I300" s="14">
        <f t="shared" si="32"/>
        <v>773.15588695735653</v>
      </c>
      <c r="J300" s="14" t="str">
        <f t="shared" si="34"/>
        <v/>
      </c>
      <c r="K300" s="15" t="str">
        <f t="shared" si="33"/>
        <v/>
      </c>
    </row>
    <row r="301" spans="1:11" s="1" customFormat="1" x14ac:dyDescent="0.25">
      <c r="A301" s="1">
        <v>301</v>
      </c>
      <c r="B301">
        <v>0.14120001633786694</v>
      </c>
      <c r="C301" s="11" t="s">
        <v>128</v>
      </c>
      <c r="D301" s="12">
        <v>301</v>
      </c>
      <c r="E301" s="1">
        <f t="shared" si="28"/>
        <v>1.172173415127354E-2</v>
      </c>
      <c r="F301" s="1">
        <f t="shared" si="29"/>
        <v>5.3410821320868169E-10</v>
      </c>
      <c r="G301" s="1">
        <f t="shared" si="30"/>
        <v>118.56554710622973</v>
      </c>
      <c r="H301" s="13">
        <f t="shared" si="31"/>
        <v>663.01290404193458</v>
      </c>
      <c r="I301" s="14">
        <f t="shared" si="32"/>
        <v>781.57845114816371</v>
      </c>
      <c r="J301" s="14" t="str">
        <f t="shared" si="34"/>
        <v/>
      </c>
      <c r="K301" s="15" t="str">
        <f t="shared" si="33"/>
        <v/>
      </c>
    </row>
    <row r="302" spans="1:11" s="1" customFormat="1" x14ac:dyDescent="0.25">
      <c r="A302" s="1">
        <v>302</v>
      </c>
      <c r="B302">
        <v>0.14054650165420901</v>
      </c>
      <c r="C302" s="11" t="s">
        <v>128</v>
      </c>
      <c r="D302" s="12">
        <v>302</v>
      </c>
      <c r="E302" s="1">
        <f t="shared" si="28"/>
        <v>1.1603889716144185E-2</v>
      </c>
      <c r="F302" s="1">
        <f t="shared" si="29"/>
        <v>5.0048771778735346E-10</v>
      </c>
      <c r="G302" s="1">
        <f t="shared" si="30"/>
        <v>118.56554727587016</v>
      </c>
      <c r="H302" s="13">
        <f t="shared" si="31"/>
        <v>670.58303184024135</v>
      </c>
      <c r="I302" s="14">
        <f t="shared" si="32"/>
        <v>789.14857911611125</v>
      </c>
      <c r="J302" s="14" t="str">
        <f t="shared" si="34"/>
        <v/>
      </c>
      <c r="K302" s="15" t="str">
        <f t="shared" si="33"/>
        <v/>
      </c>
    </row>
    <row r="303" spans="1:11" s="1" customFormat="1" x14ac:dyDescent="0.25">
      <c r="A303" s="1">
        <v>303</v>
      </c>
      <c r="B303">
        <v>0.1398112976350937</v>
      </c>
      <c r="C303" s="11" t="s">
        <v>128</v>
      </c>
      <c r="D303" s="12">
        <v>303</v>
      </c>
      <c r="E303" s="1">
        <f t="shared" si="28"/>
        <v>1.1472682214706285E-2</v>
      </c>
      <c r="F303" s="1">
        <f t="shared" si="29"/>
        <v>4.6518758171273427E-10</v>
      </c>
      <c r="G303" s="1">
        <f t="shared" si="30"/>
        <v>118.56554745398566</v>
      </c>
      <c r="H303" s="13">
        <f t="shared" si="31"/>
        <v>679.194549586829</v>
      </c>
      <c r="I303" s="14">
        <f t="shared" si="32"/>
        <v>797.76009704081491</v>
      </c>
      <c r="J303" s="14" t="str">
        <f t="shared" si="34"/>
        <v/>
      </c>
      <c r="K303" s="15" t="str">
        <f t="shared" si="33"/>
        <v/>
      </c>
    </row>
    <row r="304" spans="1:11" s="1" customFormat="1" x14ac:dyDescent="0.25">
      <c r="A304" s="1">
        <v>304</v>
      </c>
      <c r="B304">
        <v>0.13907609361597836</v>
      </c>
      <c r="C304" s="11" t="s">
        <v>128</v>
      </c>
      <c r="D304" s="12">
        <v>304</v>
      </c>
      <c r="E304" s="1">
        <f t="shared" si="28"/>
        <v>1.1342904795428113E-2</v>
      </c>
      <c r="F304" s="1">
        <f t="shared" si="29"/>
        <v>4.3237721617495594E-10</v>
      </c>
      <c r="G304" s="1">
        <f t="shared" si="30"/>
        <v>118.56554761953836</v>
      </c>
      <c r="H304" s="13">
        <f t="shared" si="31"/>
        <v>687.90818680903567</v>
      </c>
      <c r="I304" s="14">
        <f t="shared" si="32"/>
        <v>806.47373442857429</v>
      </c>
      <c r="J304" s="14" t="str">
        <f t="shared" si="34"/>
        <v/>
      </c>
      <c r="K304" s="15" t="str">
        <f t="shared" si="33"/>
        <v/>
      </c>
    </row>
    <row r="305" spans="1:11" s="1" customFormat="1" x14ac:dyDescent="0.25">
      <c r="A305" s="1">
        <v>305</v>
      </c>
      <c r="B305">
        <v>0.13842257893232043</v>
      </c>
      <c r="C305" s="11" t="s">
        <v>128</v>
      </c>
      <c r="D305" s="12">
        <v>305</v>
      </c>
      <c r="E305" s="1">
        <f t="shared" si="28"/>
        <v>1.1228732827073436E-2</v>
      </c>
      <c r="F305" s="1">
        <f t="shared" si="29"/>
        <v>4.0516037833365129E-10</v>
      </c>
      <c r="G305" s="1">
        <f t="shared" si="30"/>
        <v>118.5655477568676</v>
      </c>
      <c r="H305" s="13">
        <f t="shared" si="31"/>
        <v>695.7405721385702</v>
      </c>
      <c r="I305" s="14">
        <f t="shared" si="32"/>
        <v>814.30611989543786</v>
      </c>
      <c r="J305" s="14" t="str">
        <f t="shared" si="34"/>
        <v/>
      </c>
      <c r="K305" s="15" t="str">
        <f t="shared" si="33"/>
        <v/>
      </c>
    </row>
    <row r="306" spans="1:11" s="1" customFormat="1" x14ac:dyDescent="0.25">
      <c r="A306" s="1">
        <v>306</v>
      </c>
      <c r="B306">
        <v>0.1376873749132051</v>
      </c>
      <c r="C306" s="11" t="s">
        <v>128</v>
      </c>
      <c r="D306" s="12">
        <v>306</v>
      </c>
      <c r="E306" s="1">
        <f t="shared" si="28"/>
        <v>1.1101606821381171E-2</v>
      </c>
      <c r="F306" s="1">
        <f t="shared" si="29"/>
        <v>3.7658381928123962E-10</v>
      </c>
      <c r="G306" s="1">
        <f t="shared" si="30"/>
        <v>118.56554790105761</v>
      </c>
      <c r="H306" s="13">
        <f t="shared" si="31"/>
        <v>704.65118146953216</v>
      </c>
      <c r="I306" s="14">
        <f t="shared" si="32"/>
        <v>823.21672937059009</v>
      </c>
      <c r="J306" s="14" t="str">
        <f t="shared" si="34"/>
        <v/>
      </c>
      <c r="K306" s="15" t="str">
        <f t="shared" si="33"/>
        <v/>
      </c>
    </row>
    <row r="307" spans="1:11" s="1" customFormat="1" x14ac:dyDescent="0.25">
      <c r="A307" s="1">
        <v>307</v>
      </c>
      <c r="B307">
        <v>0.13695217089408979</v>
      </c>
      <c r="C307" s="11" t="s">
        <v>128</v>
      </c>
      <c r="D307" s="12">
        <v>307</v>
      </c>
      <c r="E307" s="1">
        <f t="shared" si="28"/>
        <v>1.0975858498378885E-2</v>
      </c>
      <c r="F307" s="1">
        <f t="shared" si="29"/>
        <v>3.5002280739359189E-10</v>
      </c>
      <c r="G307" s="1">
        <f t="shared" si="30"/>
        <v>118.56554803507768</v>
      </c>
      <c r="H307" s="13">
        <f t="shared" si="31"/>
        <v>713.66829323303079</v>
      </c>
      <c r="I307" s="14">
        <f t="shared" si="32"/>
        <v>832.23384126810834</v>
      </c>
      <c r="J307" s="14" t="str">
        <f t="shared" si="34"/>
        <v/>
      </c>
      <c r="K307" s="15" t="str">
        <f t="shared" si="33"/>
        <v/>
      </c>
    </row>
    <row r="308" spans="1:11" s="1" customFormat="1" x14ac:dyDescent="0.25">
      <c r="A308" s="1">
        <v>308</v>
      </c>
      <c r="B308">
        <v>0.13629865621043163</v>
      </c>
      <c r="C308" s="11" t="s">
        <v>128</v>
      </c>
      <c r="D308" s="12">
        <v>308</v>
      </c>
      <c r="E308" s="1">
        <f t="shared" si="28"/>
        <v>1.0865224440469015E-2</v>
      </c>
      <c r="F308" s="1">
        <f t="shared" si="29"/>
        <v>3.2798993032510072E-10</v>
      </c>
      <c r="G308" s="1">
        <f t="shared" si="30"/>
        <v>118.56554814624999</v>
      </c>
      <c r="H308" s="13">
        <f t="shared" si="31"/>
        <v>721.77419307009325</v>
      </c>
      <c r="I308" s="14">
        <f t="shared" si="32"/>
        <v>840.33974121634287</v>
      </c>
      <c r="J308" s="14" t="str">
        <f t="shared" si="34"/>
        <v/>
      </c>
      <c r="K308" s="15" t="str">
        <f t="shared" si="33"/>
        <v/>
      </c>
    </row>
    <row r="309" spans="1:11" s="1" customFormat="1" x14ac:dyDescent="0.25">
      <c r="A309" s="1">
        <v>309</v>
      </c>
      <c r="B309">
        <v>0.1355634521913163</v>
      </c>
      <c r="C309" s="11" t="s">
        <v>128</v>
      </c>
      <c r="D309" s="12">
        <v>309</v>
      </c>
      <c r="E309" s="1">
        <f t="shared" si="28"/>
        <v>1.0742030178413117E-2</v>
      </c>
      <c r="F309" s="1">
        <f t="shared" si="29"/>
        <v>3.0485631774398644E-10</v>
      </c>
      <c r="G309" s="1">
        <f t="shared" si="30"/>
        <v>118.56554826297625</v>
      </c>
      <c r="H309" s="13">
        <f t="shared" si="31"/>
        <v>730.99682767834906</v>
      </c>
      <c r="I309" s="14">
        <f t="shared" si="32"/>
        <v>849.56237594132551</v>
      </c>
      <c r="J309" s="14" t="str">
        <f t="shared" si="34"/>
        <v/>
      </c>
      <c r="K309" s="15" t="str">
        <f t="shared" si="33"/>
        <v/>
      </c>
    </row>
    <row r="310" spans="1:11" s="1" customFormat="1" x14ac:dyDescent="0.25">
      <c r="A310" s="1">
        <v>310</v>
      </c>
      <c r="B310">
        <v>0.13490993750765837</v>
      </c>
      <c r="C310" s="11" t="s">
        <v>128</v>
      </c>
      <c r="D310" s="12">
        <v>310</v>
      </c>
      <c r="E310" s="1">
        <f t="shared" si="28"/>
        <v>1.0633638729415043E-2</v>
      </c>
      <c r="F310" s="1">
        <f t="shared" si="29"/>
        <v>2.8566653365893367E-10</v>
      </c>
      <c r="G310" s="1">
        <f t="shared" si="30"/>
        <v>118.56554835980305</v>
      </c>
      <c r="H310" s="13">
        <f t="shared" si="31"/>
        <v>739.28800769908003</v>
      </c>
      <c r="I310" s="14">
        <f t="shared" si="32"/>
        <v>857.85355605888265</v>
      </c>
      <c r="J310" s="14" t="str">
        <f t="shared" si="34"/>
        <v/>
      </c>
      <c r="K310" s="15" t="str">
        <f t="shared" si="33"/>
        <v/>
      </c>
    </row>
    <row r="311" spans="1:11" s="1" customFormat="1" x14ac:dyDescent="0.25">
      <c r="A311" s="1">
        <v>311</v>
      </c>
      <c r="B311">
        <v>0.13417473348854303</v>
      </c>
      <c r="C311" s="11" t="s">
        <v>128</v>
      </c>
      <c r="D311" s="12">
        <v>311</v>
      </c>
      <c r="E311" s="1">
        <f t="shared" si="28"/>
        <v>1.0512936629690321E-2</v>
      </c>
      <c r="F311" s="1">
        <f t="shared" si="29"/>
        <v>2.6551805366733598E-10</v>
      </c>
      <c r="G311" s="1">
        <f t="shared" si="30"/>
        <v>118.56554846146713</v>
      </c>
      <c r="H311" s="13">
        <f t="shared" si="31"/>
        <v>748.72206412387118</v>
      </c>
      <c r="I311" s="14">
        <f t="shared" si="32"/>
        <v>867.28761258533882</v>
      </c>
      <c r="J311" s="14" t="str">
        <f t="shared" si="34"/>
        <v/>
      </c>
      <c r="K311" s="15" t="str">
        <f t="shared" si="33"/>
        <v/>
      </c>
    </row>
    <row r="312" spans="1:11" s="1" customFormat="1" x14ac:dyDescent="0.25">
      <c r="A312" s="1">
        <v>312</v>
      </c>
      <c r="B312">
        <v>0.13352121880488488</v>
      </c>
      <c r="C312" s="11" t="s">
        <v>128</v>
      </c>
      <c r="D312" s="12">
        <v>312</v>
      </c>
      <c r="E312" s="1">
        <f t="shared" si="28"/>
        <v>1.0406733383940298E-2</v>
      </c>
      <c r="F312" s="1">
        <f t="shared" si="29"/>
        <v>2.4880449467093564E-10</v>
      </c>
      <c r="G312" s="1">
        <f t="shared" si="30"/>
        <v>118.56554854579946</v>
      </c>
      <c r="H312" s="13">
        <f t="shared" si="31"/>
        <v>757.20388130063793</v>
      </c>
      <c r="I312" s="14">
        <f t="shared" si="32"/>
        <v>875.76942984643733</v>
      </c>
      <c r="J312" s="14" t="str">
        <f t="shared" si="34"/>
        <v/>
      </c>
      <c r="K312" s="15" t="str">
        <f t="shared" si="33"/>
        <v/>
      </c>
    </row>
    <row r="313" spans="1:11" s="1" customFormat="1" x14ac:dyDescent="0.25">
      <c r="A313" s="1">
        <v>313</v>
      </c>
      <c r="B313">
        <v>0.13278601478576957</v>
      </c>
      <c r="C313" s="11" t="s">
        <v>128</v>
      </c>
      <c r="D313" s="12">
        <v>313</v>
      </c>
      <c r="E313" s="1">
        <f t="shared" si="28"/>
        <v>1.0288462930949517E-2</v>
      </c>
      <c r="F313" s="1">
        <f t="shared" si="29"/>
        <v>2.3125594635474182E-10</v>
      </c>
      <c r="G313" s="1">
        <f t="shared" si="30"/>
        <v>118.56554863434496</v>
      </c>
      <c r="H313" s="13">
        <f t="shared" si="31"/>
        <v>766.85551713124585</v>
      </c>
      <c r="I313" s="14">
        <f t="shared" si="32"/>
        <v>885.42106576559001</v>
      </c>
      <c r="J313" s="14" t="str">
        <f t="shared" si="34"/>
        <v/>
      </c>
      <c r="K313" s="15" t="str">
        <f t="shared" si="33"/>
        <v/>
      </c>
    </row>
    <row r="314" spans="1:11" s="1" customFormat="1" x14ac:dyDescent="0.25">
      <c r="A314" s="1">
        <v>314</v>
      </c>
      <c r="B314">
        <v>0.13213250010211164</v>
      </c>
      <c r="C314" s="11" t="s">
        <v>128</v>
      </c>
      <c r="D314" s="12">
        <v>314</v>
      </c>
      <c r="E314" s="1">
        <f t="shared" si="28"/>
        <v>1.0184394709285755E-2</v>
      </c>
      <c r="F314" s="1">
        <f t="shared" si="29"/>
        <v>2.1669908363617104E-10</v>
      </c>
      <c r="G314" s="1">
        <f t="shared" si="30"/>
        <v>118.56554870779519</v>
      </c>
      <c r="H314" s="13">
        <f t="shared" si="31"/>
        <v>775.53356428829738</v>
      </c>
      <c r="I314" s="14">
        <f t="shared" si="32"/>
        <v>894.09911299609257</v>
      </c>
      <c r="J314" s="14" t="str">
        <f t="shared" si="34"/>
        <v/>
      </c>
      <c r="K314" s="15" t="str">
        <f t="shared" si="33"/>
        <v/>
      </c>
    </row>
    <row r="315" spans="1:11" s="1" customFormat="1" x14ac:dyDescent="0.25">
      <c r="A315" s="1">
        <v>315</v>
      </c>
      <c r="B315">
        <v>0.1313972960829963</v>
      </c>
      <c r="C315" s="11" t="s">
        <v>128</v>
      </c>
      <c r="D315" s="12">
        <v>315</v>
      </c>
      <c r="E315" s="1">
        <f t="shared" si="28"/>
        <v>1.0068496763390264E-2</v>
      </c>
      <c r="F315" s="1">
        <f t="shared" si="29"/>
        <v>2.0141497769996962E-10</v>
      </c>
      <c r="G315" s="1">
        <f t="shared" si="30"/>
        <v>118.56554878491488</v>
      </c>
      <c r="H315" s="13">
        <f t="shared" si="31"/>
        <v>785.40920937342446</v>
      </c>
      <c r="I315" s="14">
        <f t="shared" si="32"/>
        <v>903.97475815833945</v>
      </c>
      <c r="J315" s="14" t="str">
        <f t="shared" si="34"/>
        <v/>
      </c>
      <c r="K315" s="15" t="str">
        <f t="shared" si="33"/>
        <v/>
      </c>
    </row>
    <row r="316" spans="1:11" s="1" customFormat="1" x14ac:dyDescent="0.25">
      <c r="A316" s="1">
        <v>316</v>
      </c>
      <c r="B316">
        <v>0.13066209206388096</v>
      </c>
      <c r="C316" s="11" t="s">
        <v>128</v>
      </c>
      <c r="D316" s="12">
        <v>316</v>
      </c>
      <c r="E316" s="1">
        <f t="shared" si="28"/>
        <v>9.9538313751908886E-3</v>
      </c>
      <c r="F316" s="1">
        <f t="shared" si="29"/>
        <v>1.872088840065743E-10</v>
      </c>
      <c r="G316" s="1">
        <f t="shared" si="30"/>
        <v>118.56554885659517</v>
      </c>
      <c r="H316" s="13">
        <f t="shared" si="31"/>
        <v>795.40614795458862</v>
      </c>
      <c r="I316" s="14">
        <f t="shared" si="32"/>
        <v>913.9716968111843</v>
      </c>
      <c r="J316" s="14" t="str">
        <f t="shared" si="34"/>
        <v/>
      </c>
      <c r="K316" s="15" t="str">
        <f t="shared" si="33"/>
        <v/>
      </c>
    </row>
    <row r="317" spans="1:11" s="1" customFormat="1" x14ac:dyDescent="0.25">
      <c r="A317" s="1">
        <v>317</v>
      </c>
      <c r="B317">
        <v>0.12992688804476565</v>
      </c>
      <c r="C317" s="11" t="s">
        <v>128</v>
      </c>
      <c r="D317" s="12">
        <v>317</v>
      </c>
      <c r="E317" s="1">
        <f t="shared" si="28"/>
        <v>9.8403825538900466E-3</v>
      </c>
      <c r="F317" s="1">
        <f t="shared" si="29"/>
        <v>1.7400476539691744E-10</v>
      </c>
      <c r="G317" s="1">
        <f t="shared" si="30"/>
        <v>118.56554892321984</v>
      </c>
      <c r="H317" s="13">
        <f t="shared" si="31"/>
        <v>805.52630655528139</v>
      </c>
      <c r="I317" s="14">
        <f t="shared" si="32"/>
        <v>924.091855478502</v>
      </c>
      <c r="J317" s="14" t="str">
        <f t="shared" si="34"/>
        <v/>
      </c>
      <c r="K317" s="15" t="str">
        <f t="shared" si="33"/>
        <v/>
      </c>
    </row>
    <row r="318" spans="1:11" s="1" customFormat="1" x14ac:dyDescent="0.25">
      <c r="A318" s="1">
        <v>318</v>
      </c>
      <c r="B318">
        <v>0.12927337336110772</v>
      </c>
      <c r="C318" s="11" t="s">
        <v>128</v>
      </c>
      <c r="D318" s="12">
        <v>318</v>
      </c>
      <c r="E318" s="1">
        <f t="shared" si="28"/>
        <v>9.7405477030145585E-3</v>
      </c>
      <c r="F318" s="1">
        <f t="shared" si="29"/>
        <v>1.630516909788981E-10</v>
      </c>
      <c r="G318" s="1">
        <f t="shared" si="30"/>
        <v>118.56554897848622</v>
      </c>
      <c r="H318" s="13">
        <f t="shared" si="31"/>
        <v>814.62704024175173</v>
      </c>
      <c r="I318" s="14">
        <f t="shared" si="32"/>
        <v>933.19258922023778</v>
      </c>
      <c r="J318" s="14" t="str">
        <f t="shared" si="34"/>
        <v/>
      </c>
      <c r="K318" s="15" t="str">
        <f t="shared" si="33"/>
        <v/>
      </c>
    </row>
    <row r="319" spans="1:11" s="1" customFormat="1" x14ac:dyDescent="0.25">
      <c r="A319" s="1">
        <v>319</v>
      </c>
      <c r="B319">
        <v>0.12861985867744957</v>
      </c>
      <c r="C319" s="11" t="s">
        <v>128</v>
      </c>
      <c r="D319" s="12">
        <v>319</v>
      </c>
      <c r="E319" s="1">
        <f t="shared" si="28"/>
        <v>9.641650653392661E-3</v>
      </c>
      <c r="F319" s="1">
        <f t="shared" si="29"/>
        <v>1.5278807998295713E-10</v>
      </c>
      <c r="G319" s="1">
        <f t="shared" si="30"/>
        <v>118.56554903027379</v>
      </c>
      <c r="H319" s="13">
        <f t="shared" si="31"/>
        <v>823.82810650989029</v>
      </c>
      <c r="I319" s="14">
        <f t="shared" si="32"/>
        <v>942.39365554016331</v>
      </c>
      <c r="J319" s="14" t="str">
        <f t="shared" si="34"/>
        <v/>
      </c>
      <c r="K319" s="15" t="str">
        <f t="shared" si="33"/>
        <v/>
      </c>
    </row>
    <row r="320" spans="1:11" s="1" customFormat="1" x14ac:dyDescent="0.25">
      <c r="A320" s="1">
        <v>320</v>
      </c>
      <c r="B320">
        <v>0.12788465465833423</v>
      </c>
      <c r="C320" s="11" t="s">
        <v>128</v>
      </c>
      <c r="D320" s="12">
        <v>320</v>
      </c>
      <c r="E320" s="1">
        <f t="shared" si="28"/>
        <v>9.531498953463724E-3</v>
      </c>
      <c r="F320" s="1">
        <f t="shared" si="29"/>
        <v>1.4201171137541036E-10</v>
      </c>
      <c r="G320" s="1">
        <f t="shared" si="30"/>
        <v>118.56554908464861</v>
      </c>
      <c r="H320" s="13">
        <f t="shared" si="31"/>
        <v>834.30103649008686</v>
      </c>
      <c r="I320" s="14">
        <f t="shared" si="32"/>
        <v>952.86658557473538</v>
      </c>
      <c r="J320" s="14" t="str">
        <f t="shared" si="34"/>
        <v/>
      </c>
      <c r="K320" s="15" t="str">
        <f t="shared" si="33"/>
        <v/>
      </c>
    </row>
    <row r="321" spans="1:11" s="1" customFormat="1" x14ac:dyDescent="0.25">
      <c r="A321" s="1">
        <v>321</v>
      </c>
      <c r="B321">
        <v>0.1271494506392189</v>
      </c>
      <c r="C321" s="11" t="s">
        <v>128</v>
      </c>
      <c r="D321" s="12">
        <v>321</v>
      </c>
      <c r="E321" s="1">
        <f t="shared" si="28"/>
        <v>9.4225052107270793E-3</v>
      </c>
      <c r="F321" s="1">
        <f t="shared" si="29"/>
        <v>1.3199541531817663E-10</v>
      </c>
      <c r="G321" s="1">
        <f t="shared" si="30"/>
        <v>118.56554913518826</v>
      </c>
      <c r="H321" s="13">
        <f t="shared" si="31"/>
        <v>844.90488629090169</v>
      </c>
      <c r="I321" s="14">
        <f t="shared" si="32"/>
        <v>963.47043542608969</v>
      </c>
      <c r="J321" s="14" t="str">
        <f t="shared" si="34"/>
        <v/>
      </c>
      <c r="K321" s="15" t="str">
        <f t="shared" si="33"/>
        <v/>
      </c>
    </row>
    <row r="322" spans="1:11" s="1" customFormat="1" x14ac:dyDescent="0.25">
      <c r="A322" s="1">
        <v>322</v>
      </c>
      <c r="B322">
        <v>0.126495935955561</v>
      </c>
      <c r="C322" s="11" t="s">
        <v>128</v>
      </c>
      <c r="D322" s="12">
        <v>322</v>
      </c>
      <c r="E322" s="1">
        <f t="shared" ref="E322:E385" si="35">IF(B322&gt;0,1/2*(B322-O$8*F322+N$32)+1/2*POWER((B322-O$8*F322+N$32)^2-4*O$32*(B322-O$8*F322),0.5),"")</f>
        <v>9.3265818304683404E-3</v>
      </c>
      <c r="F322" s="1">
        <f t="shared" ref="F322:F385" si="36">IF(B322="","",LN(1+EXP($Q$14*(B322-$Q$15)))/$Q$14)</f>
        <v>1.2368670352924691E-10</v>
      </c>
      <c r="G322" s="1">
        <f t="shared" ref="G322:G385" si="37">IF(B322="","",O$8*N$25*10/(Q$16+F322)-O$8*N$25*10/(Q$16+N$23-Q$15)+(1-O$8)*O$18)</f>
        <v>118.56554917711188</v>
      </c>
      <c r="H322" s="13">
        <f t="shared" ref="H322:H385" si="38">IF(B322&gt;0, IF(O$8=1,N$25*10/(E322)-N$25*10/(Q$15-O$23),N$25*10/(E322)-N$25*10/(N$23-O$23)),"")</f>
        <v>854.44218039815689</v>
      </c>
      <c r="I322" s="14">
        <f t="shared" ref="I322:I385" si="39">IF(B322&gt;0,(O$25*10/(B322-E322-O$8*F322)-O$25*10/(O$23))+G322,"")</f>
        <v>973.0077295752684</v>
      </c>
      <c r="J322" s="14" t="str">
        <f t="shared" si="34"/>
        <v/>
      </c>
      <c r="K322" s="15" t="str">
        <f t="shared" ref="K322:K385" si="40">IF(OR(B322="",C322=0,C322=""),"",(I322-C322)*(I322-C322))</f>
        <v/>
      </c>
    </row>
    <row r="323" spans="1:11" s="1" customFormat="1" x14ac:dyDescent="0.25">
      <c r="A323" s="1">
        <v>323</v>
      </c>
      <c r="B323">
        <v>0.12576073193644566</v>
      </c>
      <c r="C323" s="11" t="s">
        <v>128</v>
      </c>
      <c r="D323" s="12">
        <v>323</v>
      </c>
      <c r="E323" s="1">
        <f t="shared" si="35"/>
        <v>9.2197344535186396E-3</v>
      </c>
      <c r="F323" s="1">
        <f t="shared" si="36"/>
        <v>1.1496289863211437E-10</v>
      </c>
      <c r="G323" s="1">
        <f t="shared" si="37"/>
        <v>118.56554922113</v>
      </c>
      <c r="H323" s="13">
        <f t="shared" si="38"/>
        <v>865.29924793585371</v>
      </c>
      <c r="I323" s="14">
        <f t="shared" si="39"/>
        <v>983.86479715698431</v>
      </c>
      <c r="J323" s="14" t="str">
        <f t="shared" ref="J323:J386" si="41">IF(B323&gt;0,C323,"")</f>
        <v/>
      </c>
      <c r="K323" s="15" t="str">
        <f t="shared" si="40"/>
        <v/>
      </c>
    </row>
    <row r="324" spans="1:11" s="1" customFormat="1" x14ac:dyDescent="0.25">
      <c r="A324" s="1">
        <v>324</v>
      </c>
      <c r="B324">
        <v>0.12510721725278751</v>
      </c>
      <c r="C324" s="11" t="s">
        <v>128</v>
      </c>
      <c r="D324" s="12">
        <v>324</v>
      </c>
      <c r="E324" s="1">
        <f t="shared" si="35"/>
        <v>9.1256955328922057E-3</v>
      </c>
      <c r="F324" s="1">
        <f t="shared" si="36"/>
        <v>1.0772633137723071E-10</v>
      </c>
      <c r="G324" s="1">
        <f t="shared" si="37"/>
        <v>118.56554925764385</v>
      </c>
      <c r="H324" s="13">
        <f t="shared" si="38"/>
        <v>875.06516069240092</v>
      </c>
      <c r="I324" s="14">
        <f t="shared" si="39"/>
        <v>993.63070995004455</v>
      </c>
      <c r="J324" s="14" t="str">
        <f t="shared" si="41"/>
        <v/>
      </c>
      <c r="K324" s="15" t="str">
        <f t="shared" si="40"/>
        <v/>
      </c>
    </row>
    <row r="325" spans="1:11" s="1" customFormat="1" x14ac:dyDescent="0.25">
      <c r="A325" s="1">
        <v>325</v>
      </c>
      <c r="B325">
        <v>0.12437201323367217</v>
      </c>
      <c r="C325" s="11" t="s">
        <v>128</v>
      </c>
      <c r="D325" s="12">
        <v>325</v>
      </c>
      <c r="E325" s="1">
        <f t="shared" si="35"/>
        <v>9.0209421553890737E-3</v>
      </c>
      <c r="F325" s="1">
        <f t="shared" si="36"/>
        <v>1.001282349433189E-10</v>
      </c>
      <c r="G325" s="1">
        <f t="shared" si="37"/>
        <v>118.56554929598192</v>
      </c>
      <c r="H325" s="13">
        <f t="shared" si="38"/>
        <v>886.18349565186008</v>
      </c>
      <c r="I325" s="14">
        <f t="shared" si="39"/>
        <v>1004.7490449478418</v>
      </c>
      <c r="J325" s="14" t="str">
        <f t="shared" si="41"/>
        <v/>
      </c>
      <c r="K325" s="15" t="str">
        <f t="shared" si="40"/>
        <v/>
      </c>
    </row>
    <row r="326" spans="1:11" s="1" customFormat="1" x14ac:dyDescent="0.25">
      <c r="A326" s="1">
        <v>326</v>
      </c>
      <c r="B326">
        <v>0.12363680921455708</v>
      </c>
      <c r="C326" s="11" t="s">
        <v>128</v>
      </c>
      <c r="D326" s="12">
        <v>326</v>
      </c>
      <c r="E326" s="1">
        <f t="shared" si="35"/>
        <v>8.9172766064916503E-3</v>
      </c>
      <c r="F326" s="1">
        <f t="shared" si="36"/>
        <v>9.3066043384243494E-11</v>
      </c>
      <c r="G326" s="1">
        <f t="shared" si="37"/>
        <v>118.56554933161595</v>
      </c>
      <c r="H326" s="13">
        <f t="shared" si="38"/>
        <v>897.44353498251962</v>
      </c>
      <c r="I326" s="14">
        <f t="shared" si="39"/>
        <v>1016.009084314135</v>
      </c>
      <c r="J326" s="14" t="str">
        <f t="shared" si="41"/>
        <v/>
      </c>
      <c r="K326" s="15" t="str">
        <f t="shared" si="40"/>
        <v/>
      </c>
    </row>
    <row r="327" spans="1:11" s="1" customFormat="1" x14ac:dyDescent="0.25">
      <c r="A327" s="1">
        <v>327</v>
      </c>
      <c r="B327">
        <v>0.12298329453089893</v>
      </c>
      <c r="C327" s="11" t="s">
        <v>128</v>
      </c>
      <c r="D327" s="12">
        <v>327</v>
      </c>
      <c r="E327" s="1">
        <f t="shared" si="35"/>
        <v>8.8260312666815985E-3</v>
      </c>
      <c r="F327" s="1">
        <f t="shared" si="36"/>
        <v>8.7207815994828591E-11</v>
      </c>
      <c r="G327" s="1">
        <f t="shared" si="37"/>
        <v>118.56554936117504</v>
      </c>
      <c r="H327" s="13">
        <f t="shared" si="38"/>
        <v>907.5733749692871</v>
      </c>
      <c r="I327" s="14">
        <f t="shared" si="39"/>
        <v>1026.1389243304618</v>
      </c>
      <c r="J327" s="14" t="str">
        <f t="shared" si="41"/>
        <v/>
      </c>
      <c r="K327" s="15" t="str">
        <f t="shared" si="40"/>
        <v/>
      </c>
    </row>
    <row r="328" spans="1:11" s="1" customFormat="1" x14ac:dyDescent="0.25">
      <c r="A328" s="1">
        <v>328</v>
      </c>
      <c r="B328">
        <v>0.12224809051178359</v>
      </c>
      <c r="C328" s="11" t="s">
        <v>128</v>
      </c>
      <c r="D328" s="12">
        <v>328</v>
      </c>
      <c r="E328" s="1">
        <f t="shared" si="35"/>
        <v>8.7243821148226056E-3</v>
      </c>
      <c r="F328" s="1">
        <f t="shared" si="36"/>
        <v>8.1056920958297058E-11</v>
      </c>
      <c r="G328" s="1">
        <f t="shared" si="37"/>
        <v>118.56554939221093</v>
      </c>
      <c r="H328" s="13">
        <f t="shared" si="38"/>
        <v>919.10772724251763</v>
      </c>
      <c r="I328" s="14">
        <f t="shared" si="39"/>
        <v>1037.6732766347282</v>
      </c>
      <c r="J328" s="14" t="str">
        <f t="shared" si="41"/>
        <v/>
      </c>
      <c r="K328" s="15" t="str">
        <f t="shared" si="40"/>
        <v/>
      </c>
    </row>
    <row r="329" spans="1:11" s="1" customFormat="1" x14ac:dyDescent="0.25">
      <c r="A329" s="1">
        <v>329</v>
      </c>
      <c r="B329">
        <v>0.12151288649266825</v>
      </c>
      <c r="C329" s="11" t="s">
        <v>128</v>
      </c>
      <c r="D329" s="12">
        <v>329</v>
      </c>
      <c r="E329" s="1">
        <f t="shared" si="35"/>
        <v>8.6237804927960654E-3</v>
      </c>
      <c r="F329" s="1">
        <f t="shared" si="36"/>
        <v>7.5339856017439283E-11</v>
      </c>
      <c r="G329" s="1">
        <f t="shared" si="37"/>
        <v>118.56554942105774</v>
      </c>
      <c r="H329" s="13">
        <f t="shared" si="38"/>
        <v>930.79093777829257</v>
      </c>
      <c r="I329" s="14">
        <f t="shared" si="39"/>
        <v>1049.3564871993508</v>
      </c>
      <c r="J329" s="14" t="str">
        <f t="shared" si="41"/>
        <v/>
      </c>
      <c r="K329" s="15" t="str">
        <f t="shared" si="40"/>
        <v/>
      </c>
    </row>
    <row r="330" spans="1:11" s="1" customFormat="1" x14ac:dyDescent="0.25">
      <c r="A330" s="1">
        <v>330</v>
      </c>
      <c r="B330">
        <v>0.12094106114446752</v>
      </c>
      <c r="C330" s="11" t="s">
        <v>128</v>
      </c>
      <c r="D330" s="12">
        <v>330</v>
      </c>
      <c r="E330" s="1">
        <f t="shared" si="35"/>
        <v>8.546250299523564E-3</v>
      </c>
      <c r="F330" s="1">
        <f t="shared" si="36"/>
        <v>7.1173518019955512E-11</v>
      </c>
      <c r="G330" s="1">
        <f t="shared" si="37"/>
        <v>118.56554944208003</v>
      </c>
      <c r="H330" s="13">
        <f t="shared" si="38"/>
        <v>939.98245398172844</v>
      </c>
      <c r="I330" s="14">
        <f t="shared" si="39"/>
        <v>1058.5480034238083</v>
      </c>
      <c r="J330" s="14" t="str">
        <f t="shared" si="41"/>
        <v/>
      </c>
      <c r="K330" s="15" t="str">
        <f t="shared" si="40"/>
        <v/>
      </c>
    </row>
    <row r="331" spans="1:11" s="1" customFormat="1" x14ac:dyDescent="0.25">
      <c r="A331" s="1">
        <v>331</v>
      </c>
      <c r="B331">
        <v>0.12020585712535219</v>
      </c>
      <c r="C331" s="11" t="s">
        <v>128</v>
      </c>
      <c r="D331" s="12">
        <v>331</v>
      </c>
      <c r="E331" s="1">
        <f t="shared" si="35"/>
        <v>8.4474775169320962E-3</v>
      </c>
      <c r="F331" s="1">
        <f t="shared" si="36"/>
        <v>6.6153545227419878E-11</v>
      </c>
      <c r="G331" s="1">
        <f t="shared" si="37"/>
        <v>118.56554946740951</v>
      </c>
      <c r="H331" s="13">
        <f t="shared" si="38"/>
        <v>951.93675612229993</v>
      </c>
      <c r="I331" s="14">
        <f t="shared" si="39"/>
        <v>1070.5023055897093</v>
      </c>
      <c r="J331" s="14" t="str">
        <f t="shared" si="41"/>
        <v/>
      </c>
      <c r="K331" s="15" t="str">
        <f t="shared" si="40"/>
        <v/>
      </c>
    </row>
    <row r="332" spans="1:11" s="1" customFormat="1" x14ac:dyDescent="0.25">
      <c r="A332" s="1">
        <v>332</v>
      </c>
      <c r="B332">
        <v>0.11947065310623686</v>
      </c>
      <c r="C332" s="11" t="s">
        <v>128</v>
      </c>
      <c r="D332" s="12">
        <v>332</v>
      </c>
      <c r="E332" s="1">
        <f t="shared" si="35"/>
        <v>8.3497149673382801E-3</v>
      </c>
      <c r="F332" s="1">
        <f t="shared" si="36"/>
        <v>6.148763805593507E-11</v>
      </c>
      <c r="G332" s="1">
        <f t="shared" si="37"/>
        <v>118.56554949095249</v>
      </c>
      <c r="H332" s="13">
        <f t="shared" si="38"/>
        <v>964.04729356035307</v>
      </c>
      <c r="I332" s="14">
        <f t="shared" si="39"/>
        <v>1082.6128430513049</v>
      </c>
      <c r="J332" s="14" t="str">
        <f t="shared" si="41"/>
        <v/>
      </c>
      <c r="K332" s="15" t="str">
        <f t="shared" si="40"/>
        <v/>
      </c>
    </row>
    <row r="333" spans="1:11" s="1" customFormat="1" x14ac:dyDescent="0.25">
      <c r="A333" s="1">
        <v>333</v>
      </c>
      <c r="B333">
        <v>0.11881713842257895</v>
      </c>
      <c r="C333" s="11" t="s">
        <v>128</v>
      </c>
      <c r="D333" s="12">
        <v>333</v>
      </c>
      <c r="E333" s="1">
        <f t="shared" si="35"/>
        <v>8.2636524375742856E-3</v>
      </c>
      <c r="F333" s="1">
        <f t="shared" si="36"/>
        <v>5.7617177202873305E-11</v>
      </c>
      <c r="G333" s="1">
        <f t="shared" si="37"/>
        <v>118.56554951048187</v>
      </c>
      <c r="H333" s="13">
        <f t="shared" si="38"/>
        <v>974.94562488417421</v>
      </c>
      <c r="I333" s="14">
        <f t="shared" si="39"/>
        <v>1093.5111743946561</v>
      </c>
      <c r="J333" s="14" t="str">
        <f t="shared" si="41"/>
        <v/>
      </c>
      <c r="K333" s="15" t="str">
        <f t="shared" si="40"/>
        <v/>
      </c>
    </row>
    <row r="334" spans="1:11" s="1" customFormat="1" x14ac:dyDescent="0.25">
      <c r="A334" s="1">
        <v>334</v>
      </c>
      <c r="B334">
        <v>0.11808193440346361</v>
      </c>
      <c r="C334" s="11" t="s">
        <v>128</v>
      </c>
      <c r="D334" s="12">
        <v>334</v>
      </c>
      <c r="E334" s="1">
        <f t="shared" si="35"/>
        <v>8.1677625472421841E-3</v>
      </c>
      <c r="F334" s="1">
        <f t="shared" si="36"/>
        <v>5.3553351437323528E-11</v>
      </c>
      <c r="G334" s="1">
        <f t="shared" si="37"/>
        <v>118.56554953098691</v>
      </c>
      <c r="H334" s="13">
        <f t="shared" si="38"/>
        <v>987.3589253552517</v>
      </c>
      <c r="I334" s="14">
        <f t="shared" si="39"/>
        <v>1105.9244748862384</v>
      </c>
      <c r="J334" s="14" t="str">
        <f t="shared" si="41"/>
        <v/>
      </c>
      <c r="K334" s="15" t="str">
        <f t="shared" si="40"/>
        <v/>
      </c>
    </row>
    <row r="335" spans="1:11" s="1" customFormat="1" x14ac:dyDescent="0.25">
      <c r="A335" s="1">
        <v>335</v>
      </c>
      <c r="B335">
        <v>0.11742841971980546</v>
      </c>
      <c r="C335" s="11" t="s">
        <v>128</v>
      </c>
      <c r="D335" s="12">
        <v>335</v>
      </c>
      <c r="E335" s="1">
        <f t="shared" si="35"/>
        <v>8.0833442492811367E-3</v>
      </c>
      <c r="F335" s="1">
        <f t="shared" si="36"/>
        <v>5.0182330300432589E-11</v>
      </c>
      <c r="G335" s="1">
        <f t="shared" si="37"/>
        <v>118.5655495479962</v>
      </c>
      <c r="H335" s="13">
        <f t="shared" si="38"/>
        <v>998.53095310443439</v>
      </c>
      <c r="I335" s="14">
        <f t="shared" si="39"/>
        <v>1117.0965026524302</v>
      </c>
      <c r="J335" s="14" t="str">
        <f t="shared" si="41"/>
        <v/>
      </c>
      <c r="K335" s="15" t="str">
        <f t="shared" si="40"/>
        <v/>
      </c>
    </row>
    <row r="336" spans="1:11" s="1" customFormat="1" x14ac:dyDescent="0.25">
      <c r="A336" s="1">
        <v>336</v>
      </c>
      <c r="B336">
        <v>0.11669321570069012</v>
      </c>
      <c r="C336" s="11" t="s">
        <v>128</v>
      </c>
      <c r="D336" s="12">
        <v>336</v>
      </c>
      <c r="E336" s="1">
        <f t="shared" si="35"/>
        <v>7.9892815225756642E-3</v>
      </c>
      <c r="F336" s="1">
        <f t="shared" si="36"/>
        <v>4.6642897154304913E-11</v>
      </c>
      <c r="G336" s="1">
        <f t="shared" si="37"/>
        <v>118.56554956585529</v>
      </c>
      <c r="H336" s="13">
        <f t="shared" si="38"/>
        <v>1011.2574347834362</v>
      </c>
      <c r="I336" s="14">
        <f t="shared" si="39"/>
        <v>1129.8229843492918</v>
      </c>
      <c r="J336" s="14" t="str">
        <f t="shared" si="41"/>
        <v/>
      </c>
      <c r="K336" s="15" t="str">
        <f t="shared" si="40"/>
        <v/>
      </c>
    </row>
    <row r="337" spans="1:11" s="1" customFormat="1" x14ac:dyDescent="0.25">
      <c r="A337" s="1">
        <v>337</v>
      </c>
      <c r="B337">
        <v>0.1160397010170322</v>
      </c>
      <c r="C337" s="11" t="s">
        <v>128</v>
      </c>
      <c r="D337" s="12">
        <v>337</v>
      </c>
      <c r="E337" s="1">
        <f t="shared" si="35"/>
        <v>7.9064675387272992E-3</v>
      </c>
      <c r="F337" s="1">
        <f t="shared" si="36"/>
        <v>4.3706866716040422E-11</v>
      </c>
      <c r="G337" s="1">
        <f t="shared" si="37"/>
        <v>118.56554958066977</v>
      </c>
      <c r="H337" s="13">
        <f t="shared" si="38"/>
        <v>1022.7126447106515</v>
      </c>
      <c r="I337" s="14">
        <f t="shared" si="39"/>
        <v>1141.27819429132</v>
      </c>
      <c r="J337" s="14" t="str">
        <f t="shared" si="41"/>
        <v/>
      </c>
      <c r="K337" s="15" t="str">
        <f t="shared" si="40"/>
        <v/>
      </c>
    </row>
    <row r="338" spans="1:11" s="1" customFormat="1" x14ac:dyDescent="0.25">
      <c r="A338" s="1">
        <v>338</v>
      </c>
      <c r="B338">
        <v>0.11538618633337405</v>
      </c>
      <c r="C338" s="11" t="s">
        <v>128</v>
      </c>
      <c r="D338" s="12">
        <v>338</v>
      </c>
      <c r="E338" s="1">
        <f t="shared" si="35"/>
        <v>7.8243950081963443E-3</v>
      </c>
      <c r="F338" s="1">
        <f t="shared" si="36"/>
        <v>4.0955652921736214E-11</v>
      </c>
      <c r="G338" s="1">
        <f t="shared" si="37"/>
        <v>118.56554959455167</v>
      </c>
      <c r="H338" s="13">
        <f t="shared" si="38"/>
        <v>1034.3045321902493</v>
      </c>
      <c r="I338" s="14">
        <f t="shared" si="39"/>
        <v>1152.8700817847998</v>
      </c>
      <c r="J338" s="14" t="str">
        <f t="shared" si="41"/>
        <v/>
      </c>
      <c r="K338" s="15" t="str">
        <f t="shared" si="40"/>
        <v/>
      </c>
    </row>
    <row r="339" spans="1:11" s="1" customFormat="1" x14ac:dyDescent="0.25">
      <c r="A339" s="1">
        <v>339</v>
      </c>
      <c r="B339">
        <v>0.11465098231425873</v>
      </c>
      <c r="C339" s="11" t="s">
        <v>128</v>
      </c>
      <c r="D339" s="12">
        <v>339</v>
      </c>
      <c r="E339" s="1">
        <f t="shared" si="35"/>
        <v>7.7329390932008926E-3</v>
      </c>
      <c r="F339" s="1">
        <f t="shared" si="36"/>
        <v>3.8066990591054667E-11</v>
      </c>
      <c r="G339" s="1">
        <f t="shared" si="37"/>
        <v>118.56554960912712</v>
      </c>
      <c r="H339" s="13">
        <f t="shared" si="38"/>
        <v>1047.5115886503306</v>
      </c>
      <c r="I339" s="14">
        <f t="shared" si="39"/>
        <v>1166.0771382594585</v>
      </c>
      <c r="J339" s="14" t="str">
        <f t="shared" si="41"/>
        <v/>
      </c>
      <c r="K339" s="15" t="str">
        <f t="shared" si="40"/>
        <v/>
      </c>
    </row>
    <row r="340" spans="1:11" s="1" customFormat="1" x14ac:dyDescent="0.25">
      <c r="A340" s="1">
        <v>340</v>
      </c>
      <c r="B340">
        <v>0.1139974676306008</v>
      </c>
      <c r="C340" s="11" t="s">
        <v>128</v>
      </c>
      <c r="D340" s="12">
        <v>340</v>
      </c>
      <c r="E340" s="1">
        <f t="shared" si="35"/>
        <v>7.6524140395715506E-3</v>
      </c>
      <c r="F340" s="1">
        <f t="shared" si="36"/>
        <v>3.5670788755174437E-11</v>
      </c>
      <c r="G340" s="1">
        <f t="shared" si="37"/>
        <v>118.56554962121777</v>
      </c>
      <c r="H340" s="13">
        <f t="shared" si="38"/>
        <v>1059.4014712268063</v>
      </c>
      <c r="I340" s="14">
        <f t="shared" si="39"/>
        <v>1177.9670208480227</v>
      </c>
      <c r="J340" s="14" t="str">
        <f t="shared" si="41"/>
        <v/>
      </c>
      <c r="K340" s="15" t="str">
        <f t="shared" si="40"/>
        <v/>
      </c>
    </row>
    <row r="341" spans="1:11" s="1" customFormat="1" x14ac:dyDescent="0.25">
      <c r="A341" s="1">
        <v>341</v>
      </c>
      <c r="B341">
        <v>0.11334395294694266</v>
      </c>
      <c r="C341" s="11" t="s">
        <v>128</v>
      </c>
      <c r="D341" s="12">
        <v>341</v>
      </c>
      <c r="E341" s="1">
        <f t="shared" si="35"/>
        <v>7.5726042051649164E-3</v>
      </c>
      <c r="F341" s="1">
        <f t="shared" si="36"/>
        <v>3.3425420298745294E-11</v>
      </c>
      <c r="G341" s="1">
        <f t="shared" si="37"/>
        <v>118.56554963254729</v>
      </c>
      <c r="H341" s="13">
        <f t="shared" si="38"/>
        <v>1071.4352572210476</v>
      </c>
      <c r="I341" s="14">
        <f t="shared" si="39"/>
        <v>1190.0008068535951</v>
      </c>
      <c r="J341" s="14" t="str">
        <f t="shared" si="41"/>
        <v/>
      </c>
      <c r="K341" s="15" t="str">
        <f t="shared" si="40"/>
        <v/>
      </c>
    </row>
    <row r="342" spans="1:11" s="1" customFormat="1" x14ac:dyDescent="0.25">
      <c r="A342" s="1">
        <v>342</v>
      </c>
      <c r="B342">
        <v>0.11269043826328473</v>
      </c>
      <c r="C342" s="11" t="s">
        <v>128</v>
      </c>
      <c r="D342" s="12">
        <v>342</v>
      </c>
      <c r="E342" s="1">
        <f t="shared" si="35"/>
        <v>7.4935014079719059E-3</v>
      </c>
      <c r="F342" s="1">
        <f t="shared" si="36"/>
        <v>3.1321390619933666E-11</v>
      </c>
      <c r="G342" s="1">
        <f t="shared" si="37"/>
        <v>118.56554964316371</v>
      </c>
      <c r="H342" s="13">
        <f t="shared" si="38"/>
        <v>1083.6153720250918</v>
      </c>
      <c r="I342" s="14">
        <f t="shared" si="39"/>
        <v>1202.1809216682564</v>
      </c>
      <c r="J342" s="14" t="str">
        <f t="shared" si="41"/>
        <v/>
      </c>
      <c r="K342" s="15" t="str">
        <f t="shared" si="40"/>
        <v/>
      </c>
    </row>
    <row r="343" spans="1:11" s="1" customFormat="1" x14ac:dyDescent="0.25">
      <c r="A343" s="1">
        <v>343</v>
      </c>
      <c r="B343">
        <v>0.11195523424416941</v>
      </c>
      <c r="C343" s="11" t="s">
        <v>128</v>
      </c>
      <c r="D343" s="12">
        <v>343</v>
      </c>
      <c r="E343" s="1">
        <f t="shared" si="35"/>
        <v>7.4053458341965459E-3</v>
      </c>
      <c r="F343" s="1">
        <f t="shared" si="36"/>
        <v>2.9112246278525821E-11</v>
      </c>
      <c r="G343" s="1">
        <f t="shared" si="37"/>
        <v>118.56554965431047</v>
      </c>
      <c r="H343" s="13">
        <f t="shared" si="38"/>
        <v>1097.4960037003252</v>
      </c>
      <c r="I343" s="14">
        <f t="shared" si="39"/>
        <v>1216.0615533546352</v>
      </c>
      <c r="J343" s="14" t="str">
        <f t="shared" si="41"/>
        <v/>
      </c>
      <c r="K343" s="15" t="str">
        <f t="shared" si="40"/>
        <v/>
      </c>
    </row>
    <row r="344" spans="1:11" s="1" customFormat="1" x14ac:dyDescent="0.25">
      <c r="A344" s="1">
        <v>344</v>
      </c>
      <c r="B344">
        <v>0.11130171956051126</v>
      </c>
      <c r="C344" s="11" t="s">
        <v>128</v>
      </c>
      <c r="D344" s="12">
        <v>344</v>
      </c>
      <c r="E344" s="1">
        <f t="shared" si="35"/>
        <v>7.3277187859822901E-3</v>
      </c>
      <c r="F344" s="1">
        <f t="shared" si="36"/>
        <v>2.7279718914942499E-11</v>
      </c>
      <c r="G344" s="1">
        <f t="shared" si="37"/>
        <v>118.56554966355694</v>
      </c>
      <c r="H344" s="13">
        <f t="shared" si="38"/>
        <v>1109.9953852482465</v>
      </c>
      <c r="I344" s="14">
        <f t="shared" si="39"/>
        <v>1228.5609349118038</v>
      </c>
      <c r="J344" s="14" t="str">
        <f t="shared" si="41"/>
        <v/>
      </c>
      <c r="K344" s="15" t="str">
        <f t="shared" si="40"/>
        <v/>
      </c>
    </row>
    <row r="345" spans="1:11" s="1" customFormat="1" x14ac:dyDescent="0.25">
      <c r="A345" s="1">
        <v>345</v>
      </c>
      <c r="B345">
        <v>0.11064820487685334</v>
      </c>
      <c r="C345" s="11" t="s">
        <v>128</v>
      </c>
      <c r="D345" s="12">
        <v>345</v>
      </c>
      <c r="E345" s="1">
        <f t="shared" si="35"/>
        <v>7.2507738551489606E-3</v>
      </c>
      <c r="F345" s="1">
        <f t="shared" si="36"/>
        <v>2.5562544045635582E-11</v>
      </c>
      <c r="G345" s="1">
        <f t="shared" si="37"/>
        <v>118.56554967222135</v>
      </c>
      <c r="H345" s="13">
        <f t="shared" si="38"/>
        <v>1122.649053716425</v>
      </c>
      <c r="I345" s="14">
        <f t="shared" si="39"/>
        <v>1241.2146033886468</v>
      </c>
      <c r="J345" s="14" t="str">
        <f t="shared" si="41"/>
        <v/>
      </c>
      <c r="K345" s="15" t="str">
        <f t="shared" si="40"/>
        <v/>
      </c>
    </row>
    <row r="346" spans="1:11" s="1" customFormat="1" x14ac:dyDescent="0.25">
      <c r="A346" s="1">
        <v>346</v>
      </c>
      <c r="B346">
        <v>0.109913000857738</v>
      </c>
      <c r="C346" s="11" t="s">
        <v>128</v>
      </c>
      <c r="D346" s="12">
        <v>346</v>
      </c>
      <c r="E346" s="1">
        <f t="shared" si="35"/>
        <v>7.1650164801135008E-3</v>
      </c>
      <c r="F346" s="1">
        <f t="shared" si="36"/>
        <v>2.3759578506209858E-11</v>
      </c>
      <c r="G346" s="1">
        <f t="shared" si="37"/>
        <v>118.56554968131869</v>
      </c>
      <c r="H346" s="13">
        <f t="shared" si="38"/>
        <v>1137.0721837057374</v>
      </c>
      <c r="I346" s="14">
        <f t="shared" si="39"/>
        <v>1255.6377333870555</v>
      </c>
      <c r="J346" s="14" t="str">
        <f t="shared" si="41"/>
        <v/>
      </c>
      <c r="K346" s="15" t="str">
        <f t="shared" si="40"/>
        <v/>
      </c>
    </row>
    <row r="347" spans="1:11" s="1" customFormat="1" x14ac:dyDescent="0.25">
      <c r="A347" s="1">
        <v>347</v>
      </c>
      <c r="B347">
        <v>0.10917779683862266</v>
      </c>
      <c r="C347" s="11" t="s">
        <v>128</v>
      </c>
      <c r="D347" s="12">
        <v>347</v>
      </c>
      <c r="E347" s="1">
        <f t="shared" si="35"/>
        <v>7.0801016612247608E-3</v>
      </c>
      <c r="F347" s="1">
        <f t="shared" si="36"/>
        <v>2.2083781263341735E-11</v>
      </c>
      <c r="G347" s="1">
        <f t="shared" si="37"/>
        <v>118.56554968977431</v>
      </c>
      <c r="H347" s="13">
        <f t="shared" si="38"/>
        <v>1151.6978746665982</v>
      </c>
      <c r="I347" s="14">
        <f t="shared" si="39"/>
        <v>1270.2634243563725</v>
      </c>
      <c r="J347" s="14" t="str">
        <f t="shared" si="41"/>
        <v/>
      </c>
      <c r="K347" s="15" t="str">
        <f t="shared" si="40"/>
        <v/>
      </c>
    </row>
    <row r="348" spans="1:11" s="1" customFormat="1" x14ac:dyDescent="0.25">
      <c r="A348" s="1">
        <v>348</v>
      </c>
      <c r="B348">
        <v>0.10852428215496451</v>
      </c>
      <c r="C348" s="11" t="s">
        <v>128</v>
      </c>
      <c r="D348" s="12">
        <v>348</v>
      </c>
      <c r="E348" s="1">
        <f t="shared" si="35"/>
        <v>7.0053204486253962E-3</v>
      </c>
      <c r="F348" s="1">
        <f t="shared" si="36"/>
        <v>2.0693674673260233E-11</v>
      </c>
      <c r="G348" s="1">
        <f t="shared" si="37"/>
        <v>118.56554969678842</v>
      </c>
      <c r="H348" s="13">
        <f t="shared" si="38"/>
        <v>1164.8717817318006</v>
      </c>
      <c r="I348" s="14">
        <f t="shared" si="39"/>
        <v>1283.4373314285904</v>
      </c>
      <c r="J348" s="14" t="str">
        <f t="shared" si="41"/>
        <v/>
      </c>
      <c r="K348" s="15" t="str">
        <f t="shared" si="40"/>
        <v/>
      </c>
    </row>
    <row r="349" spans="1:11" s="1" customFormat="1" x14ac:dyDescent="0.25">
      <c r="A349" s="1">
        <v>349</v>
      </c>
      <c r="B349">
        <v>0.10795245680676378</v>
      </c>
      <c r="C349" s="11" t="s">
        <v>128</v>
      </c>
      <c r="D349" s="12">
        <v>349</v>
      </c>
      <c r="E349" s="1">
        <f t="shared" si="35"/>
        <v>6.9404201449271494E-3</v>
      </c>
      <c r="F349" s="1">
        <f t="shared" si="36"/>
        <v>1.9549300612286275E-11</v>
      </c>
      <c r="G349" s="1">
        <f t="shared" si="37"/>
        <v>118.56554970256266</v>
      </c>
      <c r="H349" s="13">
        <f t="shared" si="38"/>
        <v>1176.5351114554255</v>
      </c>
      <c r="I349" s="14">
        <f t="shared" si="39"/>
        <v>1295.1006611579878</v>
      </c>
      <c r="J349" s="14" t="str">
        <f t="shared" si="41"/>
        <v/>
      </c>
      <c r="K349" s="15" t="str">
        <f t="shared" si="40"/>
        <v/>
      </c>
    </row>
    <row r="350" spans="1:11" s="1" customFormat="1" x14ac:dyDescent="0.25">
      <c r="A350" s="1">
        <v>350</v>
      </c>
      <c r="B350">
        <v>0.10721725278764845</v>
      </c>
      <c r="C350" s="11" t="s">
        <v>128</v>
      </c>
      <c r="D350" s="12">
        <v>350</v>
      </c>
      <c r="E350" s="1">
        <f t="shared" si="35"/>
        <v>6.8576999325951835E-3</v>
      </c>
      <c r="F350" s="1">
        <f t="shared" si="36"/>
        <v>1.8170460770944271E-11</v>
      </c>
      <c r="G350" s="1">
        <f t="shared" si="37"/>
        <v>118.56554970951996</v>
      </c>
      <c r="H350" s="13">
        <f t="shared" si="38"/>
        <v>1191.7208875790095</v>
      </c>
      <c r="I350" s="14">
        <f t="shared" si="39"/>
        <v>1310.2864372885297</v>
      </c>
      <c r="J350" s="14" t="str">
        <f t="shared" si="41"/>
        <v/>
      </c>
      <c r="K350" s="15" t="str">
        <f t="shared" si="40"/>
        <v/>
      </c>
    </row>
    <row r="351" spans="1:11" s="1" customFormat="1" x14ac:dyDescent="0.25">
      <c r="A351" s="1">
        <v>351</v>
      </c>
      <c r="B351">
        <v>0.10648204876853312</v>
      </c>
      <c r="C351" s="11" t="s">
        <v>128</v>
      </c>
      <c r="D351" s="12">
        <v>351</v>
      </c>
      <c r="E351" s="1">
        <f t="shared" si="35"/>
        <v>6.7757835470962438E-3</v>
      </c>
      <c r="F351" s="1">
        <f t="shared" si="36"/>
        <v>1.6888870293797958E-11</v>
      </c>
      <c r="G351" s="1">
        <f t="shared" si="37"/>
        <v>118.56554971598649</v>
      </c>
      <c r="H351" s="13">
        <f t="shared" si="38"/>
        <v>1207.1244925070921</v>
      </c>
      <c r="I351" s="14">
        <f t="shared" si="39"/>
        <v>1325.6900422230788</v>
      </c>
      <c r="J351" s="14" t="str">
        <f t="shared" si="41"/>
        <v/>
      </c>
      <c r="K351" s="15" t="str">
        <f t="shared" si="40"/>
        <v/>
      </c>
    </row>
    <row r="352" spans="1:11" s="1" customFormat="1" x14ac:dyDescent="0.25">
      <c r="A352" s="1">
        <v>352</v>
      </c>
      <c r="B352">
        <v>0.10599191275578956</v>
      </c>
      <c r="C352" s="11" t="s">
        <v>128</v>
      </c>
      <c r="D352" s="12">
        <v>352</v>
      </c>
      <c r="E352" s="1">
        <f t="shared" si="35"/>
        <v>6.721614142737059E-3</v>
      </c>
      <c r="F352" s="1">
        <f t="shared" si="36"/>
        <v>1.6085098895874567E-11</v>
      </c>
      <c r="G352" s="1">
        <f t="shared" si="37"/>
        <v>118.56554972004213</v>
      </c>
      <c r="H352" s="13">
        <f t="shared" si="38"/>
        <v>1217.5167655912971</v>
      </c>
      <c r="I352" s="14">
        <f t="shared" si="39"/>
        <v>1336.0823153113395</v>
      </c>
      <c r="J352" s="14" t="str">
        <f t="shared" si="41"/>
        <v/>
      </c>
      <c r="K352" s="15" t="str">
        <f t="shared" si="40"/>
        <v/>
      </c>
    </row>
    <row r="353" spans="1:11" s="1" customFormat="1" x14ac:dyDescent="0.25">
      <c r="A353" s="1">
        <v>353</v>
      </c>
      <c r="B353">
        <v>0.10525670873667446</v>
      </c>
      <c r="C353" s="11" t="s">
        <v>128</v>
      </c>
      <c r="D353" s="12">
        <v>353</v>
      </c>
      <c r="E353" s="1">
        <f t="shared" si="35"/>
        <v>6.6410148368720237E-3</v>
      </c>
      <c r="F353" s="1">
        <f t="shared" si="36"/>
        <v>1.4950594399449619E-11</v>
      </c>
      <c r="G353" s="1">
        <f t="shared" si="37"/>
        <v>118.56554972576654</v>
      </c>
      <c r="H353" s="13">
        <f t="shared" si="38"/>
        <v>1233.2933456398971</v>
      </c>
      <c r="I353" s="14">
        <f t="shared" si="39"/>
        <v>1351.8588953656647</v>
      </c>
      <c r="J353" s="14" t="str">
        <f t="shared" si="41"/>
        <v/>
      </c>
      <c r="K353" s="15" t="str">
        <f t="shared" si="40"/>
        <v/>
      </c>
    </row>
    <row r="354" spans="1:11" s="1" customFormat="1" x14ac:dyDescent="0.25">
      <c r="A354" s="1">
        <v>354</v>
      </c>
      <c r="B354">
        <v>0.1046848833884735</v>
      </c>
      <c r="C354" s="11" t="s">
        <v>128</v>
      </c>
      <c r="D354" s="12">
        <v>354</v>
      </c>
      <c r="E354" s="1">
        <f t="shared" si="35"/>
        <v>6.5788641122353012E-3</v>
      </c>
      <c r="F354" s="1">
        <f t="shared" si="36"/>
        <v>1.4123816335430987E-11</v>
      </c>
      <c r="G354" s="1">
        <f t="shared" si="37"/>
        <v>118.56554972993828</v>
      </c>
      <c r="H354" s="13">
        <f t="shared" si="38"/>
        <v>1245.7227530143309</v>
      </c>
      <c r="I354" s="14">
        <f t="shared" si="39"/>
        <v>1364.2883027442697</v>
      </c>
      <c r="J354" s="14" t="str">
        <f t="shared" si="41"/>
        <v/>
      </c>
      <c r="K354" s="15" t="str">
        <f t="shared" si="40"/>
        <v/>
      </c>
    </row>
    <row r="355" spans="1:11" s="1" customFormat="1" x14ac:dyDescent="0.25">
      <c r="A355" s="1">
        <v>355</v>
      </c>
      <c r="B355">
        <v>0.10394967936935816</v>
      </c>
      <c r="C355" s="11" t="s">
        <v>128</v>
      </c>
      <c r="D355" s="12">
        <v>355</v>
      </c>
      <c r="E355" s="1">
        <f t="shared" si="35"/>
        <v>6.4996391617883134E-3</v>
      </c>
      <c r="F355" s="1">
        <f t="shared" si="36"/>
        <v>1.3127644216400463E-11</v>
      </c>
      <c r="G355" s="1">
        <f t="shared" si="37"/>
        <v>118.56554973496469</v>
      </c>
      <c r="H355" s="13">
        <f t="shared" si="38"/>
        <v>1261.9114317909132</v>
      </c>
      <c r="I355" s="14">
        <f t="shared" si="39"/>
        <v>1380.476981525879</v>
      </c>
      <c r="J355" s="14" t="str">
        <f t="shared" si="41"/>
        <v/>
      </c>
      <c r="K355" s="15" t="str">
        <f t="shared" si="40"/>
        <v/>
      </c>
    </row>
    <row r="356" spans="1:11" s="1" customFormat="1" x14ac:dyDescent="0.25">
      <c r="A356" s="1">
        <v>356</v>
      </c>
      <c r="B356">
        <v>0.10329616468570024</v>
      </c>
      <c r="C356" s="11" t="s">
        <v>128</v>
      </c>
      <c r="D356" s="12">
        <v>356</v>
      </c>
      <c r="E356" s="1">
        <f t="shared" si="35"/>
        <v>6.4298549015766732E-3</v>
      </c>
      <c r="F356" s="1">
        <f t="shared" si="36"/>
        <v>1.2301296913439424E-11</v>
      </c>
      <c r="G356" s="1">
        <f t="shared" si="37"/>
        <v>118.56554973913421</v>
      </c>
      <c r="H356" s="13">
        <f t="shared" si="38"/>
        <v>1276.5014774759939</v>
      </c>
      <c r="I356" s="14">
        <f t="shared" si="39"/>
        <v>1395.0670272151281</v>
      </c>
      <c r="J356" s="14" t="str">
        <f t="shared" si="41"/>
        <v/>
      </c>
      <c r="K356" s="15" t="str">
        <f t="shared" si="40"/>
        <v/>
      </c>
    </row>
    <row r="357" spans="1:11" s="1" customFormat="1" x14ac:dyDescent="0.25">
      <c r="A357" s="1">
        <v>357</v>
      </c>
      <c r="B357">
        <v>0.10264265000204209</v>
      </c>
      <c r="C357" s="11" t="s">
        <v>128</v>
      </c>
      <c r="D357" s="12">
        <v>357</v>
      </c>
      <c r="E357" s="1">
        <f t="shared" si="35"/>
        <v>6.3606640121691149E-3</v>
      </c>
      <c r="F357" s="1">
        <f t="shared" si="36"/>
        <v>1.1526969048052083E-11</v>
      </c>
      <c r="G357" s="1">
        <f t="shared" si="37"/>
        <v>118.56554974304132</v>
      </c>
      <c r="H357" s="13">
        <f t="shared" si="38"/>
        <v>1291.2835346372422</v>
      </c>
      <c r="I357" s="14">
        <f t="shared" si="39"/>
        <v>1409.8490843802845</v>
      </c>
      <c r="J357" s="14" t="str">
        <f t="shared" si="41"/>
        <v/>
      </c>
      <c r="K357" s="15" t="str">
        <f t="shared" si="40"/>
        <v/>
      </c>
    </row>
    <row r="358" spans="1:11" s="1" customFormat="1" x14ac:dyDescent="0.25">
      <c r="A358" s="1">
        <v>358</v>
      </c>
      <c r="B358">
        <v>0.10198913531838417</v>
      </c>
      <c r="C358" s="11" t="s">
        <v>128</v>
      </c>
      <c r="D358" s="12">
        <v>358</v>
      </c>
      <c r="E358" s="1">
        <f t="shared" si="35"/>
        <v>6.2920598398977928E-3</v>
      </c>
      <c r="F358" s="1">
        <f t="shared" si="36"/>
        <v>1.0801379692917966E-11</v>
      </c>
      <c r="G358" s="1">
        <f t="shared" si="37"/>
        <v>118.56554974670243</v>
      </c>
      <c r="H358" s="13">
        <f t="shared" si="38"/>
        <v>1306.2612240741059</v>
      </c>
      <c r="I358" s="14">
        <f t="shared" si="39"/>
        <v>1424.8267738208074</v>
      </c>
      <c r="J358" s="14" t="str">
        <f t="shared" si="41"/>
        <v/>
      </c>
      <c r="K358" s="15" t="str">
        <f t="shared" si="40"/>
        <v/>
      </c>
    </row>
    <row r="359" spans="1:11" s="1" customFormat="1" x14ac:dyDescent="0.25">
      <c r="A359" s="1">
        <v>359</v>
      </c>
      <c r="B359">
        <v>0.10133562063472602</v>
      </c>
      <c r="C359" s="11" t="s">
        <v>128</v>
      </c>
      <c r="D359" s="12">
        <v>359</v>
      </c>
      <c r="E359" s="1">
        <f t="shared" si="35"/>
        <v>6.2240358153841241E-3</v>
      </c>
      <c r="F359" s="1">
        <f t="shared" si="36"/>
        <v>1.0121466649203756E-11</v>
      </c>
      <c r="G359" s="1">
        <f t="shared" si="37"/>
        <v>118.5655497501331</v>
      </c>
      <c r="H359" s="13">
        <f t="shared" si="38"/>
        <v>1321.4382608840497</v>
      </c>
      <c r="I359" s="14">
        <f t="shared" si="39"/>
        <v>1440.0038106341819</v>
      </c>
      <c r="J359" s="14" t="str">
        <f t="shared" si="41"/>
        <v/>
      </c>
      <c r="K359" s="15" t="str">
        <f t="shared" si="40"/>
        <v/>
      </c>
    </row>
    <row r="360" spans="1:11" s="1" customFormat="1" x14ac:dyDescent="0.25">
      <c r="A360" s="1">
        <v>360</v>
      </c>
      <c r="B360">
        <v>0.10068210595106811</v>
      </c>
      <c r="C360" s="11" t="s">
        <v>128</v>
      </c>
      <c r="D360" s="12">
        <v>360</v>
      </c>
      <c r="E360" s="1">
        <f t="shared" si="35"/>
        <v>6.1565854525239549E-3</v>
      </c>
      <c r="F360" s="1">
        <f t="shared" si="36"/>
        <v>9.4843507357898288E-12</v>
      </c>
      <c r="G360" s="1">
        <f t="shared" si="37"/>
        <v>118.56554975334782</v>
      </c>
      <c r="H360" s="13">
        <f t="shared" si="38"/>
        <v>1336.8184575120483</v>
      </c>
      <c r="I360" s="14">
        <f t="shared" si="39"/>
        <v>1455.3840072653936</v>
      </c>
      <c r="J360" s="14" t="str">
        <f t="shared" si="41"/>
        <v/>
      </c>
      <c r="K360" s="15" t="str">
        <f t="shared" si="40"/>
        <v/>
      </c>
    </row>
    <row r="361" spans="1:11" s="1" customFormat="1" x14ac:dyDescent="0.25">
      <c r="A361" s="1">
        <v>361</v>
      </c>
      <c r="B361">
        <v>9.994690193195277E-2</v>
      </c>
      <c r="C361" s="11" t="s">
        <v>128</v>
      </c>
      <c r="D361" s="12">
        <v>361</v>
      </c>
      <c r="E361" s="1">
        <f t="shared" si="35"/>
        <v>6.0813815288904699E-3</v>
      </c>
      <c r="F361" s="1">
        <f t="shared" si="36"/>
        <v>8.8154053633573404E-12</v>
      </c>
      <c r="G361" s="1">
        <f t="shared" si="37"/>
        <v>118.56554975672316</v>
      </c>
      <c r="H361" s="13">
        <f t="shared" si="38"/>
        <v>1354.3688943006048</v>
      </c>
      <c r="I361" s="14">
        <f t="shared" si="39"/>
        <v>1472.9344440573286</v>
      </c>
      <c r="J361" s="14" t="str">
        <f t="shared" si="41"/>
        <v/>
      </c>
      <c r="K361" s="15" t="str">
        <f t="shared" si="40"/>
        <v/>
      </c>
    </row>
    <row r="362" spans="1:11" s="1" customFormat="1" x14ac:dyDescent="0.25">
      <c r="A362" s="1">
        <v>362</v>
      </c>
      <c r="B362">
        <v>9.9293387248294618E-2</v>
      </c>
      <c r="C362" s="11" t="s">
        <v>128</v>
      </c>
      <c r="D362" s="12">
        <v>362</v>
      </c>
      <c r="E362" s="1">
        <f t="shared" si="35"/>
        <v>6.0151290354410886E-3</v>
      </c>
      <c r="F362" s="1">
        <f t="shared" si="36"/>
        <v>8.2605023466793997E-12</v>
      </c>
      <c r="G362" s="1">
        <f t="shared" si="37"/>
        <v>118.56554975952304</v>
      </c>
      <c r="H362" s="13">
        <f t="shared" si="38"/>
        <v>1370.1939271865378</v>
      </c>
      <c r="I362" s="14">
        <f t="shared" si="39"/>
        <v>1488.7594769460602</v>
      </c>
      <c r="J362" s="14" t="str">
        <f t="shared" si="41"/>
        <v/>
      </c>
      <c r="K362" s="15" t="str">
        <f t="shared" si="40"/>
        <v/>
      </c>
    </row>
    <row r="363" spans="1:11" s="1" customFormat="1" x14ac:dyDescent="0.25">
      <c r="A363" s="1">
        <v>363</v>
      </c>
      <c r="B363">
        <v>9.8639872564636702E-2</v>
      </c>
      <c r="C363" s="11" t="s">
        <v>128</v>
      </c>
      <c r="D363" s="12">
        <v>363</v>
      </c>
      <c r="E363" s="1">
        <f t="shared" si="35"/>
        <v>5.9494304602275283E-3</v>
      </c>
      <c r="F363" s="1">
        <f t="shared" si="36"/>
        <v>7.7405289304941673E-12</v>
      </c>
      <c r="G363" s="1">
        <f t="shared" si="37"/>
        <v>118.5655497621467</v>
      </c>
      <c r="H363" s="13">
        <f t="shared" si="38"/>
        <v>1386.2346968503198</v>
      </c>
      <c r="I363" s="14">
        <f t="shared" si="39"/>
        <v>1504.8002466124678</v>
      </c>
      <c r="J363" s="14" t="str">
        <f t="shared" si="41"/>
        <v/>
      </c>
      <c r="K363" s="15" t="str">
        <f t="shared" si="40"/>
        <v/>
      </c>
    </row>
    <row r="364" spans="1:11" s="1" customFormat="1" x14ac:dyDescent="0.25">
      <c r="A364" s="1">
        <v>364</v>
      </c>
      <c r="B364">
        <v>9.8068047216435736E-2</v>
      </c>
      <c r="C364" s="11" t="s">
        <v>128</v>
      </c>
      <c r="D364" s="12">
        <v>364</v>
      </c>
      <c r="E364" s="1">
        <f t="shared" si="35"/>
        <v>5.8923937538176291E-3</v>
      </c>
      <c r="F364" s="1">
        <f t="shared" si="36"/>
        <v>7.3124728138614721E-12</v>
      </c>
      <c r="G364" s="1">
        <f t="shared" si="37"/>
        <v>118.56554976430658</v>
      </c>
      <c r="H364" s="13">
        <f t="shared" si="38"/>
        <v>1400.4506792890918</v>
      </c>
      <c r="I364" s="14">
        <f t="shared" si="39"/>
        <v>1519.0162290533976</v>
      </c>
      <c r="J364" s="14" t="str">
        <f t="shared" si="41"/>
        <v/>
      </c>
      <c r="K364" s="15" t="str">
        <f t="shared" si="40"/>
        <v/>
      </c>
    </row>
    <row r="365" spans="1:11" s="1" customFormat="1" x14ac:dyDescent="0.25">
      <c r="A365" s="1">
        <v>365</v>
      </c>
      <c r="B365">
        <v>9.741453253277782E-2</v>
      </c>
      <c r="C365" s="11" t="s">
        <v>128</v>
      </c>
      <c r="D365" s="12">
        <v>365</v>
      </c>
      <c r="E365" s="1">
        <f t="shared" si="35"/>
        <v>5.8277172520039E-3</v>
      </c>
      <c r="F365" s="1">
        <f t="shared" si="36"/>
        <v>6.8521743324052342E-12</v>
      </c>
      <c r="G365" s="1">
        <f t="shared" si="37"/>
        <v>118.56554976662912</v>
      </c>
      <c r="H365" s="13">
        <f t="shared" si="38"/>
        <v>1416.9074978561532</v>
      </c>
      <c r="I365" s="14">
        <f t="shared" si="39"/>
        <v>1535.4730476227835</v>
      </c>
      <c r="J365" s="14" t="str">
        <f t="shared" si="41"/>
        <v/>
      </c>
      <c r="K365" s="15" t="str">
        <f t="shared" si="40"/>
        <v/>
      </c>
    </row>
    <row r="366" spans="1:11" s="1" customFormat="1" x14ac:dyDescent="0.25">
      <c r="A366" s="1">
        <v>366</v>
      </c>
      <c r="B366">
        <v>9.6842707184577076E-2</v>
      </c>
      <c r="C366" s="11" t="s">
        <v>128</v>
      </c>
      <c r="D366" s="12">
        <v>366</v>
      </c>
      <c r="E366" s="1">
        <f t="shared" si="35"/>
        <v>5.7715655629592549E-3</v>
      </c>
      <c r="F366" s="1">
        <f t="shared" si="36"/>
        <v>6.4732450807325819E-12</v>
      </c>
      <c r="G366" s="1">
        <f t="shared" si="37"/>
        <v>118.5655497685411</v>
      </c>
      <c r="H366" s="13">
        <f t="shared" si="38"/>
        <v>1431.4943073343861</v>
      </c>
      <c r="I366" s="14">
        <f t="shared" si="39"/>
        <v>1550.059857102925</v>
      </c>
      <c r="J366" s="14" t="str">
        <f t="shared" si="41"/>
        <v/>
      </c>
      <c r="K366" s="15" t="str">
        <f t="shared" si="40"/>
        <v/>
      </c>
    </row>
    <row r="367" spans="1:11" s="1" customFormat="1" x14ac:dyDescent="0.25">
      <c r="A367" s="1">
        <v>367</v>
      </c>
      <c r="B367">
        <v>9.6189192500918924E-2</v>
      </c>
      <c r="C367" s="11" t="s">
        <v>128</v>
      </c>
      <c r="D367" s="12">
        <v>367</v>
      </c>
      <c r="E367" s="1">
        <f t="shared" si="35"/>
        <v>5.7078900140187239E-3</v>
      </c>
      <c r="F367" s="1">
        <f t="shared" si="36"/>
        <v>6.0657739931628649E-12</v>
      </c>
      <c r="G367" s="1">
        <f t="shared" si="37"/>
        <v>118.5655497705971</v>
      </c>
      <c r="H367" s="13">
        <f t="shared" si="38"/>
        <v>1448.3828844167858</v>
      </c>
      <c r="I367" s="14">
        <f t="shared" si="39"/>
        <v>1566.948434187384</v>
      </c>
      <c r="J367" s="14" t="str">
        <f t="shared" si="41"/>
        <v/>
      </c>
      <c r="K367" s="15" t="str">
        <f t="shared" si="40"/>
        <v/>
      </c>
    </row>
    <row r="368" spans="1:11" s="1" customFormat="1" x14ac:dyDescent="0.25">
      <c r="A368" s="1">
        <v>368</v>
      </c>
      <c r="B368">
        <v>9.5535677817261008E-2</v>
      </c>
      <c r="C368" s="11" t="s">
        <v>128</v>
      </c>
      <c r="D368" s="12">
        <v>368</v>
      </c>
      <c r="E368" s="1">
        <f t="shared" si="35"/>
        <v>5.6447398439717633E-3</v>
      </c>
      <c r="F368" s="1">
        <f t="shared" si="36"/>
        <v>5.6839521687904435E-12</v>
      </c>
      <c r="G368" s="1">
        <f t="shared" si="37"/>
        <v>118.56554977252367</v>
      </c>
      <c r="H368" s="13">
        <f t="shared" si="38"/>
        <v>1465.5084368447649</v>
      </c>
      <c r="I368" s="14">
        <f t="shared" si="39"/>
        <v>1584.0739866172864</v>
      </c>
      <c r="J368" s="14" t="str">
        <f t="shared" si="41"/>
        <v/>
      </c>
      <c r="K368" s="15" t="str">
        <f t="shared" si="40"/>
        <v/>
      </c>
    </row>
    <row r="369" spans="1:11" s="1" customFormat="1" x14ac:dyDescent="0.25">
      <c r="A369" s="1">
        <v>369</v>
      </c>
      <c r="B369">
        <v>9.4882163133602856E-2</v>
      </c>
      <c r="C369" s="11" t="s">
        <v>128</v>
      </c>
      <c r="D369" s="12">
        <v>369</v>
      </c>
      <c r="E369" s="1">
        <f t="shared" si="35"/>
        <v>5.5821092623433849E-3</v>
      </c>
      <c r="F369" s="1">
        <f t="shared" si="36"/>
        <v>5.3261636951080221E-12</v>
      </c>
      <c r="G369" s="1">
        <f t="shared" si="37"/>
        <v>118.56554977432899</v>
      </c>
      <c r="H369" s="13">
        <f t="shared" si="38"/>
        <v>1482.8757955089388</v>
      </c>
      <c r="I369" s="14">
        <f t="shared" si="39"/>
        <v>1601.4413452832662</v>
      </c>
      <c r="J369" s="14" t="str">
        <f t="shared" si="41"/>
        <v/>
      </c>
      <c r="K369" s="15" t="str">
        <f t="shared" si="40"/>
        <v/>
      </c>
    </row>
    <row r="370" spans="1:11" s="1" customFormat="1" x14ac:dyDescent="0.25">
      <c r="A370" s="1">
        <v>370</v>
      </c>
      <c r="B370">
        <v>9.4228648449944705E-2</v>
      </c>
      <c r="C370" s="11" t="s">
        <v>128</v>
      </c>
      <c r="D370" s="12">
        <v>370</v>
      </c>
      <c r="E370" s="1">
        <f t="shared" si="35"/>
        <v>5.5199925522759763E-3</v>
      </c>
      <c r="F370" s="1">
        <f t="shared" si="36"/>
        <v>4.9908975600056598E-12</v>
      </c>
      <c r="G370" s="1">
        <f t="shared" si="37"/>
        <v>118.56554977602065</v>
      </c>
      <c r="H370" s="13">
        <f t="shared" si="38"/>
        <v>1500.4899261580979</v>
      </c>
      <c r="I370" s="14">
        <f t="shared" si="39"/>
        <v>1619.0554759341178</v>
      </c>
      <c r="J370" s="14" t="str">
        <f t="shared" si="41"/>
        <v/>
      </c>
      <c r="K370" s="15" t="str">
        <f t="shared" si="40"/>
        <v/>
      </c>
    </row>
    <row r="371" spans="1:11" s="1" customFormat="1" x14ac:dyDescent="0.25">
      <c r="A371" s="1">
        <v>371</v>
      </c>
      <c r="B371">
        <v>9.3656823101743975E-2</v>
      </c>
      <c r="C371" s="11" t="s">
        <v>128</v>
      </c>
      <c r="D371" s="12">
        <v>371</v>
      </c>
      <c r="E371" s="1">
        <f t="shared" si="35"/>
        <v>5.4660575273916268E-3</v>
      </c>
      <c r="F371" s="1">
        <f t="shared" si="36"/>
        <v>4.7148979177085467E-12</v>
      </c>
      <c r="G371" s="1">
        <f t="shared" si="37"/>
        <v>118.56554977741328</v>
      </c>
      <c r="H371" s="13">
        <f t="shared" si="38"/>
        <v>1516.1087305471553</v>
      </c>
      <c r="I371" s="14">
        <f t="shared" si="39"/>
        <v>1634.6742803245684</v>
      </c>
      <c r="J371" s="14" t="str">
        <f t="shared" si="41"/>
        <v/>
      </c>
      <c r="K371" s="15" t="str">
        <f t="shared" si="40"/>
        <v/>
      </c>
    </row>
    <row r="372" spans="1:11" s="1" customFormat="1" x14ac:dyDescent="0.25">
      <c r="A372" s="1">
        <v>372</v>
      </c>
      <c r="B372">
        <v>9.3003308418086059E-2</v>
      </c>
      <c r="C372" s="11" t="s">
        <v>128</v>
      </c>
      <c r="D372" s="12">
        <v>372</v>
      </c>
      <c r="E372" s="1">
        <f t="shared" si="35"/>
        <v>5.404889170111421E-3</v>
      </c>
      <c r="F372" s="1">
        <f t="shared" si="36"/>
        <v>4.4181101412581014E-12</v>
      </c>
      <c r="G372" s="1">
        <f t="shared" si="37"/>
        <v>118.56554977891076</v>
      </c>
      <c r="H372" s="13">
        <f t="shared" si="38"/>
        <v>1534.1994324967059</v>
      </c>
      <c r="I372" s="14">
        <f t="shared" si="39"/>
        <v>1652.7649822756161</v>
      </c>
      <c r="J372" s="14" t="str">
        <f t="shared" si="41"/>
        <v/>
      </c>
      <c r="K372" s="15" t="str">
        <f t="shared" si="40"/>
        <v/>
      </c>
    </row>
    <row r="373" spans="1:11" s="1" customFormat="1" x14ac:dyDescent="0.25">
      <c r="A373" s="1">
        <v>373</v>
      </c>
      <c r="B373">
        <v>9.2268104398970721E-2</v>
      </c>
      <c r="C373" s="11" t="s">
        <v>128</v>
      </c>
      <c r="D373" s="12">
        <v>373</v>
      </c>
      <c r="E373" s="1">
        <f t="shared" si="35"/>
        <v>5.3366695675193948E-3</v>
      </c>
      <c r="F373" s="1">
        <f t="shared" si="36"/>
        <v>4.1064934660154794E-12</v>
      </c>
      <c r="G373" s="1">
        <f t="shared" si="37"/>
        <v>118.56554978048314</v>
      </c>
      <c r="H373" s="13">
        <f t="shared" si="38"/>
        <v>1554.8647304402386</v>
      </c>
      <c r="I373" s="14">
        <f t="shared" si="39"/>
        <v>1673.4302802207208</v>
      </c>
      <c r="J373" s="14" t="str">
        <f t="shared" si="41"/>
        <v/>
      </c>
      <c r="K373" s="15" t="str">
        <f t="shared" si="40"/>
        <v/>
      </c>
    </row>
    <row r="374" spans="1:11" s="1" customFormat="1" x14ac:dyDescent="0.25">
      <c r="A374" s="1">
        <v>374</v>
      </c>
      <c r="B374">
        <v>9.1696279050769755E-2</v>
      </c>
      <c r="C374" s="11" t="s">
        <v>128</v>
      </c>
      <c r="D374" s="12">
        <v>374</v>
      </c>
      <c r="E374" s="1">
        <f t="shared" si="35"/>
        <v>5.2840405268735763E-3</v>
      </c>
      <c r="F374" s="1">
        <f t="shared" si="36"/>
        <v>3.8794019602156508E-12</v>
      </c>
      <c r="G374" s="1">
        <f t="shared" si="37"/>
        <v>118.56554978162896</v>
      </c>
      <c r="H374" s="13">
        <f t="shared" si="38"/>
        <v>1571.1719002125308</v>
      </c>
      <c r="I374" s="14">
        <f t="shared" si="39"/>
        <v>1689.7374499941586</v>
      </c>
      <c r="J374" s="14" t="str">
        <f t="shared" si="41"/>
        <v/>
      </c>
      <c r="K374" s="15" t="str">
        <f t="shared" si="40"/>
        <v/>
      </c>
    </row>
    <row r="375" spans="1:11" s="1" customFormat="1" x14ac:dyDescent="0.25">
      <c r="A375" s="1">
        <v>375</v>
      </c>
      <c r="B375">
        <v>9.1042764367111839E-2</v>
      </c>
      <c r="C375" s="11" t="s">
        <v>128</v>
      </c>
      <c r="D375" s="12">
        <v>375</v>
      </c>
      <c r="E375" s="1">
        <f t="shared" si="35"/>
        <v>5.2243494293313375E-3</v>
      </c>
      <c r="F375" s="1">
        <f t="shared" si="36"/>
        <v>3.63520722572577E-12</v>
      </c>
      <c r="G375" s="1">
        <f t="shared" si="37"/>
        <v>118.5655497828611</v>
      </c>
      <c r="H375" s="13">
        <f t="shared" si="38"/>
        <v>1590.0648947854361</v>
      </c>
      <c r="I375" s="14">
        <f t="shared" si="39"/>
        <v>1708.6304445682954</v>
      </c>
      <c r="J375" s="14" t="str">
        <f t="shared" si="41"/>
        <v/>
      </c>
      <c r="K375" s="15" t="str">
        <f t="shared" si="40"/>
        <v/>
      </c>
    </row>
    <row r="376" spans="1:11" s="1" customFormat="1" x14ac:dyDescent="0.25">
      <c r="A376" s="1">
        <v>376</v>
      </c>
      <c r="B376">
        <v>9.0389249683453687E-2</v>
      </c>
      <c r="C376" s="11" t="s">
        <v>128</v>
      </c>
      <c r="D376" s="12">
        <v>376</v>
      </c>
      <c r="E376" s="1">
        <f t="shared" si="35"/>
        <v>5.16514005444281E-3</v>
      </c>
      <c r="F376" s="1">
        <f t="shared" si="36"/>
        <v>3.4063815154668403E-12</v>
      </c>
      <c r="G376" s="1">
        <f t="shared" si="37"/>
        <v>118.56554978401573</v>
      </c>
      <c r="H376" s="13">
        <f t="shared" si="38"/>
        <v>1609.2368210158197</v>
      </c>
      <c r="I376" s="14">
        <f t="shared" si="39"/>
        <v>1727.8023707998373</v>
      </c>
      <c r="J376" s="14" t="str">
        <f t="shared" si="41"/>
        <v/>
      </c>
      <c r="K376" s="15" t="str">
        <f t="shared" si="40"/>
        <v/>
      </c>
    </row>
    <row r="377" spans="1:11" s="1" customFormat="1" x14ac:dyDescent="0.25">
      <c r="A377" s="1">
        <v>377</v>
      </c>
      <c r="B377">
        <v>8.9817424335252943E-2</v>
      </c>
      <c r="C377" s="11" t="s">
        <v>128</v>
      </c>
      <c r="D377" s="12">
        <v>377</v>
      </c>
      <c r="E377" s="1">
        <f t="shared" si="35"/>
        <v>5.1137228969856952E-3</v>
      </c>
      <c r="F377" s="1">
        <f t="shared" si="36"/>
        <v>3.2180071841273051E-12</v>
      </c>
      <c r="G377" s="1">
        <f t="shared" si="37"/>
        <v>118.56554978496618</v>
      </c>
      <c r="H377" s="13">
        <f t="shared" si="38"/>
        <v>1626.2458046361273</v>
      </c>
      <c r="I377" s="14">
        <f t="shared" si="39"/>
        <v>1744.8113544210946</v>
      </c>
      <c r="J377" s="14" t="str">
        <f t="shared" si="41"/>
        <v/>
      </c>
      <c r="K377" s="15" t="str">
        <f t="shared" si="40"/>
        <v/>
      </c>
    </row>
    <row r="378" spans="1:11" s="1" customFormat="1" x14ac:dyDescent="0.25">
      <c r="A378" s="1">
        <v>378</v>
      </c>
      <c r="B378">
        <v>8.9163909651595027E-2</v>
      </c>
      <c r="C378" s="11" t="s">
        <v>128</v>
      </c>
      <c r="D378" s="12">
        <v>378</v>
      </c>
      <c r="E378" s="1">
        <f t="shared" si="35"/>
        <v>5.0554026926736551E-3</v>
      </c>
      <c r="F378" s="1">
        <f t="shared" si="36"/>
        <v>3.0154422840793667E-12</v>
      </c>
      <c r="G378" s="1">
        <f t="shared" si="37"/>
        <v>118.56554978598828</v>
      </c>
      <c r="H378" s="13">
        <f t="shared" si="38"/>
        <v>1645.9571234731266</v>
      </c>
      <c r="I378" s="14">
        <f t="shared" si="39"/>
        <v>1764.522673259112</v>
      </c>
      <c r="J378" s="14" t="str">
        <f t="shared" si="41"/>
        <v/>
      </c>
      <c r="K378" s="15" t="str">
        <f t="shared" si="40"/>
        <v/>
      </c>
    </row>
    <row r="379" spans="1:11" s="1" customFormat="1" x14ac:dyDescent="0.25">
      <c r="A379" s="1">
        <v>379</v>
      </c>
      <c r="B379">
        <v>8.8592084303394061E-2</v>
      </c>
      <c r="C379" s="11" t="s">
        <v>128</v>
      </c>
      <c r="D379" s="12">
        <v>379</v>
      </c>
      <c r="E379" s="1">
        <f t="shared" si="35"/>
        <v>5.0047556488298089E-3</v>
      </c>
      <c r="F379" s="1">
        <f t="shared" si="36"/>
        <v>2.8486863623704295E-12</v>
      </c>
      <c r="G379" s="1">
        <f t="shared" si="37"/>
        <v>118.56554978682971</v>
      </c>
      <c r="H379" s="13">
        <f t="shared" si="38"/>
        <v>1663.4477376565644</v>
      </c>
      <c r="I379" s="14">
        <f t="shared" si="39"/>
        <v>1782.0132874433957</v>
      </c>
      <c r="J379" s="14" t="str">
        <f t="shared" si="41"/>
        <v/>
      </c>
      <c r="K379" s="15" t="str">
        <f t="shared" si="40"/>
        <v/>
      </c>
    </row>
    <row r="380" spans="1:11" s="1" customFormat="1" x14ac:dyDescent="0.25">
      <c r="A380" s="1">
        <v>380</v>
      </c>
      <c r="B380">
        <v>8.7938569619736145E-2</v>
      </c>
      <c r="C380" s="11" t="s">
        <v>128</v>
      </c>
      <c r="D380" s="12">
        <v>380</v>
      </c>
      <c r="E380" s="1">
        <f t="shared" si="35"/>
        <v>4.9473066436037383E-3</v>
      </c>
      <c r="F380" s="1">
        <f t="shared" si="36"/>
        <v>2.6693714079275095E-12</v>
      </c>
      <c r="G380" s="1">
        <f t="shared" si="37"/>
        <v>118.56554978773448</v>
      </c>
      <c r="H380" s="13">
        <f t="shared" si="38"/>
        <v>1683.7208486051638</v>
      </c>
      <c r="I380" s="14">
        <f t="shared" si="39"/>
        <v>1802.2863983929008</v>
      </c>
      <c r="J380" s="14" t="str">
        <f t="shared" si="41"/>
        <v/>
      </c>
      <c r="K380" s="15" t="str">
        <f t="shared" si="40"/>
        <v/>
      </c>
    </row>
    <row r="381" spans="1:11" s="1" customFormat="1" x14ac:dyDescent="0.25">
      <c r="A381" s="1">
        <v>381</v>
      </c>
      <c r="B381">
        <v>8.7285054936077994E-2</v>
      </c>
      <c r="C381" s="11" t="s">
        <v>128</v>
      </c>
      <c r="D381" s="12">
        <v>381</v>
      </c>
      <c r="E381" s="1">
        <f t="shared" si="35"/>
        <v>4.89031507673586E-3</v>
      </c>
      <c r="F381" s="1">
        <f t="shared" si="36"/>
        <v>2.5013410579758226E-12</v>
      </c>
      <c r="G381" s="1">
        <f t="shared" si="37"/>
        <v>118.56554978858233</v>
      </c>
      <c r="H381" s="13">
        <f t="shared" si="38"/>
        <v>1704.3031777386041</v>
      </c>
      <c r="I381" s="14">
        <f t="shared" si="39"/>
        <v>1822.8687275271886</v>
      </c>
      <c r="J381" s="14" t="str">
        <f t="shared" si="41"/>
        <v/>
      </c>
      <c r="K381" s="15" t="str">
        <f t="shared" si="40"/>
        <v/>
      </c>
    </row>
    <row r="382" spans="1:11" s="1" customFormat="1" x14ac:dyDescent="0.25">
      <c r="A382" s="1">
        <v>382</v>
      </c>
      <c r="B382">
        <v>8.6631540252420078E-2</v>
      </c>
      <c r="C382" s="11" t="s">
        <v>128</v>
      </c>
      <c r="D382" s="12">
        <v>382</v>
      </c>
      <c r="E382" s="1">
        <f t="shared" si="35"/>
        <v>4.8337760206829672E-3</v>
      </c>
      <c r="F382" s="1">
        <f t="shared" si="36"/>
        <v>2.3438900247350219E-12</v>
      </c>
      <c r="G382" s="1">
        <f t="shared" si="37"/>
        <v>118.56554978937677</v>
      </c>
      <c r="H382" s="13">
        <f t="shared" si="38"/>
        <v>1725.2016616741214</v>
      </c>
      <c r="I382" s="14">
        <f t="shared" si="39"/>
        <v>1843.7672114634956</v>
      </c>
      <c r="J382" s="14" t="str">
        <f t="shared" si="41"/>
        <v/>
      </c>
      <c r="K382" s="15" t="str">
        <f t="shared" si="40"/>
        <v/>
      </c>
    </row>
    <row r="383" spans="1:11" s="1" customFormat="1" x14ac:dyDescent="0.25">
      <c r="A383" s="1">
        <v>383</v>
      </c>
      <c r="B383">
        <v>8.6059714904219112E-2</v>
      </c>
      <c r="C383" s="11" t="s">
        <v>128</v>
      </c>
      <c r="D383" s="12">
        <v>383</v>
      </c>
      <c r="E383" s="1">
        <f t="shared" si="35"/>
        <v>4.7846717207718631E-3</v>
      </c>
      <c r="F383" s="1">
        <f t="shared" si="36"/>
        <v>2.2142710757579142E-12</v>
      </c>
      <c r="G383" s="1">
        <f t="shared" si="37"/>
        <v>118.56554979003079</v>
      </c>
      <c r="H383" s="13">
        <f t="shared" si="38"/>
        <v>1743.752795012794</v>
      </c>
      <c r="I383" s="14">
        <f t="shared" si="39"/>
        <v>1862.3183448028262</v>
      </c>
      <c r="J383" s="14" t="str">
        <f t="shared" si="41"/>
        <v/>
      </c>
      <c r="K383" s="15" t="str">
        <f t="shared" si="40"/>
        <v/>
      </c>
    </row>
    <row r="384" spans="1:11" s="1" customFormat="1" x14ac:dyDescent="0.25">
      <c r="A384" s="1">
        <v>384</v>
      </c>
      <c r="B384">
        <v>8.5406200220561182E-2</v>
      </c>
      <c r="C384" s="11" t="s">
        <v>128</v>
      </c>
      <c r="D384" s="12">
        <v>384</v>
      </c>
      <c r="E384" s="1">
        <f t="shared" si="35"/>
        <v>4.728968057947841E-3</v>
      </c>
      <c r="F384" s="1">
        <f t="shared" si="36"/>
        <v>2.074889694013967E-12</v>
      </c>
      <c r="G384" s="1">
        <f t="shared" si="37"/>
        <v>118.56554979073408</v>
      </c>
      <c r="H384" s="13">
        <f t="shared" si="38"/>
        <v>1765.2635086693358</v>
      </c>
      <c r="I384" s="14">
        <f t="shared" si="39"/>
        <v>1883.8290584600727</v>
      </c>
      <c r="J384" s="14" t="str">
        <f t="shared" si="41"/>
        <v/>
      </c>
      <c r="K384" s="15" t="str">
        <f t="shared" si="40"/>
        <v/>
      </c>
    </row>
    <row r="385" spans="1:11" s="1" customFormat="1" x14ac:dyDescent="0.25">
      <c r="A385" s="1">
        <v>385</v>
      </c>
      <c r="B385">
        <v>8.475268553690303E-2</v>
      </c>
      <c r="C385" s="11" t="s">
        <v>128</v>
      </c>
      <c r="D385" s="12">
        <v>385</v>
      </c>
      <c r="E385" s="1">
        <f t="shared" si="35"/>
        <v>4.6737030841430549E-3</v>
      </c>
      <c r="F385" s="1">
        <f t="shared" si="36"/>
        <v>1.9442820029860592E-12</v>
      </c>
      <c r="G385" s="1">
        <f t="shared" si="37"/>
        <v>118.56554979139307</v>
      </c>
      <c r="H385" s="13">
        <f t="shared" si="38"/>
        <v>1787.1115275056104</v>
      </c>
      <c r="I385" s="14">
        <f t="shared" si="39"/>
        <v>1905.677077297004</v>
      </c>
      <c r="J385" s="14" t="str">
        <f t="shared" si="41"/>
        <v/>
      </c>
      <c r="K385" s="15" t="str">
        <f t="shared" si="40"/>
        <v/>
      </c>
    </row>
    <row r="386" spans="1:11" s="1" customFormat="1" x14ac:dyDescent="0.25">
      <c r="A386" s="1">
        <v>386</v>
      </c>
      <c r="B386">
        <v>8.4099170853245114E-2</v>
      </c>
      <c r="C386" s="11" t="s">
        <v>128</v>
      </c>
      <c r="D386" s="12">
        <v>386</v>
      </c>
      <c r="E386" s="1">
        <f t="shared" ref="E386:E449" si="42">IF(B386&gt;0,1/2*(B386-O$8*F386+N$32)+1/2*POWER((B386-O$8*F386+N$32)^2-4*O$32*(B386-O$8*F386),0.5),"")</f>
        <v>4.6188721091670604E-3</v>
      </c>
      <c r="F386" s="1">
        <f t="shared" ref="F386:F449" si="43">IF(B386="","",LN(1+EXP($Q$14*(B386-$Q$15)))/$Q$14)</f>
        <v>1.8218944856818883E-12</v>
      </c>
      <c r="G386" s="1">
        <f t="shared" ref="G386:G449" si="44">IF(B386="","",O$8*N$25*10/(Q$16+F386)-O$8*N$25*10/(Q$16+N$23-Q$15)+(1-O$8)*O$18)</f>
        <v>118.56554979201061</v>
      </c>
      <c r="H386" s="13">
        <f t="shared" ref="H386:H449" si="45">IF(B386&gt;0, IF(O$8=1,N$25*10/(E386)-N$25*10/(Q$15-O$23),N$25*10/(E386)-N$25*10/(N$23-O$23)),"")</f>
        <v>1809.3046548234047</v>
      </c>
      <c r="I386" s="14">
        <f t="shared" ref="I386:I449" si="46">IF(B386&gt;0,(O$25*10/(B386-E386-O$8*F386)-O$25*10/(O$23))+G386,"")</f>
        <v>1927.8702046154135</v>
      </c>
      <c r="J386" s="14" t="str">
        <f t="shared" si="41"/>
        <v/>
      </c>
      <c r="K386" s="15" t="str">
        <f t="shared" ref="K386:K449" si="47">IF(OR(B386="",C386=0,C386=""),"",(I386-C386)*(I386-C386))</f>
        <v/>
      </c>
    </row>
    <row r="387" spans="1:11" s="1" customFormat="1" x14ac:dyDescent="0.25">
      <c r="A387" s="1">
        <v>387</v>
      </c>
      <c r="B387">
        <v>8.3527345505044148E-2</v>
      </c>
      <c r="C387" s="11" t="s">
        <v>128</v>
      </c>
      <c r="D387" s="12">
        <v>387</v>
      </c>
      <c r="E387" s="1">
        <f t="shared" si="42"/>
        <v>4.5712473787778291E-3</v>
      </c>
      <c r="F387" s="1">
        <f t="shared" si="43"/>
        <v>1.7211432334034366E-12</v>
      </c>
      <c r="G387" s="1">
        <f t="shared" si="44"/>
        <v>118.56554979251899</v>
      </c>
      <c r="H387" s="13">
        <f t="shared" si="45"/>
        <v>1829.0130590243264</v>
      </c>
      <c r="I387" s="14">
        <f t="shared" si="46"/>
        <v>1947.5786088168456</v>
      </c>
      <c r="J387" s="14" t="str">
        <f t="shared" ref="J387:J450" si="48">IF(B387&gt;0,C387,"")</f>
        <v/>
      </c>
      <c r="K387" s="15" t="str">
        <f t="shared" si="47"/>
        <v/>
      </c>
    </row>
    <row r="388" spans="1:11" s="1" customFormat="1" x14ac:dyDescent="0.25">
      <c r="A388" s="1">
        <v>388</v>
      </c>
      <c r="B388">
        <v>8.2955520156843418E-2</v>
      </c>
      <c r="C388" s="11" t="s">
        <v>128</v>
      </c>
      <c r="D388" s="12">
        <v>388</v>
      </c>
      <c r="E388" s="1">
        <f t="shared" si="42"/>
        <v>4.5239483167503342E-3</v>
      </c>
      <c r="F388" s="1">
        <f t="shared" si="43"/>
        <v>1.6259628618242416E-12</v>
      </c>
      <c r="G388" s="1">
        <f t="shared" si="44"/>
        <v>118.56554979299924</v>
      </c>
      <c r="H388" s="13">
        <f t="shared" si="45"/>
        <v>1848.9973968047118</v>
      </c>
      <c r="I388" s="14">
        <f t="shared" si="46"/>
        <v>1967.5629465977086</v>
      </c>
      <c r="J388" s="14" t="str">
        <f t="shared" si="48"/>
        <v/>
      </c>
      <c r="K388" s="15" t="str">
        <f t="shared" si="47"/>
        <v/>
      </c>
    </row>
    <row r="389" spans="1:11" s="1" customFormat="1" x14ac:dyDescent="0.25">
      <c r="A389" s="1">
        <v>389</v>
      </c>
      <c r="B389">
        <v>8.2302005473185488E-2</v>
      </c>
      <c r="C389" s="11" t="s">
        <v>128</v>
      </c>
      <c r="D389" s="12">
        <v>389</v>
      </c>
      <c r="E389" s="1">
        <f t="shared" si="42"/>
        <v>4.4702871359342117E-3</v>
      </c>
      <c r="F389" s="1">
        <f t="shared" si="43"/>
        <v>1.5236135524198557E-12</v>
      </c>
      <c r="G389" s="1">
        <f t="shared" si="44"/>
        <v>118.56554979351566</v>
      </c>
      <c r="H389" s="13">
        <f t="shared" si="45"/>
        <v>1872.181844949705</v>
      </c>
      <c r="I389" s="14">
        <f t="shared" si="46"/>
        <v>1990.7473947432193</v>
      </c>
      <c r="J389" s="14" t="str">
        <f t="shared" si="48"/>
        <v/>
      </c>
      <c r="K389" s="15" t="str">
        <f t="shared" si="47"/>
        <v/>
      </c>
    </row>
    <row r="390" spans="1:11" s="1" customFormat="1" x14ac:dyDescent="0.25">
      <c r="A390" s="1">
        <v>390</v>
      </c>
      <c r="B390">
        <v>8.164849078952735E-2</v>
      </c>
      <c r="C390" s="11" t="s">
        <v>128</v>
      </c>
      <c r="D390" s="12">
        <v>390</v>
      </c>
      <c r="E390" s="1">
        <f t="shared" si="42"/>
        <v>4.4170428873071266E-3</v>
      </c>
      <c r="F390" s="1">
        <f t="shared" si="43"/>
        <v>1.4277055738242383E-12</v>
      </c>
      <c r="G390" s="1">
        <f t="shared" si="44"/>
        <v>118.56554979399959</v>
      </c>
      <c r="H390" s="13">
        <f t="shared" si="45"/>
        <v>1895.7429284942191</v>
      </c>
      <c r="I390" s="14">
        <f t="shared" si="46"/>
        <v>2014.3084782882197</v>
      </c>
      <c r="J390" s="14" t="str">
        <f t="shared" si="48"/>
        <v/>
      </c>
      <c r="K390" s="15" t="str">
        <f t="shared" si="47"/>
        <v/>
      </c>
    </row>
    <row r="391" spans="1:11" s="1" customFormat="1" x14ac:dyDescent="0.25">
      <c r="A391" s="1">
        <v>391</v>
      </c>
      <c r="B391">
        <v>8.1076665441326606E-2</v>
      </c>
      <c r="C391" s="11" t="s">
        <v>128</v>
      </c>
      <c r="D391" s="12">
        <v>391</v>
      </c>
      <c r="E391" s="1">
        <f t="shared" si="42"/>
        <v>4.3707927118606382E-3</v>
      </c>
      <c r="F391" s="1">
        <f t="shared" si="43"/>
        <v>1.3487535169749472E-12</v>
      </c>
      <c r="G391" s="1">
        <f t="shared" si="44"/>
        <v>118.56554979439798</v>
      </c>
      <c r="H391" s="13">
        <f t="shared" si="45"/>
        <v>1916.6749489498716</v>
      </c>
      <c r="I391" s="14">
        <f t="shared" si="46"/>
        <v>2035.2404987442692</v>
      </c>
      <c r="J391" s="14" t="str">
        <f t="shared" si="48"/>
        <v/>
      </c>
      <c r="K391" s="15" t="str">
        <f t="shared" si="47"/>
        <v/>
      </c>
    </row>
    <row r="392" spans="1:11" s="1" customFormat="1" x14ac:dyDescent="0.25">
      <c r="A392" s="1">
        <v>392</v>
      </c>
      <c r="B392">
        <v>8.0504840093125876E-2</v>
      </c>
      <c r="C392" s="11" t="s">
        <v>128</v>
      </c>
      <c r="D392" s="12">
        <v>392</v>
      </c>
      <c r="E392" s="1">
        <f t="shared" si="42"/>
        <v>4.3248554455081467E-3</v>
      </c>
      <c r="F392" s="1">
        <f t="shared" si="43"/>
        <v>1.2741671022124163E-12</v>
      </c>
      <c r="G392" s="1">
        <f t="shared" si="44"/>
        <v>118.56554979477431</v>
      </c>
      <c r="H392" s="13">
        <f t="shared" si="45"/>
        <v>1937.9085148012912</v>
      </c>
      <c r="I392" s="14">
        <f t="shared" si="46"/>
        <v>2056.4740645960678</v>
      </c>
      <c r="J392" s="14" t="str">
        <f t="shared" si="48"/>
        <v/>
      </c>
      <c r="K392" s="15" t="str">
        <f t="shared" si="47"/>
        <v/>
      </c>
    </row>
    <row r="393" spans="1:11" s="1" customFormat="1" x14ac:dyDescent="0.25">
      <c r="A393" s="1">
        <v>393</v>
      </c>
      <c r="B393">
        <v>7.9851325409467724E-2</v>
      </c>
      <c r="C393" s="11" t="s">
        <v>128</v>
      </c>
      <c r="D393" s="12">
        <v>393</v>
      </c>
      <c r="E393" s="1">
        <f t="shared" si="42"/>
        <v>4.2727351595368696E-3</v>
      </c>
      <c r="F393" s="1">
        <f t="shared" si="43"/>
        <v>1.1939607044349631E-12</v>
      </c>
      <c r="G393" s="1">
        <f t="shared" si="44"/>
        <v>118.56554979517901</v>
      </c>
      <c r="H393" s="13">
        <f t="shared" si="45"/>
        <v>1962.552946717753</v>
      </c>
      <c r="I393" s="14">
        <f t="shared" si="46"/>
        <v>2081.1184965129314</v>
      </c>
      <c r="J393" s="14" t="str">
        <f t="shared" si="48"/>
        <v/>
      </c>
      <c r="K393" s="15" t="str">
        <f t="shared" si="47"/>
        <v/>
      </c>
    </row>
    <row r="394" spans="1:11" s="1" customFormat="1" x14ac:dyDescent="0.25">
      <c r="A394" s="1">
        <v>394</v>
      </c>
      <c r="B394">
        <v>7.927950006126698E-2</v>
      </c>
      <c r="C394" s="11" t="s">
        <v>128</v>
      </c>
      <c r="D394" s="12">
        <v>394</v>
      </c>
      <c r="E394" s="1">
        <f t="shared" si="42"/>
        <v>4.2274587188090157E-3</v>
      </c>
      <c r="F394" s="1">
        <f t="shared" si="43"/>
        <v>1.1279359476709969E-12</v>
      </c>
      <c r="G394" s="1">
        <f t="shared" si="44"/>
        <v>118.56554979551214</v>
      </c>
      <c r="H394" s="13">
        <f t="shared" si="45"/>
        <v>1984.4545809205683</v>
      </c>
      <c r="I394" s="14">
        <f t="shared" si="46"/>
        <v>2103.0201307160792</v>
      </c>
      <c r="J394" s="14" t="str">
        <f t="shared" si="48"/>
        <v/>
      </c>
      <c r="K394" s="15" t="str">
        <f t="shared" si="47"/>
        <v/>
      </c>
    </row>
    <row r="395" spans="1:11" s="1" customFormat="1" x14ac:dyDescent="0.25">
      <c r="A395" s="1">
        <v>395</v>
      </c>
      <c r="B395">
        <v>7.8625985377608829E-2</v>
      </c>
      <c r="C395" s="11" t="s">
        <v>128</v>
      </c>
      <c r="D395" s="12">
        <v>395</v>
      </c>
      <c r="E395" s="1">
        <f t="shared" si="42"/>
        <v>4.1760862112478481E-3</v>
      </c>
      <c r="F395" s="1">
        <f t="shared" si="43"/>
        <v>1.0569340018191407E-12</v>
      </c>
      <c r="G395" s="1">
        <f t="shared" si="44"/>
        <v>118.56554979587042</v>
      </c>
      <c r="H395" s="13">
        <f t="shared" si="45"/>
        <v>2009.8801993967113</v>
      </c>
      <c r="I395" s="14">
        <f t="shared" si="46"/>
        <v>2128.4457491925818</v>
      </c>
      <c r="J395" s="14" t="str">
        <f t="shared" si="48"/>
        <v/>
      </c>
      <c r="K395" s="15" t="str">
        <f t="shared" si="47"/>
        <v/>
      </c>
    </row>
    <row r="396" spans="1:11" s="1" customFormat="1" x14ac:dyDescent="0.25">
      <c r="A396" s="1">
        <v>396</v>
      </c>
      <c r="B396">
        <v>7.8054160029408098E-2</v>
      </c>
      <c r="C396" s="11" t="s">
        <v>128</v>
      </c>
      <c r="D396" s="12">
        <v>396</v>
      </c>
      <c r="E396" s="1">
        <f t="shared" si="42"/>
        <v>4.1314576322096785E-3</v>
      </c>
      <c r="F396" s="1">
        <f t="shared" si="43"/>
        <v>9.9848662485338788E-13</v>
      </c>
      <c r="G396" s="1">
        <f t="shared" si="44"/>
        <v>118.56554979616533</v>
      </c>
      <c r="H396" s="13">
        <f t="shared" si="45"/>
        <v>2032.4813158149268</v>
      </c>
      <c r="I396" s="14">
        <f t="shared" si="46"/>
        <v>2151.0468656110934</v>
      </c>
      <c r="J396" s="14" t="str">
        <f t="shared" si="48"/>
        <v/>
      </c>
      <c r="K396" s="15" t="str">
        <f t="shared" si="47"/>
        <v/>
      </c>
    </row>
    <row r="397" spans="1:11" s="1" customFormat="1" x14ac:dyDescent="0.25">
      <c r="A397" s="1">
        <v>397</v>
      </c>
      <c r="B397">
        <v>7.7400645345749947E-2</v>
      </c>
      <c r="C397" s="11" t="s">
        <v>128</v>
      </c>
      <c r="D397" s="12">
        <v>397</v>
      </c>
      <c r="E397" s="1">
        <f t="shared" si="42"/>
        <v>4.0808182615487687E-3</v>
      </c>
      <c r="F397" s="1">
        <f t="shared" si="43"/>
        <v>9.3563343117933228E-13</v>
      </c>
      <c r="G397" s="1">
        <f t="shared" si="44"/>
        <v>118.56554979648249</v>
      </c>
      <c r="H397" s="13">
        <f t="shared" si="45"/>
        <v>2058.7251529834211</v>
      </c>
      <c r="I397" s="14">
        <f t="shared" si="46"/>
        <v>2177.2907027799024</v>
      </c>
      <c r="J397" s="14" t="str">
        <f t="shared" si="48"/>
        <v/>
      </c>
      <c r="K397" s="15" t="str">
        <f t="shared" si="47"/>
        <v/>
      </c>
    </row>
    <row r="398" spans="1:11" s="1" customFormat="1" x14ac:dyDescent="0.25">
      <c r="A398" s="1">
        <v>398</v>
      </c>
      <c r="B398">
        <v>7.6747130662092031E-2</v>
      </c>
      <c r="C398" s="11" t="s">
        <v>128</v>
      </c>
      <c r="D398" s="12">
        <v>398</v>
      </c>
      <c r="E398" s="1">
        <f t="shared" si="42"/>
        <v>4.0305640290191902E-3</v>
      </c>
      <c r="F398" s="1">
        <f t="shared" si="43"/>
        <v>8.7673966954134534E-13</v>
      </c>
      <c r="G398" s="1">
        <f t="shared" si="44"/>
        <v>118.56554979677961</v>
      </c>
      <c r="H398" s="13">
        <f t="shared" si="45"/>
        <v>2085.4213352329307</v>
      </c>
      <c r="I398" s="14">
        <f t="shared" si="46"/>
        <v>2203.9868850297116</v>
      </c>
      <c r="J398" s="14" t="str">
        <f t="shared" si="48"/>
        <v/>
      </c>
      <c r="K398" s="15" t="str">
        <f t="shared" si="47"/>
        <v/>
      </c>
    </row>
    <row r="399" spans="1:11" s="1" customFormat="1" x14ac:dyDescent="0.25">
      <c r="A399" s="1">
        <v>399</v>
      </c>
      <c r="B399">
        <v>7.6175305313891287E-2</v>
      </c>
      <c r="C399" s="11" t="s">
        <v>128</v>
      </c>
      <c r="D399" s="12">
        <v>399</v>
      </c>
      <c r="E399" s="1">
        <f t="shared" si="42"/>
        <v>3.9869043506183532E-3</v>
      </c>
      <c r="F399" s="1">
        <f t="shared" si="43"/>
        <v>8.2825559844312172E-13</v>
      </c>
      <c r="G399" s="1">
        <f t="shared" si="44"/>
        <v>118.56554979702429</v>
      </c>
      <c r="H399" s="13">
        <f t="shared" si="45"/>
        <v>2109.1606666330231</v>
      </c>
      <c r="I399" s="14">
        <f t="shared" si="46"/>
        <v>2227.726216430045</v>
      </c>
      <c r="J399" s="14" t="str">
        <f t="shared" si="48"/>
        <v/>
      </c>
      <c r="K399" s="15" t="str">
        <f t="shared" si="47"/>
        <v/>
      </c>
    </row>
    <row r="400" spans="1:11" s="1" customFormat="1" x14ac:dyDescent="0.25">
      <c r="A400" s="1">
        <v>400</v>
      </c>
      <c r="B400">
        <v>7.5603479965690321E-2</v>
      </c>
      <c r="C400" s="11" t="s">
        <v>128</v>
      </c>
      <c r="D400" s="12">
        <v>400</v>
      </c>
      <c r="E400" s="1">
        <f t="shared" si="42"/>
        <v>3.9435338088743138E-3</v>
      </c>
      <c r="F400" s="1">
        <f t="shared" si="43"/>
        <v>7.8245206729722058E-13</v>
      </c>
      <c r="G400" s="1">
        <f t="shared" si="44"/>
        <v>118.56554979725539</v>
      </c>
      <c r="H400" s="13">
        <f t="shared" si="45"/>
        <v>2133.2632200509543</v>
      </c>
      <c r="I400" s="14">
        <f t="shared" si="46"/>
        <v>2251.8287698482095</v>
      </c>
      <c r="J400" s="14" t="str">
        <f t="shared" si="48"/>
        <v/>
      </c>
      <c r="K400" s="15" t="str">
        <f t="shared" si="47"/>
        <v/>
      </c>
    </row>
    <row r="401" spans="1:11" s="1" customFormat="1" x14ac:dyDescent="0.25">
      <c r="A401" s="1">
        <v>401</v>
      </c>
      <c r="B401">
        <v>7.4949965282032405E-2</v>
      </c>
      <c r="C401" s="11" t="s">
        <v>128</v>
      </c>
      <c r="D401" s="12">
        <v>401</v>
      </c>
      <c r="E401" s="1">
        <f t="shared" si="42"/>
        <v>3.8943181479967059E-3</v>
      </c>
      <c r="F401" s="1">
        <f t="shared" si="43"/>
        <v>7.3319798264014396E-13</v>
      </c>
      <c r="G401" s="1">
        <f t="shared" si="44"/>
        <v>118.56554979750391</v>
      </c>
      <c r="H401" s="13">
        <f t="shared" si="45"/>
        <v>2161.2643731741673</v>
      </c>
      <c r="I401" s="14">
        <f t="shared" si="46"/>
        <v>2279.8299229716695</v>
      </c>
      <c r="J401" s="14" t="str">
        <f t="shared" si="48"/>
        <v/>
      </c>
      <c r="K401" s="15" t="str">
        <f t="shared" si="47"/>
        <v/>
      </c>
    </row>
    <row r="402" spans="1:11" s="1" customFormat="1" x14ac:dyDescent="0.25">
      <c r="A402" s="1">
        <v>402</v>
      </c>
      <c r="B402">
        <v>7.4378139933831661E-2</v>
      </c>
      <c r="C402" s="11" t="s">
        <v>128</v>
      </c>
      <c r="D402" s="12">
        <v>402</v>
      </c>
      <c r="E402" s="1">
        <f t="shared" si="42"/>
        <v>3.8515583658036423E-3</v>
      </c>
      <c r="F402" s="1">
        <f t="shared" si="43"/>
        <v>6.9265286292451735E-13</v>
      </c>
      <c r="G402" s="1">
        <f t="shared" si="44"/>
        <v>118.56554979770848</v>
      </c>
      <c r="H402" s="13">
        <f t="shared" si="45"/>
        <v>2186.1734231868477</v>
      </c>
      <c r="I402" s="14">
        <f t="shared" si="46"/>
        <v>2304.738972984554</v>
      </c>
      <c r="J402" s="14" t="str">
        <f t="shared" si="48"/>
        <v/>
      </c>
      <c r="K402" s="15" t="str">
        <f t="shared" si="47"/>
        <v/>
      </c>
    </row>
    <row r="403" spans="1:11" s="1" customFormat="1" x14ac:dyDescent="0.25">
      <c r="A403" s="1">
        <v>403</v>
      </c>
      <c r="B403">
        <v>7.3724625250173523E-2</v>
      </c>
      <c r="C403" s="11" t="s">
        <v>128</v>
      </c>
      <c r="D403" s="12">
        <v>403</v>
      </c>
      <c r="E403" s="1">
        <f t="shared" si="42"/>
        <v>3.8030339367039756E-3</v>
      </c>
      <c r="F403" s="1">
        <f t="shared" si="43"/>
        <v>6.490522401320433E-13</v>
      </c>
      <c r="G403" s="1">
        <f t="shared" si="44"/>
        <v>118.5655497979285</v>
      </c>
      <c r="H403" s="13">
        <f t="shared" si="45"/>
        <v>2215.1190755811685</v>
      </c>
      <c r="I403" s="14">
        <f t="shared" si="46"/>
        <v>2333.6846253791</v>
      </c>
      <c r="J403" s="14" t="str">
        <f t="shared" si="48"/>
        <v/>
      </c>
      <c r="K403" s="15" t="str">
        <f t="shared" si="47"/>
        <v/>
      </c>
    </row>
    <row r="404" spans="1:11" s="1" customFormat="1" x14ac:dyDescent="0.25">
      <c r="A404" s="1">
        <v>404</v>
      </c>
      <c r="B404">
        <v>7.3152799901972779E-2</v>
      </c>
      <c r="C404" s="11" t="s">
        <v>128</v>
      </c>
      <c r="D404" s="12">
        <v>404</v>
      </c>
      <c r="E404" s="1">
        <f t="shared" si="42"/>
        <v>3.7608731183741834E-3</v>
      </c>
      <c r="F404" s="1">
        <f t="shared" si="43"/>
        <v>6.1315844869353093E-13</v>
      </c>
      <c r="G404" s="1">
        <f t="shared" si="44"/>
        <v>118.56554979810963</v>
      </c>
      <c r="H404" s="13">
        <f t="shared" si="45"/>
        <v>2240.8751541602915</v>
      </c>
      <c r="I404" s="14">
        <f t="shared" si="46"/>
        <v>2359.4407039584021</v>
      </c>
      <c r="J404" s="14" t="str">
        <f t="shared" si="48"/>
        <v/>
      </c>
      <c r="K404" s="15" t="str">
        <f t="shared" si="47"/>
        <v/>
      </c>
    </row>
    <row r="405" spans="1:11" s="1" customFormat="1" x14ac:dyDescent="0.25">
      <c r="A405" s="1">
        <v>405</v>
      </c>
      <c r="B405">
        <v>7.2499285218314627E-2</v>
      </c>
      <c r="C405" s="11" t="s">
        <v>128</v>
      </c>
      <c r="D405" s="12">
        <v>405</v>
      </c>
      <c r="E405" s="1">
        <f t="shared" si="42"/>
        <v>3.7130265977350085E-3</v>
      </c>
      <c r="F405" s="1">
        <f t="shared" si="43"/>
        <v>5.7456179806870226E-13</v>
      </c>
      <c r="G405" s="1">
        <f t="shared" si="44"/>
        <v>118.56554979830435</v>
      </c>
      <c r="H405" s="13">
        <f t="shared" si="45"/>
        <v>2270.8131836574757</v>
      </c>
      <c r="I405" s="14">
        <f t="shared" si="46"/>
        <v>2389.3787334557837</v>
      </c>
      <c r="J405" s="14" t="str">
        <f t="shared" si="48"/>
        <v/>
      </c>
      <c r="K405" s="15" t="str">
        <f t="shared" si="47"/>
        <v/>
      </c>
    </row>
    <row r="406" spans="1:11" s="1" customFormat="1" x14ac:dyDescent="0.25">
      <c r="A406" s="1">
        <v>406</v>
      </c>
      <c r="B406">
        <v>7.1927459870113897E-2</v>
      </c>
      <c r="C406" s="11" t="s">
        <v>128</v>
      </c>
      <c r="D406" s="12">
        <v>406</v>
      </c>
      <c r="E406" s="1">
        <f t="shared" si="42"/>
        <v>3.6714532214341122E-3</v>
      </c>
      <c r="F406" s="1">
        <f t="shared" si="43"/>
        <v>5.4278813714827294E-13</v>
      </c>
      <c r="G406" s="1">
        <f t="shared" si="44"/>
        <v>118.56554979846467</v>
      </c>
      <c r="H406" s="13">
        <f t="shared" si="45"/>
        <v>2297.4596012156394</v>
      </c>
      <c r="I406" s="14">
        <f t="shared" si="46"/>
        <v>2416.0251510141065</v>
      </c>
      <c r="J406" s="14" t="str">
        <f t="shared" si="48"/>
        <v/>
      </c>
      <c r="K406" s="15" t="str">
        <f t="shared" si="47"/>
        <v/>
      </c>
    </row>
    <row r="407" spans="1:11" s="1" customFormat="1" x14ac:dyDescent="0.25">
      <c r="A407" s="1">
        <v>407</v>
      </c>
      <c r="B407">
        <v>7.1273945186455745E-2</v>
      </c>
      <c r="C407" s="11" t="s">
        <v>128</v>
      </c>
      <c r="D407" s="12">
        <v>407</v>
      </c>
      <c r="E407" s="1">
        <f t="shared" si="42"/>
        <v>3.6242715949254684E-3</v>
      </c>
      <c r="F407" s="1">
        <f t="shared" si="43"/>
        <v>5.0862185438826117E-13</v>
      </c>
      <c r="G407" s="1">
        <f t="shared" si="44"/>
        <v>118.56554979863708</v>
      </c>
      <c r="H407" s="13">
        <f t="shared" si="45"/>
        <v>2328.4411957693846</v>
      </c>
      <c r="I407" s="14">
        <f t="shared" si="46"/>
        <v>2447.0067455680201</v>
      </c>
      <c r="J407" s="14" t="str">
        <f t="shared" si="48"/>
        <v/>
      </c>
      <c r="K407" s="15" t="str">
        <f t="shared" si="47"/>
        <v/>
      </c>
    </row>
    <row r="408" spans="1:11" s="1" customFormat="1" x14ac:dyDescent="0.25">
      <c r="A408" s="1">
        <v>408</v>
      </c>
      <c r="B408">
        <v>7.0702119838255001E-2</v>
      </c>
      <c r="C408" s="11" t="s">
        <v>128</v>
      </c>
      <c r="D408" s="12">
        <v>408</v>
      </c>
      <c r="E408" s="1">
        <f t="shared" si="42"/>
        <v>3.583274405735512E-3</v>
      </c>
      <c r="F408" s="1">
        <f t="shared" si="43"/>
        <v>4.8049515623415862E-13</v>
      </c>
      <c r="G408" s="1">
        <f t="shared" si="44"/>
        <v>118.56554979877896</v>
      </c>
      <c r="H408" s="13">
        <f t="shared" si="45"/>
        <v>2356.024282910495</v>
      </c>
      <c r="I408" s="14">
        <f t="shared" si="46"/>
        <v>2474.5898327092686</v>
      </c>
      <c r="J408" s="14" t="str">
        <f t="shared" si="48"/>
        <v/>
      </c>
      <c r="K408" s="15" t="str">
        <f t="shared" si="47"/>
        <v/>
      </c>
    </row>
    <row r="409" spans="1:11" s="1" customFormat="1" x14ac:dyDescent="0.25">
      <c r="A409" s="1">
        <v>409</v>
      </c>
      <c r="B409">
        <v>7.0048605154597085E-2</v>
      </c>
      <c r="C409" s="11" t="s">
        <v>128</v>
      </c>
      <c r="D409" s="12">
        <v>409</v>
      </c>
      <c r="E409" s="1">
        <f t="shared" si="42"/>
        <v>3.5367449601840517E-3</v>
      </c>
      <c r="F409" s="1">
        <f t="shared" si="43"/>
        <v>4.5024813089012545E-13</v>
      </c>
      <c r="G409" s="1">
        <f t="shared" si="44"/>
        <v>118.56554979893158</v>
      </c>
      <c r="H409" s="13">
        <f t="shared" si="45"/>
        <v>2388.1042311463789</v>
      </c>
      <c r="I409" s="14">
        <f t="shared" si="46"/>
        <v>2506.6697809453085</v>
      </c>
      <c r="J409" s="14" t="str">
        <f t="shared" si="48"/>
        <v/>
      </c>
      <c r="K409" s="15" t="str">
        <f t="shared" si="47"/>
        <v/>
      </c>
    </row>
    <row r="410" spans="1:11" s="1" customFormat="1" x14ac:dyDescent="0.25">
      <c r="A410" s="1">
        <v>410</v>
      </c>
      <c r="B410">
        <v>6.9395090470938933E-2</v>
      </c>
      <c r="C410" s="11" t="s">
        <v>128</v>
      </c>
      <c r="D410" s="12">
        <v>410</v>
      </c>
      <c r="E410" s="1">
        <f t="shared" si="42"/>
        <v>3.4905582478502173E-3</v>
      </c>
      <c r="F410" s="1">
        <f t="shared" si="43"/>
        <v>4.2190716809351601E-13</v>
      </c>
      <c r="G410" s="1">
        <f t="shared" si="44"/>
        <v>118.5655497990746</v>
      </c>
      <c r="H410" s="13">
        <f t="shared" si="45"/>
        <v>2420.7937108809247</v>
      </c>
      <c r="I410" s="14">
        <f t="shared" si="46"/>
        <v>2539.3592606800057</v>
      </c>
      <c r="J410" s="14" t="str">
        <f t="shared" si="48"/>
        <v/>
      </c>
      <c r="K410" s="15" t="str">
        <f t="shared" si="47"/>
        <v/>
      </c>
    </row>
    <row r="411" spans="1:11" s="1" customFormat="1" x14ac:dyDescent="0.25">
      <c r="A411" s="1">
        <v>411</v>
      </c>
      <c r="B411">
        <v>6.8823265122738203E-2</v>
      </c>
      <c r="C411" s="11" t="s">
        <v>128</v>
      </c>
      <c r="D411" s="12">
        <v>411</v>
      </c>
      <c r="E411" s="1">
        <f t="shared" si="42"/>
        <v>3.4504232790852629E-3</v>
      </c>
      <c r="F411" s="1">
        <f t="shared" si="43"/>
        <v>3.9857464131161993E-13</v>
      </c>
      <c r="G411" s="1">
        <f t="shared" si="44"/>
        <v>118.56554979919233</v>
      </c>
      <c r="H411" s="13">
        <f t="shared" si="45"/>
        <v>2449.9106190501257</v>
      </c>
      <c r="I411" s="14">
        <f t="shared" si="46"/>
        <v>2568.476168849319</v>
      </c>
      <c r="J411" s="14" t="str">
        <f t="shared" si="48"/>
        <v/>
      </c>
      <c r="K411" s="15" t="str">
        <f t="shared" si="47"/>
        <v/>
      </c>
    </row>
    <row r="412" spans="1:11" s="1" customFormat="1" x14ac:dyDescent="0.25">
      <c r="A412" s="1">
        <v>412</v>
      </c>
      <c r="B412">
        <v>6.8169750439080051E-2</v>
      </c>
      <c r="C412" s="11" t="s">
        <v>128</v>
      </c>
      <c r="D412" s="12">
        <v>412</v>
      </c>
      <c r="E412" s="1">
        <f t="shared" si="42"/>
        <v>3.4048698216717771E-3</v>
      </c>
      <c r="F412" s="1">
        <f t="shared" si="43"/>
        <v>3.7348559084711575E-13</v>
      </c>
      <c r="G412" s="1">
        <f t="shared" si="44"/>
        <v>118.56554979931892</v>
      </c>
      <c r="H412" s="13">
        <f t="shared" si="45"/>
        <v>2483.790201517847</v>
      </c>
      <c r="I412" s="14">
        <f t="shared" si="46"/>
        <v>2602.3557513171654</v>
      </c>
      <c r="J412" s="14" t="str">
        <f t="shared" si="48"/>
        <v/>
      </c>
      <c r="K412" s="15" t="str">
        <f t="shared" si="47"/>
        <v/>
      </c>
    </row>
    <row r="413" spans="1:11" s="1" customFormat="1" x14ac:dyDescent="0.25">
      <c r="A413" s="1">
        <v>413</v>
      </c>
      <c r="B413">
        <v>6.7597925090879307E-2</v>
      </c>
      <c r="C413" s="11" t="s">
        <v>128</v>
      </c>
      <c r="D413" s="12">
        <v>413</v>
      </c>
      <c r="E413" s="1">
        <f t="shared" si="42"/>
        <v>3.3652836768173211E-3</v>
      </c>
      <c r="F413" s="1">
        <f t="shared" si="43"/>
        <v>3.5283137209442037E-13</v>
      </c>
      <c r="G413" s="1">
        <f t="shared" si="44"/>
        <v>118.56554979942317</v>
      </c>
      <c r="H413" s="13">
        <f t="shared" si="45"/>
        <v>2513.9765520277901</v>
      </c>
      <c r="I413" s="14">
        <f t="shared" si="46"/>
        <v>2632.5421018272164</v>
      </c>
      <c r="J413" s="14" t="str">
        <f t="shared" si="48"/>
        <v/>
      </c>
      <c r="K413" s="15" t="str">
        <f t="shared" si="47"/>
        <v/>
      </c>
    </row>
    <row r="414" spans="1:11" s="1" customFormat="1" x14ac:dyDescent="0.25">
      <c r="A414" s="1">
        <v>414</v>
      </c>
      <c r="B414">
        <v>6.6944410407221391E-2</v>
      </c>
      <c r="C414" s="11" t="s">
        <v>128</v>
      </c>
      <c r="D414" s="12">
        <v>414</v>
      </c>
      <c r="E414" s="1">
        <f t="shared" si="42"/>
        <v>3.3203514903212411E-3</v>
      </c>
      <c r="F414" s="1">
        <f t="shared" si="43"/>
        <v>3.306237346846777E-13</v>
      </c>
      <c r="G414" s="1">
        <f t="shared" si="44"/>
        <v>118.56554979953521</v>
      </c>
      <c r="H414" s="13">
        <f t="shared" si="45"/>
        <v>2549.1116691652128</v>
      </c>
      <c r="I414" s="14">
        <f t="shared" si="46"/>
        <v>2667.6772189647504</v>
      </c>
      <c r="J414" s="14" t="str">
        <f t="shared" si="48"/>
        <v/>
      </c>
      <c r="K414" s="15" t="str">
        <f t="shared" si="47"/>
        <v/>
      </c>
    </row>
    <row r="415" spans="1:11" s="1" customFormat="1" x14ac:dyDescent="0.25">
      <c r="A415" s="1">
        <v>415</v>
      </c>
      <c r="B415">
        <v>6.6372585059020425E-2</v>
      </c>
      <c r="C415" s="11" t="s">
        <v>128</v>
      </c>
      <c r="D415" s="12">
        <v>415</v>
      </c>
      <c r="E415" s="1">
        <f t="shared" si="42"/>
        <v>3.2813038044788995E-3</v>
      </c>
      <c r="F415" s="1">
        <f t="shared" si="43"/>
        <v>3.1233981853784585E-13</v>
      </c>
      <c r="G415" s="1">
        <f t="shared" si="44"/>
        <v>118.56554979962746</v>
      </c>
      <c r="H415" s="13">
        <f t="shared" si="45"/>
        <v>2580.4268115314908</v>
      </c>
      <c r="I415" s="14">
        <f t="shared" si="46"/>
        <v>2698.9923613311239</v>
      </c>
      <c r="J415" s="14" t="str">
        <f t="shared" si="48"/>
        <v/>
      </c>
      <c r="K415" s="15" t="str">
        <f t="shared" si="47"/>
        <v/>
      </c>
    </row>
    <row r="416" spans="1:11" s="1" customFormat="1" x14ac:dyDescent="0.25">
      <c r="A416" s="1">
        <v>416</v>
      </c>
      <c r="B416">
        <v>6.5800759710819695E-2</v>
      </c>
      <c r="C416" s="11" t="s">
        <v>128</v>
      </c>
      <c r="D416" s="12">
        <v>416</v>
      </c>
      <c r="E416" s="1">
        <f t="shared" si="42"/>
        <v>3.2425039194807631E-3</v>
      </c>
      <c r="F416" s="1">
        <f t="shared" si="43"/>
        <v>2.9506696367205206E-13</v>
      </c>
      <c r="G416" s="1">
        <f t="shared" si="44"/>
        <v>118.5655497997146</v>
      </c>
      <c r="H416" s="13">
        <f t="shared" si="45"/>
        <v>2612.2902822045412</v>
      </c>
      <c r="I416" s="14">
        <f t="shared" si="46"/>
        <v>2730.8558320042539</v>
      </c>
      <c r="J416" s="14" t="str">
        <f t="shared" si="48"/>
        <v/>
      </c>
      <c r="K416" s="15" t="str">
        <f t="shared" si="47"/>
        <v/>
      </c>
    </row>
    <row r="417" spans="1:11" s="1" customFormat="1" x14ac:dyDescent="0.25">
      <c r="A417" s="1">
        <v>417</v>
      </c>
      <c r="B417">
        <v>6.5228934362618951E-2</v>
      </c>
      <c r="C417" s="11" t="s">
        <v>128</v>
      </c>
      <c r="D417" s="12">
        <v>417</v>
      </c>
      <c r="E417" s="1">
        <f t="shared" si="42"/>
        <v>3.2039496535899575E-3</v>
      </c>
      <c r="F417" s="1">
        <f t="shared" si="43"/>
        <v>2.7874937200335728E-13</v>
      </c>
      <c r="G417" s="1">
        <f t="shared" si="44"/>
        <v>118.56554979979694</v>
      </c>
      <c r="H417" s="13">
        <f t="shared" si="45"/>
        <v>2644.716465824622</v>
      </c>
      <c r="I417" s="14">
        <f t="shared" si="46"/>
        <v>2763.2820156244175</v>
      </c>
      <c r="J417" s="14" t="str">
        <f t="shared" si="48"/>
        <v/>
      </c>
      <c r="K417" s="15" t="str">
        <f t="shared" si="47"/>
        <v/>
      </c>
    </row>
    <row r="418" spans="1:11" s="1" customFormat="1" x14ac:dyDescent="0.25">
      <c r="A418" s="1">
        <v>418</v>
      </c>
      <c r="B418">
        <v>6.4657109014418221E-2</v>
      </c>
      <c r="C418" s="11" t="s">
        <v>128</v>
      </c>
      <c r="D418" s="12">
        <v>418</v>
      </c>
      <c r="E418" s="1">
        <f t="shared" si="42"/>
        <v>3.1656388484758158E-3</v>
      </c>
      <c r="F418" s="1">
        <f t="shared" si="43"/>
        <v>2.633334773711793E-13</v>
      </c>
      <c r="G418" s="1">
        <f t="shared" si="44"/>
        <v>118.56554979987473</v>
      </c>
      <c r="H418" s="13">
        <f t="shared" si="45"/>
        <v>2677.7202562909583</v>
      </c>
      <c r="I418" s="14">
        <f t="shared" si="46"/>
        <v>2796.2858060908302</v>
      </c>
      <c r="J418" s="14" t="str">
        <f t="shared" si="48"/>
        <v/>
      </c>
      <c r="K418" s="15" t="str">
        <f t="shared" si="47"/>
        <v/>
      </c>
    </row>
    <row r="419" spans="1:11" s="1" customFormat="1" x14ac:dyDescent="0.25">
      <c r="A419" s="1">
        <v>419</v>
      </c>
      <c r="B419">
        <v>6.4085283666217241E-2</v>
      </c>
      <c r="C419" s="11" t="s">
        <v>128</v>
      </c>
      <c r="D419" s="12">
        <v>419</v>
      </c>
      <c r="E419" s="1">
        <f t="shared" si="42"/>
        <v>3.1275693689344075E-3</v>
      </c>
      <c r="F419" s="1">
        <f t="shared" si="43"/>
        <v>2.487724093850089E-13</v>
      </c>
      <c r="G419" s="1">
        <f t="shared" si="44"/>
        <v>118.5655497999482</v>
      </c>
      <c r="H419" s="13">
        <f t="shared" si="45"/>
        <v>2711.3170794773323</v>
      </c>
      <c r="I419" s="14">
        <f t="shared" si="46"/>
        <v>2829.8826292772719</v>
      </c>
      <c r="J419" s="14" t="str">
        <f t="shared" si="48"/>
        <v/>
      </c>
      <c r="K419" s="15" t="str">
        <f t="shared" si="47"/>
        <v/>
      </c>
    </row>
    <row r="420" spans="1:11" s="1" customFormat="1" x14ac:dyDescent="0.25">
      <c r="A420" s="1">
        <v>420</v>
      </c>
      <c r="B420">
        <v>6.3431768982559325E-2</v>
      </c>
      <c r="C420" s="11" t="s">
        <v>128</v>
      </c>
      <c r="D420" s="12">
        <v>420</v>
      </c>
      <c r="E420" s="1">
        <f t="shared" si="42"/>
        <v>3.0843541843292022E-3</v>
      </c>
      <c r="F420" s="1">
        <f t="shared" si="43"/>
        <v>2.331132351067862E-13</v>
      </c>
      <c r="G420" s="1">
        <f t="shared" si="44"/>
        <v>118.56554980002721</v>
      </c>
      <c r="H420" s="13">
        <f t="shared" si="45"/>
        <v>2750.4601391903075</v>
      </c>
      <c r="I420" s="14">
        <f t="shared" si="46"/>
        <v>2869.0256889903294</v>
      </c>
      <c r="J420" s="14" t="str">
        <f t="shared" si="48"/>
        <v/>
      </c>
      <c r="K420" s="15" t="str">
        <f t="shared" si="47"/>
        <v/>
      </c>
    </row>
    <row r="421" spans="1:11" s="1" customFormat="1" x14ac:dyDescent="0.25">
      <c r="A421" s="1">
        <v>421</v>
      </c>
      <c r="B421">
        <v>6.2859943634358595E-2</v>
      </c>
      <c r="C421" s="11" t="s">
        <v>128</v>
      </c>
      <c r="D421" s="12">
        <v>421</v>
      </c>
      <c r="E421" s="1">
        <f t="shared" si="42"/>
        <v>3.0467947469392104E-3</v>
      </c>
      <c r="F421" s="1">
        <f t="shared" si="43"/>
        <v>2.2022164579219908E-13</v>
      </c>
      <c r="G421" s="1">
        <f t="shared" si="44"/>
        <v>118.56554980009227</v>
      </c>
      <c r="H421" s="13">
        <f t="shared" si="45"/>
        <v>2785.3823097387667</v>
      </c>
      <c r="I421" s="14">
        <f t="shared" si="46"/>
        <v>2903.9478595388605</v>
      </c>
      <c r="J421" s="14" t="str">
        <f t="shared" si="48"/>
        <v/>
      </c>
      <c r="K421" s="15" t="str">
        <f t="shared" si="47"/>
        <v/>
      </c>
    </row>
    <row r="422" spans="1:11" s="1" customFormat="1" x14ac:dyDescent="0.25">
      <c r="A422" s="1">
        <v>422</v>
      </c>
      <c r="B422">
        <v>6.2369807621615037E-2</v>
      </c>
      <c r="C422" s="11" t="s">
        <v>128</v>
      </c>
      <c r="D422" s="12">
        <v>422</v>
      </c>
      <c r="E422" s="1">
        <f t="shared" si="42"/>
        <v>3.0147878728334909E-3</v>
      </c>
      <c r="F422" s="1">
        <f t="shared" si="43"/>
        <v>2.0974053370401153E-13</v>
      </c>
      <c r="G422" s="1">
        <f t="shared" si="44"/>
        <v>118.56554980014513</v>
      </c>
      <c r="H422" s="13">
        <f t="shared" si="45"/>
        <v>2815.8284957295241</v>
      </c>
      <c r="I422" s="14">
        <f t="shared" si="46"/>
        <v>2934.3940455296633</v>
      </c>
      <c r="J422" s="14" t="str">
        <f t="shared" si="48"/>
        <v/>
      </c>
      <c r="K422" s="15" t="str">
        <f t="shared" si="47"/>
        <v/>
      </c>
    </row>
    <row r="423" spans="1:11" s="1" customFormat="1" x14ac:dyDescent="0.25">
      <c r="A423" s="1">
        <v>423</v>
      </c>
      <c r="B423">
        <v>6.179798227341407E-2</v>
      </c>
      <c r="C423" s="11" t="s">
        <v>128</v>
      </c>
      <c r="D423" s="12">
        <v>423</v>
      </c>
      <c r="E423" s="1">
        <f t="shared" si="42"/>
        <v>2.9776627964840652E-3</v>
      </c>
      <c r="F423" s="1">
        <f t="shared" si="43"/>
        <v>1.9814122801355784E-13</v>
      </c>
      <c r="G423" s="1">
        <f t="shared" si="44"/>
        <v>118.56554980020368</v>
      </c>
      <c r="H423" s="13">
        <f t="shared" si="45"/>
        <v>2851.9632140211106</v>
      </c>
      <c r="I423" s="14">
        <f t="shared" si="46"/>
        <v>2970.5287638213154</v>
      </c>
      <c r="J423" s="14" t="str">
        <f t="shared" si="48"/>
        <v/>
      </c>
      <c r="K423" s="15" t="str">
        <f t="shared" si="47"/>
        <v/>
      </c>
    </row>
    <row r="424" spans="1:11" s="1" customFormat="1" x14ac:dyDescent="0.25">
      <c r="A424" s="1">
        <v>424</v>
      </c>
      <c r="B424">
        <v>6.1226156925213333E-2</v>
      </c>
      <c r="C424" s="11" t="s">
        <v>128</v>
      </c>
      <c r="D424" s="12">
        <v>424</v>
      </c>
      <c r="E424" s="1">
        <f t="shared" si="42"/>
        <v>2.940768707040145E-3</v>
      </c>
      <c r="F424" s="1">
        <f t="shared" si="43"/>
        <v>1.8718471625013643E-13</v>
      </c>
      <c r="G424" s="1">
        <f t="shared" si="44"/>
        <v>118.56554980025896</v>
      </c>
      <c r="H424" s="13">
        <f t="shared" si="45"/>
        <v>2888.776959499201</v>
      </c>
      <c r="I424" s="14">
        <f t="shared" si="46"/>
        <v>3007.3425092994621</v>
      </c>
      <c r="J424" s="14" t="str">
        <f t="shared" si="48"/>
        <v/>
      </c>
      <c r="K424" s="15" t="str">
        <f t="shared" si="47"/>
        <v/>
      </c>
    </row>
    <row r="425" spans="1:11" s="1" customFormat="1" x14ac:dyDescent="0.25">
      <c r="A425" s="1">
        <v>425</v>
      </c>
      <c r="B425">
        <v>6.0736020912469775E-2</v>
      </c>
      <c r="C425" s="11" t="s">
        <v>128</v>
      </c>
      <c r="D425" s="12">
        <v>425</v>
      </c>
      <c r="E425" s="1">
        <f t="shared" si="42"/>
        <v>2.9093275302986693E-3</v>
      </c>
      <c r="F425" s="1">
        <f t="shared" si="43"/>
        <v>1.782748782058053E-13</v>
      </c>
      <c r="G425" s="1">
        <f t="shared" si="44"/>
        <v>118.56554980030393</v>
      </c>
      <c r="H425" s="13">
        <f t="shared" si="45"/>
        <v>2920.8865597745412</v>
      </c>
      <c r="I425" s="14">
        <f t="shared" si="46"/>
        <v>3039.4521095748451</v>
      </c>
      <c r="J425" s="14" t="str">
        <f t="shared" si="48"/>
        <v/>
      </c>
      <c r="K425" s="15" t="str">
        <f t="shared" si="47"/>
        <v/>
      </c>
    </row>
    <row r="426" spans="1:11" s="1" customFormat="1" x14ac:dyDescent="0.25">
      <c r="A426" s="1">
        <v>426</v>
      </c>
      <c r="B426">
        <v>6.0082506228811859E-2</v>
      </c>
      <c r="C426" s="11" t="s">
        <v>128</v>
      </c>
      <c r="D426" s="12">
        <v>426</v>
      </c>
      <c r="E426" s="1">
        <f t="shared" si="42"/>
        <v>2.8676655016229985E-3</v>
      </c>
      <c r="F426" s="1">
        <f t="shared" si="43"/>
        <v>1.6705276756278386E-13</v>
      </c>
      <c r="G426" s="1">
        <f t="shared" si="44"/>
        <v>118.56554980036054</v>
      </c>
      <c r="H426" s="13">
        <f t="shared" si="45"/>
        <v>2964.5189392174866</v>
      </c>
      <c r="I426" s="14">
        <f t="shared" si="46"/>
        <v>3083.0844890178541</v>
      </c>
      <c r="J426" s="14" t="str">
        <f t="shared" si="48"/>
        <v/>
      </c>
      <c r="K426" s="15" t="str">
        <f t="shared" si="47"/>
        <v/>
      </c>
    </row>
    <row r="427" spans="1:11" s="1" customFormat="1" x14ac:dyDescent="0.25">
      <c r="A427" s="1">
        <v>427</v>
      </c>
      <c r="B427">
        <v>5.9674059551525487E-2</v>
      </c>
      <c r="C427" s="11" t="s">
        <v>128</v>
      </c>
      <c r="D427" s="12">
        <v>427</v>
      </c>
      <c r="E427" s="1">
        <f t="shared" si="42"/>
        <v>2.8417761823301413E-3</v>
      </c>
      <c r="F427" s="1">
        <f t="shared" si="43"/>
        <v>1.6040163595653211E-13</v>
      </c>
      <c r="G427" s="1">
        <f t="shared" si="44"/>
        <v>118.56554980039411</v>
      </c>
      <c r="H427" s="13">
        <f t="shared" si="45"/>
        <v>2992.2771751140222</v>
      </c>
      <c r="I427" s="14">
        <f t="shared" si="46"/>
        <v>3110.8427249144211</v>
      </c>
      <c r="J427" s="14" t="str">
        <f t="shared" si="48"/>
        <v/>
      </c>
      <c r="K427" s="15" t="str">
        <f t="shared" si="47"/>
        <v/>
      </c>
    </row>
    <row r="428" spans="1:11" s="1" customFormat="1" x14ac:dyDescent="0.25">
      <c r="A428" s="1">
        <v>428</v>
      </c>
      <c r="B428">
        <v>5.9183923538781928E-2</v>
      </c>
      <c r="C428" s="11" t="s">
        <v>128</v>
      </c>
      <c r="D428" s="12">
        <v>428</v>
      </c>
      <c r="E428" s="1">
        <f t="shared" si="42"/>
        <v>2.8108595627749505E-3</v>
      </c>
      <c r="F428" s="1">
        <f t="shared" si="43"/>
        <v>1.527684580728418E-13</v>
      </c>
      <c r="G428" s="1">
        <f t="shared" si="44"/>
        <v>118.56554980043262</v>
      </c>
      <c r="H428" s="13">
        <f t="shared" si="45"/>
        <v>3026.0955377082905</v>
      </c>
      <c r="I428" s="14">
        <f t="shared" si="46"/>
        <v>3144.6610875087226</v>
      </c>
      <c r="J428" s="14" t="str">
        <f t="shared" si="48"/>
        <v/>
      </c>
      <c r="K428" s="15" t="str">
        <f t="shared" si="47"/>
        <v/>
      </c>
    </row>
    <row r="429" spans="1:11" s="1" customFormat="1" x14ac:dyDescent="0.25">
      <c r="A429" s="1">
        <v>429</v>
      </c>
      <c r="B429">
        <v>5.8612098190581191E-2</v>
      </c>
      <c r="C429" s="11" t="s">
        <v>128</v>
      </c>
      <c r="D429" s="12">
        <v>429</v>
      </c>
      <c r="E429" s="1">
        <f t="shared" si="42"/>
        <v>2.7749962368792125E-3</v>
      </c>
      <c r="F429" s="1">
        <f t="shared" si="43"/>
        <v>1.4432062816354621E-13</v>
      </c>
      <c r="G429" s="1">
        <f t="shared" si="44"/>
        <v>118.56554980047522</v>
      </c>
      <c r="H429" s="13">
        <f t="shared" si="45"/>
        <v>3066.26893953026</v>
      </c>
      <c r="I429" s="14">
        <f t="shared" si="46"/>
        <v>3184.834489330733</v>
      </c>
      <c r="J429" s="14" t="str">
        <f t="shared" si="48"/>
        <v/>
      </c>
      <c r="K429" s="15" t="str">
        <f t="shared" si="47"/>
        <v/>
      </c>
    </row>
    <row r="430" spans="1:11" s="1" customFormat="1" x14ac:dyDescent="0.25">
      <c r="A430" s="1">
        <v>430</v>
      </c>
      <c r="B430">
        <v>5.812196217783764E-2</v>
      </c>
      <c r="C430" s="11" t="s">
        <v>128</v>
      </c>
      <c r="D430" s="12">
        <v>430</v>
      </c>
      <c r="E430" s="1">
        <f t="shared" si="42"/>
        <v>2.7444314959431393E-3</v>
      </c>
      <c r="F430" s="1">
        <f t="shared" si="43"/>
        <v>1.3745076806821423E-13</v>
      </c>
      <c r="G430" s="1">
        <f t="shared" si="44"/>
        <v>118.5655498005099</v>
      </c>
      <c r="H430" s="13">
        <f t="shared" si="45"/>
        <v>3101.3356896006362</v>
      </c>
      <c r="I430" s="14">
        <f t="shared" si="46"/>
        <v>3219.9012394011443</v>
      </c>
      <c r="J430" s="14" t="str">
        <f t="shared" si="48"/>
        <v/>
      </c>
      <c r="K430" s="15" t="str">
        <f t="shared" si="47"/>
        <v/>
      </c>
    </row>
    <row r="431" spans="1:11" s="1" customFormat="1" x14ac:dyDescent="0.25">
      <c r="A431" s="1">
        <v>431</v>
      </c>
      <c r="B431">
        <v>5.7631826165094081E-2</v>
      </c>
      <c r="C431" s="11" t="s">
        <v>128</v>
      </c>
      <c r="D431" s="12">
        <v>431</v>
      </c>
      <c r="E431" s="1">
        <f t="shared" si="42"/>
        <v>2.7140272710666907E-3</v>
      </c>
      <c r="F431" s="1">
        <f t="shared" si="43"/>
        <v>1.3090900070647558E-13</v>
      </c>
      <c r="G431" s="1">
        <f t="shared" si="44"/>
        <v>118.5655498005429</v>
      </c>
      <c r="H431" s="13">
        <f t="shared" si="45"/>
        <v>3137.001896636807</v>
      </c>
      <c r="I431" s="14">
        <f t="shared" si="46"/>
        <v>3255.5674464373419</v>
      </c>
      <c r="J431" s="14" t="str">
        <f t="shared" si="48"/>
        <v/>
      </c>
      <c r="K431" s="15" t="str">
        <f t="shared" si="47"/>
        <v/>
      </c>
    </row>
    <row r="432" spans="1:11" s="1" customFormat="1" x14ac:dyDescent="0.25">
      <c r="A432" s="1">
        <v>432</v>
      </c>
      <c r="B432">
        <v>5.714169015235053E-2</v>
      </c>
      <c r="C432" s="11" t="s">
        <v>128</v>
      </c>
      <c r="D432" s="12">
        <v>432</v>
      </c>
      <c r="E432" s="1">
        <f t="shared" si="42"/>
        <v>2.6837823838893327E-3</v>
      </c>
      <c r="F432" s="1">
        <f t="shared" si="43"/>
        <v>1.2467970261482624E-13</v>
      </c>
      <c r="G432" s="1">
        <f t="shared" si="44"/>
        <v>118.56554980057436</v>
      </c>
      <c r="H432" s="13">
        <f t="shared" si="45"/>
        <v>3173.2829640590339</v>
      </c>
      <c r="I432" s="14">
        <f t="shared" si="46"/>
        <v>3291.8485138596061</v>
      </c>
      <c r="J432" s="14" t="str">
        <f t="shared" si="48"/>
        <v/>
      </c>
      <c r="K432" s="15" t="str">
        <f t="shared" si="47"/>
        <v/>
      </c>
    </row>
    <row r="433" spans="1:11" s="1" customFormat="1" x14ac:dyDescent="0.25">
      <c r="A433" s="1">
        <v>433</v>
      </c>
      <c r="B433">
        <v>5.6651554139606972E-2</v>
      </c>
      <c r="C433" s="11" t="s">
        <v>128</v>
      </c>
      <c r="D433" s="12">
        <v>433</v>
      </c>
      <c r="E433" s="1">
        <f t="shared" si="42"/>
        <v>2.653695666694364E-3</v>
      </c>
      <c r="F433" s="1">
        <f t="shared" si="43"/>
        <v>1.1874501840640435E-13</v>
      </c>
      <c r="G433" s="1">
        <f t="shared" si="44"/>
        <v>118.56554980060429</v>
      </c>
      <c r="H433" s="13">
        <f t="shared" si="45"/>
        <v>3210.1948285570961</v>
      </c>
      <c r="I433" s="14">
        <f t="shared" si="46"/>
        <v>3328.7603783577088</v>
      </c>
      <c r="J433" s="14" t="str">
        <f t="shared" si="48"/>
        <v/>
      </c>
      <c r="K433" s="15" t="str">
        <f t="shared" si="47"/>
        <v/>
      </c>
    </row>
    <row r="434" spans="1:11" s="1" customFormat="1" x14ac:dyDescent="0.25">
      <c r="A434" s="1">
        <v>434</v>
      </c>
      <c r="B434">
        <v>5.616141812686342E-2</v>
      </c>
      <c r="C434" s="11" t="s">
        <v>128</v>
      </c>
      <c r="D434" s="12">
        <v>434</v>
      </c>
      <c r="E434" s="1">
        <f t="shared" si="42"/>
        <v>2.6237659623002674E-3</v>
      </c>
      <c r="F434" s="1">
        <f t="shared" si="43"/>
        <v>1.1309378846442128E-13</v>
      </c>
      <c r="G434" s="1">
        <f t="shared" si="44"/>
        <v>118.56554980063279</v>
      </c>
      <c r="H434" s="13">
        <f t="shared" si="45"/>
        <v>3247.7539833581386</v>
      </c>
      <c r="I434" s="14">
        <f t="shared" si="46"/>
        <v>3366.3195331587667</v>
      </c>
      <c r="J434" s="14" t="str">
        <f t="shared" si="48"/>
        <v/>
      </c>
      <c r="K434" s="15" t="str">
        <f t="shared" si="47"/>
        <v/>
      </c>
    </row>
    <row r="435" spans="1:11" s="1" customFormat="1" x14ac:dyDescent="0.25">
      <c r="A435" s="1">
        <v>435</v>
      </c>
      <c r="B435">
        <v>5.5671282114119862E-2</v>
      </c>
      <c r="C435" s="11" t="s">
        <v>128</v>
      </c>
      <c r="D435" s="12">
        <v>435</v>
      </c>
      <c r="E435" s="1">
        <f t="shared" si="42"/>
        <v>2.5939921239532676E-3</v>
      </c>
      <c r="F435" s="1">
        <f t="shared" si="43"/>
        <v>1.0771262124873069E-13</v>
      </c>
      <c r="G435" s="1">
        <f t="shared" si="44"/>
        <v>118.56554980065994</v>
      </c>
      <c r="H435" s="13">
        <f t="shared" si="45"/>
        <v>3285.9775027235801</v>
      </c>
      <c r="I435" s="14">
        <f t="shared" si="46"/>
        <v>3404.5430525242482</v>
      </c>
      <c r="J435" s="14" t="str">
        <f t="shared" si="48"/>
        <v/>
      </c>
      <c r="K435" s="15" t="str">
        <f t="shared" si="47"/>
        <v/>
      </c>
    </row>
    <row r="436" spans="1:11" s="1" customFormat="1" x14ac:dyDescent="0.25">
      <c r="A436" s="1">
        <v>436</v>
      </c>
      <c r="B436">
        <v>5.518114610137631E-2</v>
      </c>
      <c r="C436" s="11" t="s">
        <v>128</v>
      </c>
      <c r="D436" s="12">
        <v>436</v>
      </c>
      <c r="E436" s="1">
        <f t="shared" si="42"/>
        <v>2.5643730152208333E-3</v>
      </c>
      <c r="F436" s="1">
        <f t="shared" si="43"/>
        <v>1.0258589329582824E-13</v>
      </c>
      <c r="G436" s="1">
        <f t="shared" si="44"/>
        <v>118.56554980068583</v>
      </c>
      <c r="H436" s="13">
        <f t="shared" si="45"/>
        <v>3324.8830677518326</v>
      </c>
      <c r="I436" s="14">
        <f t="shared" si="46"/>
        <v>3443.4486175525185</v>
      </c>
      <c r="J436" s="14" t="str">
        <f t="shared" si="48"/>
        <v/>
      </c>
      <c r="K436" s="15" t="str">
        <f t="shared" si="47"/>
        <v/>
      </c>
    </row>
    <row r="437" spans="1:11" s="1" customFormat="1" x14ac:dyDescent="0.25">
      <c r="A437" s="1">
        <v>437</v>
      </c>
      <c r="B437">
        <v>5.4691010088632988E-2</v>
      </c>
      <c r="C437" s="11" t="s">
        <v>128</v>
      </c>
      <c r="D437" s="12">
        <v>437</v>
      </c>
      <c r="E437" s="1">
        <f t="shared" si="42"/>
        <v>2.5349075098865664E-3</v>
      </c>
      <c r="F437" s="1">
        <f t="shared" si="43"/>
        <v>9.7704676912283085E-14</v>
      </c>
      <c r="G437" s="1">
        <f t="shared" si="44"/>
        <v>118.56554980071044</v>
      </c>
      <c r="H437" s="13">
        <f t="shared" si="45"/>
        <v>3364.4889935681535</v>
      </c>
      <c r="I437" s="14">
        <f t="shared" si="46"/>
        <v>3483.0545433688553</v>
      </c>
      <c r="J437" s="14" t="str">
        <f t="shared" si="48"/>
        <v/>
      </c>
      <c r="K437" s="15" t="str">
        <f t="shared" si="47"/>
        <v/>
      </c>
    </row>
    <row r="438" spans="1:11" s="1" customFormat="1" x14ac:dyDescent="0.25">
      <c r="A438" s="1">
        <v>438</v>
      </c>
      <c r="B438">
        <v>5.420087407588943E-2</v>
      </c>
      <c r="C438" s="11" t="s">
        <v>128</v>
      </c>
      <c r="D438" s="12">
        <v>438</v>
      </c>
      <c r="E438" s="1">
        <f t="shared" si="42"/>
        <v>2.5055944918459666E-3</v>
      </c>
      <c r="F438" s="1">
        <f t="shared" si="43"/>
        <v>9.3053348634590845E-14</v>
      </c>
      <c r="G438" s="1">
        <f t="shared" si="44"/>
        <v>118.56554980073392</v>
      </c>
      <c r="H438" s="13">
        <f t="shared" si="45"/>
        <v>3404.8142579901023</v>
      </c>
      <c r="I438" s="14">
        <f t="shared" si="46"/>
        <v>3523.3798077908309</v>
      </c>
      <c r="J438" s="14" t="str">
        <f t="shared" si="48"/>
        <v/>
      </c>
      <c r="K438" s="15" t="str">
        <f t="shared" si="47"/>
        <v/>
      </c>
    </row>
    <row r="439" spans="1:11" s="1" customFormat="1" x14ac:dyDescent="0.25">
      <c r="A439" s="1">
        <v>439</v>
      </c>
      <c r="B439">
        <v>5.3792427398603057E-2</v>
      </c>
      <c r="C439" s="11" t="s">
        <v>128</v>
      </c>
      <c r="D439" s="12">
        <v>439</v>
      </c>
      <c r="E439" s="1">
        <f t="shared" si="42"/>
        <v>2.4812826618696299E-3</v>
      </c>
      <c r="F439" s="1">
        <f t="shared" si="43"/>
        <v>8.9348355860611811E-14</v>
      </c>
      <c r="G439" s="1">
        <f t="shared" si="44"/>
        <v>118.56554980075262</v>
      </c>
      <c r="H439" s="13">
        <f t="shared" si="45"/>
        <v>3438.9823096902337</v>
      </c>
      <c r="I439" s="14">
        <f t="shared" si="46"/>
        <v>3557.5478594909928</v>
      </c>
      <c r="J439" s="14" t="str">
        <f t="shared" si="48"/>
        <v/>
      </c>
      <c r="K439" s="15" t="str">
        <f t="shared" si="47"/>
        <v/>
      </c>
    </row>
    <row r="440" spans="1:11" s="1" customFormat="1" x14ac:dyDescent="0.25">
      <c r="A440" s="1">
        <v>440</v>
      </c>
      <c r="B440">
        <v>5.3302291385859506E-2</v>
      </c>
      <c r="C440" s="11" t="s">
        <v>128</v>
      </c>
      <c r="D440" s="12">
        <v>440</v>
      </c>
      <c r="E440" s="1">
        <f t="shared" si="42"/>
        <v>2.4522463382419257E-3</v>
      </c>
      <c r="F440" s="1">
        <f t="shared" si="43"/>
        <v>8.5096541863965496E-14</v>
      </c>
      <c r="G440" s="1">
        <f t="shared" si="44"/>
        <v>118.56554980077405</v>
      </c>
      <c r="H440" s="13">
        <f t="shared" si="45"/>
        <v>3480.6779727822327</v>
      </c>
      <c r="I440" s="14">
        <f t="shared" si="46"/>
        <v>3599.2435225830081</v>
      </c>
      <c r="J440" s="14" t="str">
        <f t="shared" si="48"/>
        <v/>
      </c>
      <c r="K440" s="15" t="str">
        <f t="shared" si="47"/>
        <v/>
      </c>
    </row>
    <row r="441" spans="1:11" s="1" customFormat="1" x14ac:dyDescent="0.25">
      <c r="A441" s="1">
        <v>441</v>
      </c>
      <c r="B441">
        <v>5.2893844708573133E-2</v>
      </c>
      <c r="C441" s="11" t="s">
        <v>128</v>
      </c>
      <c r="D441" s="12">
        <v>441</v>
      </c>
      <c r="E441" s="1">
        <f t="shared" si="42"/>
        <v>2.4281635567349469E-3</v>
      </c>
      <c r="F441" s="1">
        <f t="shared" si="43"/>
        <v>8.1708482206794076E-14</v>
      </c>
      <c r="G441" s="1">
        <f t="shared" si="44"/>
        <v>118.56554980079119</v>
      </c>
      <c r="H441" s="13">
        <f t="shared" si="45"/>
        <v>3516.0169687461839</v>
      </c>
      <c r="I441" s="14">
        <f t="shared" si="46"/>
        <v>3634.5825185469644</v>
      </c>
      <c r="J441" s="14" t="str">
        <f t="shared" si="48"/>
        <v/>
      </c>
      <c r="K441" s="15" t="str">
        <f t="shared" si="47"/>
        <v/>
      </c>
    </row>
    <row r="442" spans="1:11" s="1" customFormat="1" x14ac:dyDescent="0.25">
      <c r="A442" s="1">
        <v>442</v>
      </c>
      <c r="B442">
        <v>5.2403708695829811E-2</v>
      </c>
      <c r="C442" s="11" t="s">
        <v>128</v>
      </c>
      <c r="D442" s="12">
        <v>442</v>
      </c>
      <c r="E442" s="1">
        <f t="shared" si="42"/>
        <v>2.3994002705323009E-3</v>
      </c>
      <c r="F442" s="1">
        <f t="shared" si="43"/>
        <v>7.7818239794111663E-14</v>
      </c>
      <c r="G442" s="1">
        <f t="shared" si="44"/>
        <v>118.56554980081077</v>
      </c>
      <c r="H442" s="13">
        <f t="shared" si="45"/>
        <v>3559.1537220478708</v>
      </c>
      <c r="I442" s="14">
        <f t="shared" si="46"/>
        <v>3677.719271848684</v>
      </c>
      <c r="J442" s="14" t="str">
        <f t="shared" si="48"/>
        <v/>
      </c>
      <c r="K442" s="15" t="str">
        <f t="shared" si="47"/>
        <v/>
      </c>
    </row>
    <row r="443" spans="1:11" s="1" customFormat="1" x14ac:dyDescent="0.25">
      <c r="A443" s="1">
        <v>443</v>
      </c>
      <c r="B443">
        <v>5.1913572683086252E-2</v>
      </c>
      <c r="C443" s="11" t="s">
        <v>128</v>
      </c>
      <c r="D443" s="12">
        <v>443</v>
      </c>
      <c r="E443" s="1">
        <f t="shared" si="42"/>
        <v>2.3707843938405304E-3</v>
      </c>
      <c r="F443" s="1">
        <f t="shared" si="43"/>
        <v>7.4115478943484822E-14</v>
      </c>
      <c r="G443" s="1">
        <f t="shared" si="44"/>
        <v>118.56554980082947</v>
      </c>
      <c r="H443" s="13">
        <f t="shared" si="45"/>
        <v>3603.1080743431494</v>
      </c>
      <c r="I443" s="14">
        <f t="shared" si="46"/>
        <v>3721.6736241439726</v>
      </c>
      <c r="J443" s="14" t="str">
        <f t="shared" si="48"/>
        <v/>
      </c>
      <c r="K443" s="15" t="str">
        <f t="shared" si="47"/>
        <v/>
      </c>
    </row>
    <row r="444" spans="1:11" s="1" customFormat="1" x14ac:dyDescent="0.25">
      <c r="A444" s="1">
        <v>444</v>
      </c>
      <c r="B444">
        <v>5.150512600579988E-2</v>
      </c>
      <c r="C444" s="11" t="s">
        <v>128</v>
      </c>
      <c r="D444" s="12">
        <v>444</v>
      </c>
      <c r="E444" s="1">
        <f t="shared" si="42"/>
        <v>2.3470496688783732E-3</v>
      </c>
      <c r="F444" s="1">
        <f t="shared" si="43"/>
        <v>7.1164876264443053E-14</v>
      </c>
      <c r="G444" s="1">
        <f t="shared" si="44"/>
        <v>118.56554980084437</v>
      </c>
      <c r="H444" s="13">
        <f t="shared" si="45"/>
        <v>3640.3780797383838</v>
      </c>
      <c r="I444" s="14">
        <f t="shared" si="46"/>
        <v>3758.9436295392434</v>
      </c>
      <c r="J444" s="14" t="str">
        <f t="shared" si="48"/>
        <v/>
      </c>
      <c r="K444" s="15" t="str">
        <f t="shared" si="47"/>
        <v/>
      </c>
    </row>
    <row r="445" spans="1:11" s="1" customFormat="1" x14ac:dyDescent="0.25">
      <c r="A445" s="1">
        <v>445</v>
      </c>
      <c r="B445">
        <v>5.1096679328513507E-2</v>
      </c>
      <c r="C445" s="11" t="s">
        <v>128</v>
      </c>
      <c r="D445" s="12">
        <v>445</v>
      </c>
      <c r="E445" s="1">
        <f t="shared" si="42"/>
        <v>2.3234159660295572E-3</v>
      </c>
      <c r="F445" s="1">
        <f t="shared" si="43"/>
        <v>6.8330333600007258E-14</v>
      </c>
      <c r="G445" s="1">
        <f t="shared" si="44"/>
        <v>118.56554980085869</v>
      </c>
      <c r="H445" s="13">
        <f t="shared" si="45"/>
        <v>3678.2460574852794</v>
      </c>
      <c r="I445" s="14">
        <f t="shared" si="46"/>
        <v>3796.811607286128</v>
      </c>
      <c r="J445" s="14" t="str">
        <f t="shared" si="48"/>
        <v/>
      </c>
      <c r="K445" s="15" t="str">
        <f t="shared" si="47"/>
        <v/>
      </c>
    </row>
    <row r="446" spans="1:11" s="1" customFormat="1" x14ac:dyDescent="0.25">
      <c r="A446" s="1">
        <v>446</v>
      </c>
      <c r="B446">
        <v>5.052485398031277E-2</v>
      </c>
      <c r="C446" s="11" t="s">
        <v>128</v>
      </c>
      <c r="D446" s="12">
        <v>446</v>
      </c>
      <c r="E446" s="1">
        <f t="shared" si="42"/>
        <v>2.290497349439688E-3</v>
      </c>
      <c r="F446" s="1">
        <f t="shared" si="43"/>
        <v>6.4551687355210881E-14</v>
      </c>
      <c r="G446" s="1">
        <f t="shared" si="44"/>
        <v>118.56554980087773</v>
      </c>
      <c r="H446" s="13">
        <f t="shared" si="45"/>
        <v>3732.2934074880163</v>
      </c>
      <c r="I446" s="14">
        <f t="shared" si="46"/>
        <v>3850.8589572888991</v>
      </c>
      <c r="J446" s="14" t="str">
        <f t="shared" si="48"/>
        <v/>
      </c>
      <c r="K446" s="15" t="str">
        <f t="shared" si="47"/>
        <v/>
      </c>
    </row>
    <row r="447" spans="1:11" s="1" customFormat="1" x14ac:dyDescent="0.25">
      <c r="A447" s="1">
        <v>447</v>
      </c>
      <c r="B447">
        <v>5.0198096638483812E-2</v>
      </c>
      <c r="C447" s="11" t="s">
        <v>128</v>
      </c>
      <c r="D447" s="12">
        <v>447</v>
      </c>
      <c r="E447" s="1">
        <f t="shared" si="42"/>
        <v>2.2717744461818318E-3</v>
      </c>
      <c r="F447" s="1">
        <f t="shared" si="43"/>
        <v>6.2487158249222896E-14</v>
      </c>
      <c r="G447" s="1">
        <f t="shared" si="44"/>
        <v>118.56554980088816</v>
      </c>
      <c r="H447" s="13">
        <f t="shared" si="45"/>
        <v>3763.7323393063361</v>
      </c>
      <c r="I447" s="14">
        <f t="shared" si="46"/>
        <v>3882.2978891072071</v>
      </c>
      <c r="J447" s="14" t="str">
        <f t="shared" si="48"/>
        <v/>
      </c>
      <c r="K447" s="15" t="str">
        <f t="shared" si="47"/>
        <v/>
      </c>
    </row>
    <row r="448" spans="1:11" s="1" customFormat="1" x14ac:dyDescent="0.25">
      <c r="A448" s="1">
        <v>448</v>
      </c>
      <c r="B448">
        <v>4.9789649961197439E-2</v>
      </c>
      <c r="C448" s="11" t="s">
        <v>128</v>
      </c>
      <c r="D448" s="12">
        <v>448</v>
      </c>
      <c r="E448" s="1">
        <f t="shared" si="42"/>
        <v>2.2484599751481371E-3</v>
      </c>
      <c r="F448" s="1">
        <f t="shared" si="43"/>
        <v>5.9998563705247629E-14</v>
      </c>
      <c r="G448" s="1">
        <f t="shared" si="44"/>
        <v>118.5655498009007</v>
      </c>
      <c r="H448" s="13">
        <f t="shared" si="45"/>
        <v>3803.6132243339039</v>
      </c>
      <c r="I448" s="14">
        <f t="shared" si="46"/>
        <v>3922.1787741348003</v>
      </c>
      <c r="J448" s="14" t="str">
        <f t="shared" si="48"/>
        <v/>
      </c>
      <c r="K448" s="15" t="str">
        <f t="shared" si="47"/>
        <v/>
      </c>
    </row>
    <row r="449" spans="1:11" s="1" customFormat="1" x14ac:dyDescent="0.25">
      <c r="A449" s="1">
        <v>449</v>
      </c>
      <c r="B449">
        <v>4.9299513948453881E-2</v>
      </c>
      <c r="C449" s="11" t="s">
        <v>128</v>
      </c>
      <c r="D449" s="12">
        <v>449</v>
      </c>
      <c r="E449" s="1">
        <f t="shared" si="42"/>
        <v>2.220612596660676E-3</v>
      </c>
      <c r="F449" s="1">
        <f t="shared" si="43"/>
        <v>5.7143933730588244E-14</v>
      </c>
      <c r="G449" s="1">
        <f t="shared" si="44"/>
        <v>118.56554980091511</v>
      </c>
      <c r="H449" s="13">
        <f t="shared" si="45"/>
        <v>3852.3454166736392</v>
      </c>
      <c r="I449" s="14">
        <f t="shared" si="46"/>
        <v>3970.9109664745442</v>
      </c>
      <c r="J449" s="14" t="str">
        <f t="shared" si="48"/>
        <v/>
      </c>
      <c r="K449" s="15" t="str">
        <f t="shared" si="47"/>
        <v/>
      </c>
    </row>
    <row r="450" spans="1:11" s="1" customFormat="1" x14ac:dyDescent="0.25">
      <c r="A450" s="1">
        <v>450</v>
      </c>
      <c r="B450">
        <v>4.8891067271167744E-2</v>
      </c>
      <c r="C450" s="11" t="s">
        <v>128</v>
      </c>
      <c r="D450" s="12">
        <v>450</v>
      </c>
      <c r="E450" s="1">
        <f t="shared" ref="E450:E500" si="49">IF(B450&gt;0,1/2*(B450-O$8*F450+N$32)+1/2*POWER((B450-O$8*F450+N$32)^2-4*O$32*(B450-O$8*F450),0.5),"")</f>
        <v>2.197514083439045E-3</v>
      </c>
      <c r="F450" s="1">
        <f t="shared" ref="F450:F500" si="50">IF(B450="","",LN(1+EXP($Q$14*(B450-$Q$15)))/$Q$14)</f>
        <v>5.4867371905605192E-14</v>
      </c>
      <c r="G450" s="1">
        <f t="shared" ref="G450:G500" si="51">IF(B450="","",O$8*N$25*10/(Q$16+F450)-O$8*N$25*10/(Q$16+N$23-Q$15)+(1-O$8)*O$18)</f>
        <v>118.56554980092659</v>
      </c>
      <c r="H450" s="13">
        <f t="shared" ref="H450:H500" si="52">IF(B450&gt;0, IF(O$8=1,N$25*10/(E450)-N$25*10/(Q$15-O$23),N$25*10/(E450)-N$25*10/(N$23-O$23)),"")</f>
        <v>3893.7043331665573</v>
      </c>
      <c r="I450" s="14">
        <f t="shared" ref="I450:I500" si="53">IF(B450&gt;0,(O$25*10/(B450-E450-O$8*F450)-O$25*10/(O$23))+G450,"")</f>
        <v>4012.2698829674873</v>
      </c>
      <c r="J450" s="14" t="str">
        <f t="shared" si="48"/>
        <v/>
      </c>
      <c r="K450" s="15" t="str">
        <f t="shared" ref="K450:K500" si="54">IF(OR(B450="",C450=0,C450=""),"",(I450-C450)*(I450-C450))</f>
        <v/>
      </c>
    </row>
    <row r="451" spans="1:11" s="1" customFormat="1" x14ac:dyDescent="0.25">
      <c r="A451" s="1">
        <v>451</v>
      </c>
      <c r="B451">
        <v>4.8482620593881372E-2</v>
      </c>
      <c r="C451" s="11" t="s">
        <v>128</v>
      </c>
      <c r="D451" s="12">
        <v>451</v>
      </c>
      <c r="E451" s="1">
        <f t="shared" si="49"/>
        <v>2.1745128011812637E-3</v>
      </c>
      <c r="F451" s="1">
        <f t="shared" si="50"/>
        <v>5.268231893829255E-14</v>
      </c>
      <c r="G451" s="1">
        <f t="shared" si="51"/>
        <v>118.56554980093762</v>
      </c>
      <c r="H451" s="13">
        <f t="shared" si="52"/>
        <v>3935.7622738259556</v>
      </c>
      <c r="I451" s="14">
        <f t="shared" si="53"/>
        <v>4054.327823626903</v>
      </c>
      <c r="J451" s="14" t="str">
        <f t="shared" ref="J451:J500" si="55">IF(B451&gt;0,C451,"")</f>
        <v/>
      </c>
      <c r="K451" s="15" t="str">
        <f t="shared" si="54"/>
        <v/>
      </c>
    </row>
    <row r="452" spans="1:11" s="1" customFormat="1" x14ac:dyDescent="0.25">
      <c r="A452" s="1">
        <v>452</v>
      </c>
      <c r="B452">
        <v>4.8074173916595228E-2</v>
      </c>
      <c r="C452" s="11" t="s">
        <v>128</v>
      </c>
      <c r="D452" s="12">
        <v>452</v>
      </c>
      <c r="E452" s="1">
        <f t="shared" si="49"/>
        <v>2.1516081735926951E-3</v>
      </c>
      <c r="F452" s="1">
        <f t="shared" si="50"/>
        <v>5.0584310981934711E-14</v>
      </c>
      <c r="G452" s="1">
        <f t="shared" si="51"/>
        <v>118.56554980094819</v>
      </c>
      <c r="H452" s="13">
        <f t="shared" si="52"/>
        <v>3978.5370428419328</v>
      </c>
      <c r="I452" s="14">
        <f t="shared" si="53"/>
        <v>4097.1025926428929</v>
      </c>
      <c r="J452" s="14" t="str">
        <f t="shared" si="55"/>
        <v/>
      </c>
      <c r="K452" s="15" t="str">
        <f t="shared" si="54"/>
        <v/>
      </c>
    </row>
    <row r="453" spans="1:11" s="1" customFormat="1" x14ac:dyDescent="0.25">
      <c r="A453" s="1">
        <v>453</v>
      </c>
      <c r="B453">
        <v>4.7665727239308855E-2</v>
      </c>
      <c r="C453" s="11" t="s">
        <v>128</v>
      </c>
      <c r="D453" s="12">
        <v>453</v>
      </c>
      <c r="E453" s="1">
        <f t="shared" si="49"/>
        <v>2.1287996286202399E-3</v>
      </c>
      <c r="F453" s="1">
        <f t="shared" si="50"/>
        <v>4.8571116113173907E-14</v>
      </c>
      <c r="G453" s="1">
        <f t="shared" si="51"/>
        <v>118.56554980095837</v>
      </c>
      <c r="H453" s="13">
        <f t="shared" si="52"/>
        <v>4022.0470547555324</v>
      </c>
      <c r="I453" s="14">
        <f t="shared" si="53"/>
        <v>4140.6126045564943</v>
      </c>
      <c r="J453" s="14" t="str">
        <f t="shared" si="55"/>
        <v/>
      </c>
      <c r="K453" s="15" t="str">
        <f t="shared" si="54"/>
        <v/>
      </c>
    </row>
    <row r="454" spans="1:11" s="1" customFormat="1" x14ac:dyDescent="0.25">
      <c r="A454" s="1">
        <v>454</v>
      </c>
      <c r="B454">
        <v>4.7257280562022483E-2</v>
      </c>
      <c r="C454" s="11" t="s">
        <v>128</v>
      </c>
      <c r="D454" s="12">
        <v>454</v>
      </c>
      <c r="E454" s="1">
        <f t="shared" si="49"/>
        <v>2.1060865984166705E-3</v>
      </c>
      <c r="F454" s="1">
        <f t="shared" si="50"/>
        <v>4.6636038561936708E-14</v>
      </c>
      <c r="G454" s="1">
        <f t="shared" si="51"/>
        <v>118.56554980096811</v>
      </c>
      <c r="H454" s="13">
        <f t="shared" si="52"/>
        <v>4066.3113608341755</v>
      </c>
      <c r="I454" s="14">
        <f t="shared" si="53"/>
        <v>4184.8769106351392</v>
      </c>
      <c r="J454" s="14" t="str">
        <f t="shared" si="55"/>
        <v/>
      </c>
      <c r="K454" s="15" t="str">
        <f t="shared" si="54"/>
        <v/>
      </c>
    </row>
    <row r="455" spans="1:11" s="1" customFormat="1" x14ac:dyDescent="0.25">
      <c r="A455" s="1">
        <v>455</v>
      </c>
      <c r="B455">
        <v>4.6848833884736339E-2</v>
      </c>
      <c r="C455" s="11" t="s">
        <v>128</v>
      </c>
      <c r="D455" s="12">
        <v>455</v>
      </c>
      <c r="E455" s="1">
        <f t="shared" si="49"/>
        <v>2.0834685193051317E-3</v>
      </c>
      <c r="F455" s="1">
        <f t="shared" si="50"/>
        <v>4.4779078328223144E-14</v>
      </c>
      <c r="G455" s="1">
        <f t="shared" si="51"/>
        <v>118.56554980097752</v>
      </c>
      <c r="H455" s="13">
        <f t="shared" si="52"/>
        <v>4111.3496768270979</v>
      </c>
      <c r="I455" s="14">
        <f t="shared" si="53"/>
        <v>4229.9152266280717</v>
      </c>
      <c r="J455" s="14" t="str">
        <f t="shared" si="55"/>
        <v/>
      </c>
      <c r="K455" s="15" t="str">
        <f t="shared" si="54"/>
        <v/>
      </c>
    </row>
    <row r="456" spans="1:11" s="1" customFormat="1" x14ac:dyDescent="0.25">
      <c r="A456" s="1">
        <v>456</v>
      </c>
      <c r="B456">
        <v>4.6358697871992788E-2</v>
      </c>
      <c r="C456" s="11" t="s">
        <v>128</v>
      </c>
      <c r="D456" s="12">
        <v>456</v>
      </c>
      <c r="E456" s="1">
        <f t="shared" si="49"/>
        <v>2.0564513722671762E-3</v>
      </c>
      <c r="F456" s="1">
        <f t="shared" si="50"/>
        <v>4.2647591521496215E-14</v>
      </c>
      <c r="G456" s="1">
        <f t="shared" si="51"/>
        <v>118.56554980098826</v>
      </c>
      <c r="H456" s="13">
        <f t="shared" si="52"/>
        <v>4166.4461362564198</v>
      </c>
      <c r="I456" s="14">
        <f t="shared" si="53"/>
        <v>4285.0116860573989</v>
      </c>
      <c r="J456" s="14" t="str">
        <f t="shared" si="55"/>
        <v/>
      </c>
      <c r="K456" s="15" t="str">
        <f t="shared" si="54"/>
        <v/>
      </c>
    </row>
    <row r="457" spans="1:11" s="1" customFormat="1" x14ac:dyDescent="0.25">
      <c r="A457" s="1">
        <v>457</v>
      </c>
      <c r="B457">
        <v>4.6113629865621009E-2</v>
      </c>
      <c r="C457" s="11" t="s">
        <v>128</v>
      </c>
      <c r="D457" s="12">
        <v>457</v>
      </c>
      <c r="E457" s="1">
        <f t="shared" si="49"/>
        <v>2.0429934702179409E-3</v>
      </c>
      <c r="F457" s="1">
        <f t="shared" si="50"/>
        <v>4.1620906776894603E-14</v>
      </c>
      <c r="G457" s="1">
        <f t="shared" si="51"/>
        <v>118.56554980099344</v>
      </c>
      <c r="H457" s="13">
        <f t="shared" si="52"/>
        <v>4194.4347592535296</v>
      </c>
      <c r="I457" s="14">
        <f t="shared" si="53"/>
        <v>4313.0003090545342</v>
      </c>
      <c r="J457" s="14" t="str">
        <f t="shared" si="55"/>
        <v/>
      </c>
      <c r="K457" s="15" t="str">
        <f t="shared" si="54"/>
        <v/>
      </c>
    </row>
    <row r="458" spans="1:11" s="1" customFormat="1" x14ac:dyDescent="0.25">
      <c r="A458" s="1">
        <v>458</v>
      </c>
      <c r="B458">
        <v>4.5705183188334636E-2</v>
      </c>
      <c r="C458" s="11" t="s">
        <v>128</v>
      </c>
      <c r="D458" s="12">
        <v>458</v>
      </c>
      <c r="E458" s="1">
        <f t="shared" si="49"/>
        <v>2.0206382904690706E-3</v>
      </c>
      <c r="F458" s="1">
        <f t="shared" si="50"/>
        <v>3.9964819645384813E-14</v>
      </c>
      <c r="G458" s="1">
        <f t="shared" si="51"/>
        <v>118.56554980100177</v>
      </c>
      <c r="H458" s="13">
        <f t="shared" si="52"/>
        <v>4241.7512144769034</v>
      </c>
      <c r="I458" s="14">
        <f t="shared" si="53"/>
        <v>4360.3167642778853</v>
      </c>
      <c r="J458" s="14" t="str">
        <f t="shared" si="55"/>
        <v/>
      </c>
      <c r="K458" s="15" t="str">
        <f t="shared" si="54"/>
        <v/>
      </c>
    </row>
    <row r="459" spans="1:11" s="1" customFormat="1" x14ac:dyDescent="0.25">
      <c r="A459" s="1">
        <v>459</v>
      </c>
      <c r="B459">
        <v>4.5215047175591196E-2</v>
      </c>
      <c r="C459" s="11" t="s">
        <v>128</v>
      </c>
      <c r="D459" s="12">
        <v>459</v>
      </c>
      <c r="E459" s="1">
        <f t="shared" si="49"/>
        <v>1.9939345842461681E-3</v>
      </c>
      <c r="F459" s="1">
        <f t="shared" si="50"/>
        <v>3.806098902115558E-14</v>
      </c>
      <c r="G459" s="1">
        <f t="shared" si="51"/>
        <v>118.5655498010114</v>
      </c>
      <c r="H459" s="13">
        <f t="shared" si="52"/>
        <v>4299.6622924572021</v>
      </c>
      <c r="I459" s="14">
        <f t="shared" si="53"/>
        <v>4418.2278422581958</v>
      </c>
      <c r="J459" s="14" t="str">
        <f t="shared" si="55"/>
        <v/>
      </c>
      <c r="K459" s="15" t="str">
        <f t="shared" si="54"/>
        <v/>
      </c>
    </row>
    <row r="460" spans="1:11" s="1" customFormat="1" x14ac:dyDescent="0.25">
      <c r="A460" s="1">
        <v>460</v>
      </c>
      <c r="B460">
        <v>4.4806600498304941E-2</v>
      </c>
      <c r="C460" s="11" t="s">
        <v>128</v>
      </c>
      <c r="D460" s="12">
        <v>460</v>
      </c>
      <c r="E460" s="1">
        <f t="shared" si="49"/>
        <v>1.97178294896308E-3</v>
      </c>
      <c r="F460" s="1">
        <f t="shared" si="50"/>
        <v>3.6545513061188557E-14</v>
      </c>
      <c r="G460" s="1">
        <f t="shared" si="51"/>
        <v>118.56554980101905</v>
      </c>
      <c r="H460" s="13">
        <f t="shared" si="52"/>
        <v>4348.8917864285195</v>
      </c>
      <c r="I460" s="14">
        <f t="shared" si="53"/>
        <v>4467.4573362295232</v>
      </c>
      <c r="J460" s="14" t="str">
        <f t="shared" si="55"/>
        <v/>
      </c>
      <c r="K460" s="15" t="str">
        <f t="shared" si="54"/>
        <v/>
      </c>
    </row>
    <row r="461" spans="1:11" s="1" customFormat="1" x14ac:dyDescent="0.25">
      <c r="A461" s="1">
        <v>461</v>
      </c>
      <c r="B461">
        <v>4.4398153821018568E-2</v>
      </c>
      <c r="C461" s="11" t="s">
        <v>128</v>
      </c>
      <c r="D461" s="12">
        <v>461</v>
      </c>
      <c r="E461" s="1">
        <f t="shared" si="49"/>
        <v>1.9497229683431844E-3</v>
      </c>
      <c r="F461" s="1">
        <f t="shared" si="50"/>
        <v>3.5090299031882743E-14</v>
      </c>
      <c r="G461" s="1">
        <f t="shared" si="51"/>
        <v>118.56554980102638</v>
      </c>
      <c r="H461" s="13">
        <f t="shared" si="52"/>
        <v>4399.0292898054786</v>
      </c>
      <c r="I461" s="14">
        <f t="shared" si="53"/>
        <v>4517.5948396065005</v>
      </c>
      <c r="J461" s="14" t="str">
        <f t="shared" si="55"/>
        <v/>
      </c>
      <c r="K461" s="15" t="str">
        <f t="shared" si="54"/>
        <v/>
      </c>
    </row>
    <row r="462" spans="1:11" s="1" customFormat="1" x14ac:dyDescent="0.25">
      <c r="A462" s="1">
        <v>462</v>
      </c>
      <c r="B462">
        <v>4.407139647918961E-2</v>
      </c>
      <c r="C462" s="11" t="s">
        <v>128</v>
      </c>
      <c r="D462" s="12">
        <v>462</v>
      </c>
      <c r="E462" s="1">
        <f t="shared" si="49"/>
        <v>1.9321406152508214E-3</v>
      </c>
      <c r="F462" s="1">
        <f t="shared" si="50"/>
        <v>3.3967641582893609E-14</v>
      </c>
      <c r="G462" s="1">
        <f t="shared" si="51"/>
        <v>118.56554980103206</v>
      </c>
      <c r="H462" s="13">
        <f t="shared" si="52"/>
        <v>4439.8100157016625</v>
      </c>
      <c r="I462" s="14">
        <f t="shared" si="53"/>
        <v>4558.3755655026835</v>
      </c>
      <c r="J462" s="14" t="str">
        <f t="shared" si="55"/>
        <v/>
      </c>
      <c r="K462" s="15" t="str">
        <f t="shared" si="54"/>
        <v/>
      </c>
    </row>
    <row r="463" spans="1:11" s="1" customFormat="1" x14ac:dyDescent="0.25">
      <c r="A463" s="1">
        <v>463</v>
      </c>
      <c r="B463">
        <v>4.3662949801903349E-2</v>
      </c>
      <c r="C463" s="11" t="s">
        <v>128</v>
      </c>
      <c r="D463" s="12">
        <v>463</v>
      </c>
      <c r="E463" s="1">
        <f t="shared" si="49"/>
        <v>1.9102442663100766E-3</v>
      </c>
      <c r="F463" s="1">
        <f t="shared" si="50"/>
        <v>3.2615096028047688E-14</v>
      </c>
      <c r="G463" s="1">
        <f t="shared" si="51"/>
        <v>118.56554980103888</v>
      </c>
      <c r="H463" s="13">
        <f t="shared" si="52"/>
        <v>4491.6462761126604</v>
      </c>
      <c r="I463" s="14">
        <f t="shared" si="53"/>
        <v>4610.2118259137014</v>
      </c>
      <c r="J463" s="14" t="str">
        <f t="shared" si="55"/>
        <v/>
      </c>
      <c r="K463" s="15" t="str">
        <f t="shared" si="54"/>
        <v/>
      </c>
    </row>
    <row r="464" spans="1:11" s="1" customFormat="1" x14ac:dyDescent="0.25">
      <c r="A464" s="1">
        <v>464</v>
      </c>
      <c r="B464">
        <v>4.3254503124616976E-2</v>
      </c>
      <c r="C464" s="11" t="s">
        <v>128</v>
      </c>
      <c r="D464" s="12">
        <v>464</v>
      </c>
      <c r="E464" s="1">
        <f t="shared" si="49"/>
        <v>1.8884380825722052E-3</v>
      </c>
      <c r="F464" s="1">
        <f t="shared" si="50"/>
        <v>3.1318348557147378E-14</v>
      </c>
      <c r="G464" s="1">
        <f t="shared" si="51"/>
        <v>118.56554980104542</v>
      </c>
      <c r="H464" s="13">
        <f t="shared" si="52"/>
        <v>4544.4637473690591</v>
      </c>
      <c r="I464" s="14">
        <f t="shared" si="53"/>
        <v>4663.0292971700783</v>
      </c>
      <c r="J464" s="14" t="str">
        <f t="shared" si="55"/>
        <v/>
      </c>
      <c r="K464" s="15" t="str">
        <f t="shared" si="54"/>
        <v/>
      </c>
    </row>
    <row r="465" spans="1:11" s="1" customFormat="1" x14ac:dyDescent="0.25">
      <c r="A465" s="1">
        <v>465</v>
      </c>
      <c r="B465">
        <v>4.2927745782788018E-2</v>
      </c>
      <c r="C465" s="11" t="s">
        <v>128</v>
      </c>
      <c r="D465" s="12">
        <v>465</v>
      </c>
      <c r="E465" s="1">
        <f t="shared" si="49"/>
        <v>1.8710577018564017E-3</v>
      </c>
      <c r="F465" s="1">
        <f t="shared" si="50"/>
        <v>3.0316214969480761E-14</v>
      </c>
      <c r="G465" s="1">
        <f t="shared" si="51"/>
        <v>118.56554980105048</v>
      </c>
      <c r="H465" s="13">
        <f t="shared" si="52"/>
        <v>4587.4430086594029</v>
      </c>
      <c r="I465" s="14">
        <f t="shared" si="53"/>
        <v>4706.0085584604622</v>
      </c>
      <c r="J465" s="14" t="str">
        <f t="shared" si="55"/>
        <v/>
      </c>
      <c r="K465" s="15" t="str">
        <f t="shared" si="54"/>
        <v/>
      </c>
    </row>
    <row r="466" spans="1:11" s="1" customFormat="1" x14ac:dyDescent="0.25">
      <c r="A466" s="1">
        <v>466</v>
      </c>
      <c r="B466">
        <v>4.2519299105501764E-2</v>
      </c>
      <c r="C466" s="11" t="s">
        <v>128</v>
      </c>
      <c r="D466" s="12">
        <v>466</v>
      </c>
      <c r="E466" s="1">
        <f t="shared" si="49"/>
        <v>1.8494124960053843E-3</v>
      </c>
      <c r="F466" s="1">
        <f t="shared" si="50"/>
        <v>2.9108744432893456E-14</v>
      </c>
      <c r="G466" s="1">
        <f t="shared" si="51"/>
        <v>118.56554980105656</v>
      </c>
      <c r="H466" s="13">
        <f t="shared" si="52"/>
        <v>4642.098064700137</v>
      </c>
      <c r="I466" s="14">
        <f t="shared" si="53"/>
        <v>4760.6636145011844</v>
      </c>
      <c r="J466" s="14" t="str">
        <f t="shared" si="55"/>
        <v/>
      </c>
      <c r="K466" s="15" t="str">
        <f t="shared" si="54"/>
        <v/>
      </c>
    </row>
    <row r="467" spans="1:11" s="1" customFormat="1" x14ac:dyDescent="0.25">
      <c r="A467" s="1">
        <v>467</v>
      </c>
      <c r="B467">
        <v>4.2192541763672688E-2</v>
      </c>
      <c r="C467" s="11" t="s">
        <v>128</v>
      </c>
      <c r="D467" s="12">
        <v>467</v>
      </c>
      <c r="E467" s="1">
        <f t="shared" si="49"/>
        <v>1.8321602242603319E-3</v>
      </c>
      <c r="F467" s="1">
        <f t="shared" si="50"/>
        <v>2.817803239267727E-14</v>
      </c>
      <c r="G467" s="1">
        <f t="shared" si="51"/>
        <v>118.56554980106125</v>
      </c>
      <c r="H467" s="13">
        <f t="shared" si="52"/>
        <v>4686.5856305909156</v>
      </c>
      <c r="I467" s="14">
        <f t="shared" si="53"/>
        <v>4805.1511803919802</v>
      </c>
      <c r="J467" s="14" t="str">
        <f t="shared" si="55"/>
        <v/>
      </c>
      <c r="K467" s="15" t="str">
        <f t="shared" si="54"/>
        <v/>
      </c>
    </row>
    <row r="468" spans="1:11" s="1" customFormat="1" x14ac:dyDescent="0.25">
      <c r="A468" s="1">
        <v>468</v>
      </c>
      <c r="B468">
        <v>4.1784095086386426E-2</v>
      </c>
      <c r="C468" s="11" t="s">
        <v>128</v>
      </c>
      <c r="D468" s="12">
        <v>468</v>
      </c>
      <c r="E468" s="1">
        <f t="shared" si="49"/>
        <v>1.8106743186434154E-3</v>
      </c>
      <c r="F468" s="1">
        <f t="shared" si="50"/>
        <v>2.7055374943687357E-14</v>
      </c>
      <c r="G468" s="1">
        <f t="shared" si="51"/>
        <v>118.56554980106694</v>
      </c>
      <c r="H468" s="13">
        <f t="shared" si="52"/>
        <v>4743.1756005627676</v>
      </c>
      <c r="I468" s="14">
        <f t="shared" si="53"/>
        <v>4861.7411503638505</v>
      </c>
      <c r="J468" s="14" t="str">
        <f t="shared" si="55"/>
        <v/>
      </c>
      <c r="K468" s="15" t="str">
        <f t="shared" si="54"/>
        <v/>
      </c>
    </row>
    <row r="469" spans="1:11" s="1" customFormat="1" x14ac:dyDescent="0.25">
      <c r="A469" s="1">
        <v>469</v>
      </c>
      <c r="B469">
        <v>4.145733774455735E-2</v>
      </c>
      <c r="C469" s="11" t="s">
        <v>128</v>
      </c>
      <c r="D469" s="12">
        <v>469</v>
      </c>
      <c r="E469" s="1">
        <f t="shared" si="49"/>
        <v>1.7935488225001156E-3</v>
      </c>
      <c r="F469" s="1">
        <f t="shared" si="50"/>
        <v>2.6189388680848139E-14</v>
      </c>
      <c r="G469" s="1">
        <f t="shared" si="51"/>
        <v>118.56554980107131</v>
      </c>
      <c r="H469" s="13">
        <f t="shared" si="52"/>
        <v>4789.2520716071804</v>
      </c>
      <c r="I469" s="14">
        <f t="shared" si="53"/>
        <v>4907.8176214082378</v>
      </c>
      <c r="J469" s="14" t="str">
        <f t="shared" si="55"/>
        <v/>
      </c>
      <c r="K469" s="15" t="str">
        <f t="shared" si="54"/>
        <v/>
      </c>
    </row>
    <row r="470" spans="1:11" s="1" customFormat="1" x14ac:dyDescent="0.25">
      <c r="A470" s="1">
        <v>470</v>
      </c>
      <c r="B470">
        <v>4.0967201731813917E-2</v>
      </c>
      <c r="C470" s="11" t="s">
        <v>128</v>
      </c>
      <c r="D470" s="12">
        <v>470</v>
      </c>
      <c r="E470" s="1">
        <f t="shared" si="49"/>
        <v>1.767965349808262E-3</v>
      </c>
      <c r="F470" s="1">
        <f t="shared" si="50"/>
        <v>2.4943975447177173E-14</v>
      </c>
      <c r="G470" s="1">
        <f t="shared" si="51"/>
        <v>118.56554980107757</v>
      </c>
      <c r="H470" s="13">
        <f t="shared" si="52"/>
        <v>4859.7476917162503</v>
      </c>
      <c r="I470" s="14">
        <f t="shared" si="53"/>
        <v>4978.313241517304</v>
      </c>
      <c r="J470" s="14" t="str">
        <f t="shared" si="55"/>
        <v/>
      </c>
      <c r="K470" s="15" t="str">
        <f t="shared" si="54"/>
        <v/>
      </c>
    </row>
    <row r="471" spans="1:11" s="1" customFormat="1" x14ac:dyDescent="0.25">
      <c r="A471" s="1">
        <v>471</v>
      </c>
      <c r="B471">
        <v>4.0722133725442138E-2</v>
      </c>
      <c r="C471" s="11" t="s">
        <v>128</v>
      </c>
      <c r="D471" s="12">
        <v>471</v>
      </c>
      <c r="E471" s="1">
        <f t="shared" si="49"/>
        <v>1.7552205246584712E-3</v>
      </c>
      <c r="F471" s="1">
        <f t="shared" si="50"/>
        <v>2.4343588063919965E-14</v>
      </c>
      <c r="G471" s="1">
        <f t="shared" si="51"/>
        <v>118.56554980108061</v>
      </c>
      <c r="H471" s="13">
        <f t="shared" si="52"/>
        <v>4895.6331119290162</v>
      </c>
      <c r="I471" s="14">
        <f t="shared" si="53"/>
        <v>5014.1986617300954</v>
      </c>
      <c r="J471" s="14" t="str">
        <f t="shared" si="55"/>
        <v/>
      </c>
      <c r="K471" s="15" t="str">
        <f t="shared" si="54"/>
        <v/>
      </c>
    </row>
    <row r="472" spans="1:11" s="1" customFormat="1" x14ac:dyDescent="0.25">
      <c r="A472" s="1">
        <v>472</v>
      </c>
      <c r="B472">
        <v>4.0313687048155765E-2</v>
      </c>
      <c r="C472" s="11" t="s">
        <v>128</v>
      </c>
      <c r="D472" s="12">
        <v>472</v>
      </c>
      <c r="E472" s="1">
        <f t="shared" si="49"/>
        <v>1.7340482734151674E-3</v>
      </c>
      <c r="F472" s="1">
        <f t="shared" si="50"/>
        <v>2.3372701403262327E-14</v>
      </c>
      <c r="G472" s="1">
        <f t="shared" si="51"/>
        <v>118.56554980108552</v>
      </c>
      <c r="H472" s="13">
        <f t="shared" si="52"/>
        <v>4956.4135406472551</v>
      </c>
      <c r="I472" s="14">
        <f t="shared" si="53"/>
        <v>5074.9790904483498</v>
      </c>
      <c r="J472" s="14" t="str">
        <f t="shared" si="55"/>
        <v/>
      </c>
      <c r="K472" s="15" t="str">
        <f t="shared" si="54"/>
        <v/>
      </c>
    </row>
    <row r="473" spans="1:11" s="1" customFormat="1" x14ac:dyDescent="0.25">
      <c r="A473" s="1">
        <v>473</v>
      </c>
      <c r="B473">
        <v>3.9986929706326807E-2</v>
      </c>
      <c r="C473" s="11" t="s">
        <v>128</v>
      </c>
      <c r="D473" s="12">
        <v>473</v>
      </c>
      <c r="E473" s="1">
        <f t="shared" si="49"/>
        <v>1.7171723973365138E-3</v>
      </c>
      <c r="F473" s="1">
        <f t="shared" si="50"/>
        <v>2.2625007078387988E-14</v>
      </c>
      <c r="G473" s="1">
        <f t="shared" si="51"/>
        <v>118.56554980108928</v>
      </c>
      <c r="H473" s="13">
        <f t="shared" si="52"/>
        <v>5005.9335636378282</v>
      </c>
      <c r="I473" s="14">
        <f t="shared" si="53"/>
        <v>5124.4991134389165</v>
      </c>
      <c r="J473" s="14" t="str">
        <f t="shared" si="55"/>
        <v/>
      </c>
      <c r="K473" s="15" t="str">
        <f t="shared" si="54"/>
        <v/>
      </c>
    </row>
    <row r="474" spans="1:11" s="1" customFormat="1" x14ac:dyDescent="0.25">
      <c r="A474" s="1">
        <v>474</v>
      </c>
      <c r="B474">
        <v>3.9578483029040545E-2</v>
      </c>
      <c r="C474" s="11" t="s">
        <v>128</v>
      </c>
      <c r="D474" s="12">
        <v>474</v>
      </c>
      <c r="E474" s="1">
        <f t="shared" si="49"/>
        <v>1.6961545428530317E-3</v>
      </c>
      <c r="F474" s="1">
        <f t="shared" si="50"/>
        <v>2.1725541965180876E-14</v>
      </c>
      <c r="G474" s="1">
        <f t="shared" si="51"/>
        <v>118.56554980109382</v>
      </c>
      <c r="H474" s="13">
        <f t="shared" si="52"/>
        <v>5068.9855327940668</v>
      </c>
      <c r="I474" s="14">
        <f t="shared" si="53"/>
        <v>5187.5510825951542</v>
      </c>
      <c r="J474" s="14" t="str">
        <f t="shared" si="55"/>
        <v/>
      </c>
      <c r="K474" s="15" t="str">
        <f t="shared" si="54"/>
        <v/>
      </c>
    </row>
    <row r="475" spans="1:11" s="1" customFormat="1" x14ac:dyDescent="0.25">
      <c r="A475" s="1">
        <v>475</v>
      </c>
      <c r="B475">
        <v>3.9251725687211469E-2</v>
      </c>
      <c r="C475" s="11" t="s">
        <v>128</v>
      </c>
      <c r="D475" s="12">
        <v>475</v>
      </c>
      <c r="E475" s="1">
        <f t="shared" si="49"/>
        <v>1.6794015450773137E-3</v>
      </c>
      <c r="F475" s="1">
        <f t="shared" si="50"/>
        <v>2.1029181877536604E-14</v>
      </c>
      <c r="G475" s="1">
        <f t="shared" si="51"/>
        <v>118.56554980109732</v>
      </c>
      <c r="H475" s="13">
        <f t="shared" si="52"/>
        <v>5120.3735847776115</v>
      </c>
      <c r="I475" s="14">
        <f t="shared" si="53"/>
        <v>5238.9391345787053</v>
      </c>
      <c r="J475" s="14" t="str">
        <f t="shared" si="55"/>
        <v/>
      </c>
      <c r="K475" s="15" t="str">
        <f t="shared" si="54"/>
        <v/>
      </c>
    </row>
    <row r="476" spans="1:11" s="1" customFormat="1" x14ac:dyDescent="0.25">
      <c r="A476" s="1">
        <v>476</v>
      </c>
      <c r="B476">
        <v>3.8924968345382512E-2</v>
      </c>
      <c r="C476" s="11" t="s">
        <v>128</v>
      </c>
      <c r="D476" s="12">
        <v>476</v>
      </c>
      <c r="E476" s="1">
        <f t="shared" si="49"/>
        <v>1.6627027526386062E-3</v>
      </c>
      <c r="F476" s="1">
        <f t="shared" si="50"/>
        <v>2.035737294682846E-14</v>
      </c>
      <c r="G476" s="1">
        <f t="shared" si="51"/>
        <v>118.56554980110073</v>
      </c>
      <c r="H476" s="13">
        <f t="shared" si="52"/>
        <v>5172.6258947654969</v>
      </c>
      <c r="I476" s="14">
        <f t="shared" si="53"/>
        <v>5291.1914445665925</v>
      </c>
      <c r="J476" s="14" t="str">
        <f t="shared" si="55"/>
        <v/>
      </c>
      <c r="K476" s="15" t="str">
        <f t="shared" si="54"/>
        <v/>
      </c>
    </row>
    <row r="477" spans="1:11" s="1" customFormat="1" x14ac:dyDescent="0.25">
      <c r="A477" s="1">
        <v>477</v>
      </c>
      <c r="B477">
        <v>3.8516521668096139E-2</v>
      </c>
      <c r="C477" s="11" t="s">
        <v>128</v>
      </c>
      <c r="D477" s="12">
        <v>477</v>
      </c>
      <c r="E477" s="1">
        <f t="shared" si="49"/>
        <v>1.6419051097986553E-3</v>
      </c>
      <c r="F477" s="1">
        <f t="shared" si="50"/>
        <v>1.9547184767934528E-14</v>
      </c>
      <c r="G477" s="1">
        <f t="shared" si="51"/>
        <v>118.56554980110482</v>
      </c>
      <c r="H477" s="13">
        <f t="shared" si="52"/>
        <v>5239.1901439591675</v>
      </c>
      <c r="I477" s="14">
        <f t="shared" si="53"/>
        <v>5357.7556937602858</v>
      </c>
      <c r="J477" s="14" t="str">
        <f t="shared" si="55"/>
        <v/>
      </c>
      <c r="K477" s="15" t="str">
        <f t="shared" si="54"/>
        <v/>
      </c>
    </row>
    <row r="478" spans="1:11" s="1" customFormat="1" x14ac:dyDescent="0.25">
      <c r="A478" s="1">
        <v>478</v>
      </c>
      <c r="B478">
        <v>3.8189764326267181E-2</v>
      </c>
      <c r="C478" s="11" t="s">
        <v>128</v>
      </c>
      <c r="D478" s="12">
        <v>478</v>
      </c>
      <c r="E478" s="1">
        <f t="shared" si="49"/>
        <v>1.6253273727025869E-3</v>
      </c>
      <c r="F478" s="1">
        <f t="shared" si="50"/>
        <v>1.892224622774082E-14</v>
      </c>
      <c r="G478" s="1">
        <f t="shared" si="51"/>
        <v>118.56554980110798</v>
      </c>
      <c r="H478" s="13">
        <f t="shared" si="52"/>
        <v>5293.4684063585019</v>
      </c>
      <c r="I478" s="14">
        <f t="shared" si="53"/>
        <v>5412.0339561596402</v>
      </c>
      <c r="J478" s="14" t="str">
        <f t="shared" si="55"/>
        <v/>
      </c>
      <c r="K478" s="15" t="str">
        <f t="shared" si="54"/>
        <v/>
      </c>
    </row>
    <row r="479" spans="1:11" s="1" customFormat="1" x14ac:dyDescent="0.25">
      <c r="A479" s="1">
        <v>479</v>
      </c>
      <c r="B479">
        <v>3.7863006984438105E-2</v>
      </c>
      <c r="C479" s="11" t="s">
        <v>128</v>
      </c>
      <c r="D479" s="12">
        <v>479</v>
      </c>
      <c r="E479" s="1">
        <f t="shared" si="49"/>
        <v>1.6088030382897384E-3</v>
      </c>
      <c r="F479" s="1">
        <f t="shared" si="50"/>
        <v>1.8317394997767584E-14</v>
      </c>
      <c r="G479" s="1">
        <f t="shared" si="51"/>
        <v>118.56554980111102</v>
      </c>
      <c r="H479" s="13">
        <f t="shared" si="52"/>
        <v>5348.6850291505389</v>
      </c>
      <c r="I479" s="14">
        <f t="shared" si="53"/>
        <v>5467.2505789516572</v>
      </c>
      <c r="J479" s="14" t="str">
        <f t="shared" si="55"/>
        <v/>
      </c>
      <c r="K479" s="15" t="str">
        <f t="shared" si="54"/>
        <v/>
      </c>
    </row>
    <row r="480" spans="1:11" s="1" customFormat="1" x14ac:dyDescent="0.25">
      <c r="A480" s="1">
        <v>480</v>
      </c>
      <c r="B480">
        <v>3.7536249642609147E-2</v>
      </c>
      <c r="C480" s="11" t="s">
        <v>128</v>
      </c>
      <c r="D480" s="12">
        <v>480</v>
      </c>
      <c r="E480" s="1">
        <f t="shared" si="49"/>
        <v>1.592331862591792E-3</v>
      </c>
      <c r="F480" s="1">
        <f t="shared" si="50"/>
        <v>1.7730399154656993E-14</v>
      </c>
      <c r="G480" s="1">
        <f t="shared" si="51"/>
        <v>118.56554980111397</v>
      </c>
      <c r="H480" s="13">
        <f t="shared" si="52"/>
        <v>5404.8645109396921</v>
      </c>
      <c r="I480" s="14">
        <f t="shared" si="53"/>
        <v>5523.4300607408104</v>
      </c>
      <c r="J480" s="14" t="str">
        <f t="shared" si="55"/>
        <v/>
      </c>
      <c r="K480" s="15" t="str">
        <f t="shared" si="54"/>
        <v/>
      </c>
    </row>
    <row r="481" spans="1:11" s="1" customFormat="1" x14ac:dyDescent="0.25">
      <c r="A481" s="1">
        <v>481</v>
      </c>
      <c r="B481">
        <v>3.7209492300780071E-2</v>
      </c>
      <c r="C481" s="11" t="s">
        <v>128</v>
      </c>
      <c r="D481" s="12">
        <v>481</v>
      </c>
      <c r="E481" s="1">
        <f t="shared" si="49"/>
        <v>1.5759136030367021E-3</v>
      </c>
      <c r="F481" s="1">
        <f t="shared" si="50"/>
        <v>1.7163490621766883E-14</v>
      </c>
      <c r="G481" s="1">
        <f t="shared" si="51"/>
        <v>118.56554980111682</v>
      </c>
      <c r="H481" s="13">
        <f t="shared" si="52"/>
        <v>5462.0322109146573</v>
      </c>
      <c r="I481" s="14">
        <f t="shared" si="53"/>
        <v>5580.5977607157993</v>
      </c>
      <c r="J481" s="14" t="str">
        <f t="shared" si="55"/>
        <v/>
      </c>
      <c r="K481" s="15" t="str">
        <f t="shared" si="54"/>
        <v/>
      </c>
    </row>
    <row r="482" spans="1:11" s="1" customFormat="1" x14ac:dyDescent="0.25">
      <c r="A482" s="1">
        <v>482</v>
      </c>
      <c r="B482">
        <v>3.6882734958951113E-2</v>
      </c>
      <c r="C482" s="11" t="s">
        <v>128</v>
      </c>
      <c r="D482" s="12">
        <v>482</v>
      </c>
      <c r="E482" s="1">
        <f t="shared" si="49"/>
        <v>1.55954801843948E-3</v>
      </c>
      <c r="F482" s="1">
        <f t="shared" si="50"/>
        <v>1.6614437475739426E-14</v>
      </c>
      <c r="G482" s="1">
        <f t="shared" si="51"/>
        <v>118.56554980111963</v>
      </c>
      <c r="H482" s="13">
        <f t="shared" si="52"/>
        <v>5520.2143869690599</v>
      </c>
      <c r="I482" s="14">
        <f t="shared" si="53"/>
        <v>5638.7799367702219</v>
      </c>
      <c r="J482" s="14" t="str">
        <f t="shared" si="55"/>
        <v/>
      </c>
      <c r="K482" s="15" t="str">
        <f t="shared" si="54"/>
        <v/>
      </c>
    </row>
    <row r="483" spans="1:11" s="1" customFormat="1" x14ac:dyDescent="0.25">
      <c r="A483" s="1">
        <v>483</v>
      </c>
      <c r="B483">
        <v>3.6555977617122037E-2</v>
      </c>
      <c r="C483" s="11" t="s">
        <v>128</v>
      </c>
      <c r="D483" s="12">
        <v>483</v>
      </c>
      <c r="E483" s="1">
        <f t="shared" si="49"/>
        <v>1.5432348689929376E-3</v>
      </c>
      <c r="F483" s="1">
        <f t="shared" si="50"/>
        <v>1.6083239716574618E-14</v>
      </c>
      <c r="G483" s="1">
        <f t="shared" si="51"/>
        <v>118.56554980112227</v>
      </c>
      <c r="H483" s="13">
        <f t="shared" si="52"/>
        <v>5579.4382358669491</v>
      </c>
      <c r="I483" s="14">
        <f t="shared" si="53"/>
        <v>5698.0037856680701</v>
      </c>
      <c r="J483" s="14" t="str">
        <f t="shared" si="55"/>
        <v/>
      </c>
      <c r="K483" s="15" t="str">
        <f t="shared" si="54"/>
        <v/>
      </c>
    </row>
    <row r="484" spans="1:11" s="1" customFormat="1" x14ac:dyDescent="0.25">
      <c r="A484" s="1">
        <v>484</v>
      </c>
      <c r="B484">
        <v>3.6229220275292962E-2</v>
      </c>
      <c r="C484" s="11" t="s">
        <v>128</v>
      </c>
      <c r="D484" s="12">
        <v>484</v>
      </c>
      <c r="E484" s="1">
        <f t="shared" si="49"/>
        <v>1.5269739162586393E-3</v>
      </c>
      <c r="F484" s="1">
        <f t="shared" si="50"/>
        <v>1.5567665420914631E-14</v>
      </c>
      <c r="G484" s="1">
        <f t="shared" si="51"/>
        <v>118.56554980112489</v>
      </c>
      <c r="H484" s="13">
        <f t="shared" si="52"/>
        <v>5639.7319355813297</v>
      </c>
      <c r="I484" s="14">
        <f t="shared" si="53"/>
        <v>5758.297485382438</v>
      </c>
      <c r="J484" s="14" t="str">
        <f t="shared" si="55"/>
        <v/>
      </c>
      <c r="K484" s="15" t="str">
        <f t="shared" si="54"/>
        <v/>
      </c>
    </row>
    <row r="485" spans="1:11" s="1" customFormat="1" x14ac:dyDescent="0.25">
      <c r="A485" s="1">
        <v>485</v>
      </c>
      <c r="B485">
        <v>3.5902462933464004E-2</v>
      </c>
      <c r="C485" s="11" t="s">
        <v>128</v>
      </c>
      <c r="D485" s="12">
        <v>485</v>
      </c>
      <c r="E485" s="1">
        <f t="shared" si="49"/>
        <v>1.5107649231577425E-3</v>
      </c>
      <c r="F485" s="1">
        <f t="shared" si="50"/>
        <v>1.5069946512117304E-14</v>
      </c>
      <c r="G485" s="1">
        <f t="shared" si="51"/>
        <v>118.56554980112739</v>
      </c>
      <c r="H485" s="13">
        <f t="shared" si="52"/>
        <v>5701.1246899453527</v>
      </c>
      <c r="I485" s="14">
        <f t="shared" si="53"/>
        <v>5819.6902397464655</v>
      </c>
      <c r="J485" s="14" t="str">
        <f t="shared" si="55"/>
        <v/>
      </c>
      <c r="K485" s="15" t="str">
        <f t="shared" si="54"/>
        <v/>
      </c>
    </row>
    <row r="486" spans="1:11" s="1" customFormat="1" x14ac:dyDescent="0.25">
      <c r="A486" s="1">
        <v>486</v>
      </c>
      <c r="B486">
        <v>3.5657394927092224E-2</v>
      </c>
      <c r="C486" s="11" t="s">
        <v>128</v>
      </c>
      <c r="D486" s="12">
        <v>486</v>
      </c>
      <c r="E486" s="1">
        <f t="shared" si="49"/>
        <v>1.4986421349856838E-3</v>
      </c>
      <c r="F486" s="1">
        <f t="shared" si="50"/>
        <v>1.470837492814793E-14</v>
      </c>
      <c r="G486" s="1">
        <f t="shared" si="51"/>
        <v>118.56554980112921</v>
      </c>
      <c r="H486" s="13">
        <f t="shared" si="52"/>
        <v>5747.9086819951099</v>
      </c>
      <c r="I486" s="14">
        <f t="shared" si="53"/>
        <v>5866.4742317962146</v>
      </c>
      <c r="J486" s="14" t="str">
        <f t="shared" si="55"/>
        <v/>
      </c>
      <c r="K486" s="15" t="str">
        <f t="shared" si="54"/>
        <v/>
      </c>
    </row>
    <row r="487" spans="1:11" s="1" customFormat="1" x14ac:dyDescent="0.25">
      <c r="A487" s="1">
        <v>487</v>
      </c>
      <c r="B487">
        <v>3.524894824980597E-2</v>
      </c>
      <c r="C487" s="11" t="s">
        <v>128</v>
      </c>
      <c r="D487" s="12">
        <v>487</v>
      </c>
      <c r="E487" s="1">
        <f t="shared" si="49"/>
        <v>1.4785018742848599E-3</v>
      </c>
      <c r="F487" s="1">
        <f t="shared" si="50"/>
        <v>1.4121379085037126E-14</v>
      </c>
      <c r="G487" s="1">
        <f t="shared" si="51"/>
        <v>118.56554980113219</v>
      </c>
      <c r="H487" s="13">
        <f t="shared" si="52"/>
        <v>5827.3295925450129</v>
      </c>
      <c r="I487" s="14">
        <f t="shared" si="53"/>
        <v>5945.8951423461685</v>
      </c>
      <c r="J487" s="14" t="str">
        <f t="shared" si="55"/>
        <v/>
      </c>
      <c r="K487" s="15" t="str">
        <f t="shared" si="54"/>
        <v/>
      </c>
    </row>
    <row r="488" spans="1:11" s="1" customFormat="1" x14ac:dyDescent="0.25">
      <c r="A488" s="1">
        <v>488</v>
      </c>
      <c r="B488">
        <v>3.5003880243434191E-2</v>
      </c>
      <c r="C488" s="11" t="s">
        <v>128</v>
      </c>
      <c r="D488" s="12">
        <v>488</v>
      </c>
      <c r="E488" s="1">
        <f t="shared" si="49"/>
        <v>1.466456189277307E-3</v>
      </c>
      <c r="F488" s="1">
        <f t="shared" si="50"/>
        <v>1.3782126734646076E-14</v>
      </c>
      <c r="G488" s="1">
        <f t="shared" si="51"/>
        <v>118.5655498011339</v>
      </c>
      <c r="H488" s="13">
        <f t="shared" si="52"/>
        <v>5875.872984832059</v>
      </c>
      <c r="I488" s="14">
        <f t="shared" si="53"/>
        <v>5994.4385346332319</v>
      </c>
      <c r="J488" s="14" t="str">
        <f t="shared" si="55"/>
        <v/>
      </c>
      <c r="K488" s="15" t="str">
        <f t="shared" si="54"/>
        <v/>
      </c>
    </row>
    <row r="489" spans="1:11" s="1" customFormat="1" x14ac:dyDescent="0.25">
      <c r="A489" s="1">
        <v>489</v>
      </c>
      <c r="B489">
        <v>3.4677122901605115E-2</v>
      </c>
      <c r="C489" s="11" t="s">
        <v>128</v>
      </c>
      <c r="D489" s="12">
        <v>489</v>
      </c>
      <c r="E489" s="1">
        <f t="shared" si="49"/>
        <v>1.4504399562688258E-3</v>
      </c>
      <c r="F489" s="1">
        <f t="shared" si="50"/>
        <v>1.3340205909794561E-14</v>
      </c>
      <c r="G489" s="1">
        <f t="shared" si="51"/>
        <v>118.56554980113611</v>
      </c>
      <c r="H489" s="13">
        <f t="shared" si="52"/>
        <v>5941.6662019404321</v>
      </c>
      <c r="I489" s="14">
        <f t="shared" si="53"/>
        <v>6060.2317517415577</v>
      </c>
      <c r="J489" s="14" t="str">
        <f t="shared" si="55"/>
        <v/>
      </c>
      <c r="K489" s="15" t="str">
        <f t="shared" si="54"/>
        <v/>
      </c>
    </row>
    <row r="490" spans="1:11" s="1" customFormat="1" x14ac:dyDescent="0.25">
      <c r="A490" s="1">
        <v>490</v>
      </c>
      <c r="B490">
        <v>3.4350365559776157E-2</v>
      </c>
      <c r="C490" s="11" t="s">
        <v>128</v>
      </c>
      <c r="D490" s="12">
        <v>490</v>
      </c>
      <c r="E490" s="1">
        <f t="shared" si="49"/>
        <v>1.4344745750616422E-3</v>
      </c>
      <c r="F490" s="1">
        <f t="shared" si="50"/>
        <v>1.2913908548447877E-14</v>
      </c>
      <c r="G490" s="1">
        <f t="shared" si="51"/>
        <v>118.56554980113827</v>
      </c>
      <c r="H490" s="13">
        <f t="shared" si="52"/>
        <v>6008.7127271449581</v>
      </c>
      <c r="I490" s="14">
        <f t="shared" si="53"/>
        <v>6127.2782769461273</v>
      </c>
      <c r="J490" s="14" t="str">
        <f t="shared" si="55"/>
        <v/>
      </c>
      <c r="K490" s="15" t="str">
        <f t="shared" si="54"/>
        <v/>
      </c>
    </row>
    <row r="491" spans="1:11" s="1" customFormat="1" x14ac:dyDescent="0.25">
      <c r="A491" s="1">
        <v>491</v>
      </c>
      <c r="B491">
        <v>3.4023608217947081E-2</v>
      </c>
      <c r="C491" s="11" t="s">
        <v>128</v>
      </c>
      <c r="D491" s="12">
        <v>491</v>
      </c>
      <c r="E491" s="1">
        <f t="shared" si="49"/>
        <v>1.4185598162218538E-3</v>
      </c>
      <c r="F491" s="1">
        <f t="shared" si="50"/>
        <v>1.2501002727248194E-14</v>
      </c>
      <c r="G491" s="1">
        <f t="shared" si="51"/>
        <v>118.56554980114035</v>
      </c>
      <c r="H491" s="13">
        <f t="shared" si="52"/>
        <v>6077.0486629015495</v>
      </c>
      <c r="I491" s="14">
        <f t="shared" si="53"/>
        <v>6195.6142127027051</v>
      </c>
      <c r="J491" s="14" t="str">
        <f t="shared" si="55"/>
        <v/>
      </c>
      <c r="K491" s="15" t="str">
        <f t="shared" si="54"/>
        <v/>
      </c>
    </row>
    <row r="492" spans="1:11" s="1" customFormat="1" x14ac:dyDescent="0.25">
      <c r="A492" s="1">
        <v>492</v>
      </c>
      <c r="B492">
        <v>3.3778540211575302E-2</v>
      </c>
      <c r="C492" s="11" t="s">
        <v>128</v>
      </c>
      <c r="D492" s="12">
        <v>492</v>
      </c>
      <c r="E492" s="1">
        <f t="shared" si="49"/>
        <v>1.4066568307352645E-3</v>
      </c>
      <c r="F492" s="1">
        <f t="shared" si="50"/>
        <v>1.2199693073940306E-14</v>
      </c>
      <c r="G492" s="1">
        <f t="shared" si="51"/>
        <v>118.56554980114188</v>
      </c>
      <c r="H492" s="13">
        <f t="shared" si="52"/>
        <v>6129.1692961319241</v>
      </c>
      <c r="I492" s="14">
        <f t="shared" si="53"/>
        <v>6247.7348459330969</v>
      </c>
      <c r="J492" s="14" t="str">
        <f t="shared" si="55"/>
        <v/>
      </c>
      <c r="K492" s="15" t="str">
        <f t="shared" si="54"/>
        <v/>
      </c>
    </row>
    <row r="493" spans="1:11" s="1" customFormat="1" x14ac:dyDescent="0.25">
      <c r="A493" s="1">
        <v>493</v>
      </c>
      <c r="B493">
        <v>3.3451782869746344E-2</v>
      </c>
      <c r="C493" s="11" t="s">
        <v>128</v>
      </c>
      <c r="D493" s="12">
        <v>493</v>
      </c>
      <c r="E493" s="1">
        <f t="shared" si="49"/>
        <v>1.3908301128687517E-3</v>
      </c>
      <c r="F493" s="1">
        <f t="shared" si="50"/>
        <v>1.1809106486318956E-14</v>
      </c>
      <c r="G493" s="1">
        <f t="shared" si="51"/>
        <v>118.56554980114385</v>
      </c>
      <c r="H493" s="13">
        <f t="shared" si="52"/>
        <v>6199.8528225199898</v>
      </c>
      <c r="I493" s="14">
        <f t="shared" si="53"/>
        <v>6318.4183723211527</v>
      </c>
      <c r="J493" s="14" t="str">
        <f t="shared" si="55"/>
        <v/>
      </c>
      <c r="K493" s="15" t="str">
        <f t="shared" si="54"/>
        <v/>
      </c>
    </row>
    <row r="494" spans="1:11" s="1" customFormat="1" x14ac:dyDescent="0.25">
      <c r="A494" s="1">
        <v>494</v>
      </c>
      <c r="B494">
        <v>3.3125025527917268E-2</v>
      </c>
      <c r="C494" s="11" t="s">
        <v>128</v>
      </c>
      <c r="D494" s="12">
        <v>494</v>
      </c>
      <c r="E494" s="1">
        <f t="shared" si="49"/>
        <v>1.3750533931042308E-3</v>
      </c>
      <c r="F494" s="1">
        <f t="shared" si="50"/>
        <v>1.1431911438844607E-14</v>
      </c>
      <c r="G494" s="1">
        <f t="shared" si="51"/>
        <v>118.56554980114575</v>
      </c>
      <c r="H494" s="13">
        <f t="shared" si="52"/>
        <v>6271.9324704258088</v>
      </c>
      <c r="I494" s="14">
        <f t="shared" si="53"/>
        <v>6390.4980202269553</v>
      </c>
      <c r="J494" s="14" t="str">
        <f t="shared" si="55"/>
        <v/>
      </c>
      <c r="K494" s="15" t="str">
        <f t="shared" si="54"/>
        <v/>
      </c>
    </row>
    <row r="495" spans="1:11" s="1" customFormat="1" x14ac:dyDescent="0.25">
      <c r="A495" s="1">
        <v>495</v>
      </c>
      <c r="B495">
        <v>3.2879957521545489E-2</v>
      </c>
      <c r="C495" s="11" t="s">
        <v>128</v>
      </c>
      <c r="D495" s="12">
        <v>495</v>
      </c>
      <c r="E495" s="1">
        <f t="shared" si="49"/>
        <v>1.3632535293749831E-3</v>
      </c>
      <c r="F495" s="1">
        <f t="shared" si="50"/>
        <v>1.1157384865830726E-14</v>
      </c>
      <c r="G495" s="1">
        <f t="shared" si="51"/>
        <v>118.56554980114714</v>
      </c>
      <c r="H495" s="13">
        <f t="shared" si="52"/>
        <v>6326.9334458106014</v>
      </c>
      <c r="I495" s="14">
        <f t="shared" si="53"/>
        <v>6445.4989956117515</v>
      </c>
      <c r="J495" s="14" t="str">
        <f t="shared" si="55"/>
        <v/>
      </c>
      <c r="K495" s="15" t="str">
        <f t="shared" si="54"/>
        <v/>
      </c>
    </row>
    <row r="496" spans="1:11" s="1" customFormat="1" x14ac:dyDescent="0.25">
      <c r="A496" s="1">
        <v>496</v>
      </c>
      <c r="B496">
        <v>3.2716578850631013E-2</v>
      </c>
      <c r="C496" s="11" t="s">
        <v>128</v>
      </c>
      <c r="D496" s="12">
        <v>496</v>
      </c>
      <c r="E496" s="1">
        <f t="shared" si="49"/>
        <v>1.3554024611822785E-3</v>
      </c>
      <c r="F496" s="1">
        <f t="shared" si="50"/>
        <v>1.0976599073845971E-14</v>
      </c>
      <c r="G496" s="1">
        <f t="shared" si="51"/>
        <v>118.56554980114805</v>
      </c>
      <c r="H496" s="13">
        <f t="shared" si="52"/>
        <v>6364.0590423913563</v>
      </c>
      <c r="I496" s="14">
        <f t="shared" si="53"/>
        <v>6482.6245921924892</v>
      </c>
      <c r="J496" s="14" t="str">
        <f t="shared" si="55"/>
        <v/>
      </c>
      <c r="K496" s="15" t="str">
        <f t="shared" si="54"/>
        <v/>
      </c>
    </row>
    <row r="497" spans="1:11" s="1" customFormat="1" x14ac:dyDescent="0.25">
      <c r="A497" s="1">
        <v>497</v>
      </c>
      <c r="B497">
        <v>3.2308132173344752E-2</v>
      </c>
      <c r="C497" s="11" t="s">
        <v>128</v>
      </c>
      <c r="D497" s="12">
        <v>497</v>
      </c>
      <c r="E497" s="1">
        <f t="shared" si="49"/>
        <v>1.3358288645531763E-3</v>
      </c>
      <c r="F497" s="1">
        <f t="shared" si="50"/>
        <v>1.0539142095710004E-14</v>
      </c>
      <c r="G497" s="1">
        <f t="shared" si="51"/>
        <v>118.56554980115027</v>
      </c>
      <c r="H497" s="13">
        <f t="shared" si="52"/>
        <v>6458.5175616059396</v>
      </c>
      <c r="I497" s="14">
        <f t="shared" si="53"/>
        <v>6577.0831114071116</v>
      </c>
      <c r="J497" s="14" t="str">
        <f t="shared" si="55"/>
        <v/>
      </c>
      <c r="K497" s="15" t="str">
        <f t="shared" si="54"/>
        <v/>
      </c>
    </row>
    <row r="498" spans="1:11" s="1" customFormat="1" x14ac:dyDescent="0.25">
      <c r="A498" s="1">
        <v>498</v>
      </c>
      <c r="B498">
        <v>3.1981374831515676E-2</v>
      </c>
      <c r="C498" s="11" t="s">
        <v>128</v>
      </c>
      <c r="D498" s="12">
        <v>498</v>
      </c>
      <c r="E498" s="1">
        <f t="shared" si="49"/>
        <v>1.3202253777018225E-3</v>
      </c>
      <c r="F498" s="1">
        <f t="shared" si="50"/>
        <v>1.0202121668676668E-14</v>
      </c>
      <c r="G498" s="1">
        <f t="shared" si="51"/>
        <v>118.56554980115197</v>
      </c>
      <c r="H498" s="13">
        <f t="shared" si="52"/>
        <v>6535.823410141119</v>
      </c>
      <c r="I498" s="14">
        <f t="shared" si="53"/>
        <v>6654.3889599422582</v>
      </c>
      <c r="J498" s="14" t="str">
        <f t="shared" si="55"/>
        <v/>
      </c>
      <c r="K498" s="15" t="str">
        <f t="shared" si="54"/>
        <v/>
      </c>
    </row>
    <row r="499" spans="1:11" s="1" customFormat="1" x14ac:dyDescent="0.25">
      <c r="A499" s="1">
        <v>499</v>
      </c>
      <c r="B499">
        <v>3.1736306825143903E-2</v>
      </c>
      <c r="C499" s="11" t="s">
        <v>128</v>
      </c>
      <c r="D499" s="12">
        <v>499</v>
      </c>
      <c r="E499" s="1">
        <f t="shared" si="49"/>
        <v>1.3085549290517834E-3</v>
      </c>
      <c r="F499" s="1">
        <f t="shared" si="50"/>
        <v>9.956610099314632E-15</v>
      </c>
      <c r="G499" s="1">
        <f t="shared" si="51"/>
        <v>118.5655498011532</v>
      </c>
      <c r="H499" s="13">
        <f t="shared" si="52"/>
        <v>6594.8485615788122</v>
      </c>
      <c r="I499" s="14">
        <f t="shared" si="53"/>
        <v>6713.4141113799269</v>
      </c>
      <c r="J499" s="14" t="str">
        <f t="shared" si="55"/>
        <v/>
      </c>
      <c r="K499" s="15" t="str">
        <f t="shared" si="54"/>
        <v/>
      </c>
    </row>
    <row r="500" spans="1:11" s="1" customFormat="1" x14ac:dyDescent="0.25">
      <c r="A500" s="1">
        <v>500</v>
      </c>
      <c r="B500">
        <v>3.1491238818772124E-2</v>
      </c>
      <c r="C500" s="11" t="s">
        <v>128</v>
      </c>
      <c r="D500" s="12">
        <v>500</v>
      </c>
      <c r="E500" s="1">
        <f t="shared" si="49"/>
        <v>1.2969119489311259E-3</v>
      </c>
      <c r="F500" s="1">
        <f t="shared" si="50"/>
        <v>9.7177943000260968E-15</v>
      </c>
      <c r="G500" s="1">
        <f t="shared" si="51"/>
        <v>118.56554980115442</v>
      </c>
      <c r="H500" s="13">
        <f t="shared" si="52"/>
        <v>6654.7933316751423</v>
      </c>
      <c r="I500" s="14">
        <f t="shared" si="53"/>
        <v>6773.3588814763025</v>
      </c>
      <c r="J500" s="14" t="str">
        <f t="shared" si="55"/>
        <v/>
      </c>
      <c r="K500" s="15" t="str">
        <f t="shared" si="54"/>
        <v/>
      </c>
    </row>
    <row r="501" spans="1:11" s="1" customFormat="1" x14ac:dyDescent="0.25">
      <c r="B501">
        <v>3.3938866528880632E-2</v>
      </c>
      <c r="C501" s="11" t="s">
        <v>128</v>
      </c>
      <c r="D501" s="12"/>
    </row>
    <row r="502" spans="1:11" s="1" customFormat="1" x14ac:dyDescent="0.25">
      <c r="B502">
        <v>3.3628071047846986E-2</v>
      </c>
      <c r="C502" s="11" t="s">
        <v>128</v>
      </c>
      <c r="D502" s="12"/>
    </row>
    <row r="503" spans="1:11" s="1" customFormat="1" x14ac:dyDescent="0.25">
      <c r="B503">
        <v>3.3317275566813347E-2</v>
      </c>
      <c r="C503" s="11" t="s">
        <v>128</v>
      </c>
      <c r="D503" s="12"/>
    </row>
    <row r="504" spans="1:11" s="1" customFormat="1" x14ac:dyDescent="0.25">
      <c r="B504">
        <v>3.2928781215521126E-2</v>
      </c>
      <c r="C504" s="11" t="s">
        <v>128</v>
      </c>
      <c r="D504" s="12"/>
    </row>
    <row r="505" spans="1:11" s="1" customFormat="1" x14ac:dyDescent="0.25">
      <c r="B505">
        <v>3.261798573448748E-2</v>
      </c>
      <c r="C505" s="11" t="s">
        <v>128</v>
      </c>
      <c r="D505" s="12"/>
    </row>
    <row r="506" spans="1:11" s="1" customFormat="1" x14ac:dyDescent="0.25">
      <c r="B506">
        <v>3.2384889123712193E-2</v>
      </c>
      <c r="C506" s="11" t="s">
        <v>128</v>
      </c>
      <c r="D506" s="12"/>
    </row>
    <row r="507" spans="1:11" s="1" customFormat="1" x14ac:dyDescent="0.25">
      <c r="B507">
        <v>3.2074093642678547E-2</v>
      </c>
      <c r="C507" s="11" t="s">
        <v>128</v>
      </c>
      <c r="D507" s="12"/>
    </row>
    <row r="508" spans="1:11" s="1" customFormat="1" x14ac:dyDescent="0.25">
      <c r="B508">
        <v>3.1763298161644679E-2</v>
      </c>
      <c r="C508" s="11" t="s">
        <v>128</v>
      </c>
      <c r="D508" s="12"/>
    </row>
    <row r="509" spans="1:11" s="1" customFormat="1" x14ac:dyDescent="0.25">
      <c r="B509">
        <v>3.145250268061104E-2</v>
      </c>
      <c r="C509" s="11" t="s">
        <v>128</v>
      </c>
      <c r="D509" s="12"/>
    </row>
    <row r="510" spans="1:11" s="1" customFormat="1" x14ac:dyDescent="0.25">
      <c r="B510">
        <v>3.121940606983575E-2</v>
      </c>
      <c r="C510" s="11" t="s">
        <v>128</v>
      </c>
      <c r="D510" s="12"/>
    </row>
    <row r="511" spans="1:11" s="1" customFormat="1" x14ac:dyDescent="0.25">
      <c r="B511">
        <v>3.0986309459060463E-2</v>
      </c>
      <c r="C511" s="11" t="s">
        <v>128</v>
      </c>
      <c r="D511" s="12"/>
    </row>
    <row r="512" spans="1:11" s="1" customFormat="1" x14ac:dyDescent="0.25">
      <c r="B512">
        <v>3.0675513978026817E-2</v>
      </c>
      <c r="C512" s="11" t="s">
        <v>128</v>
      </c>
      <c r="D512" s="12"/>
    </row>
    <row r="513" spans="2:3" s="1" customFormat="1" x14ac:dyDescent="0.25">
      <c r="B513">
        <v>3.0442417367251531E-2</v>
      </c>
      <c r="C513" s="11" t="s">
        <v>128</v>
      </c>
    </row>
    <row r="514" spans="2:3" s="1" customFormat="1" x14ac:dyDescent="0.25">
      <c r="B514">
        <v>3.0131621886217885E-2</v>
      </c>
      <c r="C514" s="11" t="s">
        <v>128</v>
      </c>
    </row>
    <row r="515" spans="2:3" s="1" customFormat="1" x14ac:dyDescent="0.25">
      <c r="B515">
        <v>2.9898525275442598E-2</v>
      </c>
      <c r="C515" s="11" t="s">
        <v>128</v>
      </c>
    </row>
    <row r="516" spans="2:3" s="1" customFormat="1" x14ac:dyDescent="0.25">
      <c r="B516">
        <v>2.9587729794408733E-2</v>
      </c>
      <c r="C516" s="11" t="s">
        <v>128</v>
      </c>
    </row>
    <row r="517" spans="2:3" s="1" customFormat="1" x14ac:dyDescent="0.25">
      <c r="B517">
        <v>2.9354633183633443E-2</v>
      </c>
      <c r="C517" s="11" t="s">
        <v>128</v>
      </c>
    </row>
    <row r="518" spans="2:3" s="1" customFormat="1" x14ac:dyDescent="0.25">
      <c r="B518">
        <v>2.9121536572858157E-2</v>
      </c>
      <c r="C518" s="11" t="s">
        <v>128</v>
      </c>
    </row>
    <row r="519" spans="2:3" s="1" customFormat="1" x14ac:dyDescent="0.25">
      <c r="B519">
        <v>2.888843996208287E-2</v>
      </c>
      <c r="C519" s="11" t="s">
        <v>128</v>
      </c>
    </row>
    <row r="520" spans="2:3" s="1" customFormat="1" x14ac:dyDescent="0.25">
      <c r="B520">
        <v>2.865534335130758E-2</v>
      </c>
      <c r="C520" s="11" t="s">
        <v>128</v>
      </c>
    </row>
    <row r="521" spans="2:3" s="1" customFormat="1" x14ac:dyDescent="0.25">
      <c r="B521">
        <v>2.8422246740532512E-2</v>
      </c>
      <c r="C521" s="11" t="s">
        <v>128</v>
      </c>
    </row>
    <row r="522" spans="2:3" s="1" customFormat="1" x14ac:dyDescent="0.25">
      <c r="B522">
        <v>2.8189150129757225E-2</v>
      </c>
      <c r="C522" s="11" t="s">
        <v>128</v>
      </c>
    </row>
    <row r="523" spans="2:3" s="1" customFormat="1" x14ac:dyDescent="0.25">
      <c r="B523">
        <v>2.7956053518981935E-2</v>
      </c>
      <c r="C523" s="11" t="s">
        <v>128</v>
      </c>
    </row>
    <row r="524" spans="2:3" s="1" customFormat="1" x14ac:dyDescent="0.25">
      <c r="B524">
        <v>2.7722956908206649E-2</v>
      </c>
      <c r="C524" s="11" t="s">
        <v>128</v>
      </c>
    </row>
    <row r="525" spans="2:3" s="1" customFormat="1" x14ac:dyDescent="0.25">
      <c r="B525">
        <v>2.7412161427172784E-2</v>
      </c>
      <c r="C525" s="11" t="s">
        <v>128</v>
      </c>
    </row>
    <row r="526" spans="2:3" s="1" customFormat="1" x14ac:dyDescent="0.25">
      <c r="B526">
        <v>2.7179064816397494E-2</v>
      </c>
      <c r="C526" s="11" t="s">
        <v>128</v>
      </c>
    </row>
    <row r="527" spans="2:3" s="1" customFormat="1" x14ac:dyDescent="0.25">
      <c r="B527">
        <v>2.7023667075880786E-2</v>
      </c>
      <c r="C527" s="11" t="s">
        <v>128</v>
      </c>
    </row>
    <row r="528" spans="2:3" s="1" customFormat="1" x14ac:dyDescent="0.25">
      <c r="B528">
        <v>2.6712871594846921E-2</v>
      </c>
      <c r="C528" s="11" t="s">
        <v>128</v>
      </c>
    </row>
    <row r="529" spans="2:3" s="1" customFormat="1" x14ac:dyDescent="0.25">
      <c r="B529">
        <v>2.6479774984071853E-2</v>
      </c>
      <c r="C529" s="11" t="s">
        <v>128</v>
      </c>
    </row>
    <row r="530" spans="2:3" s="1" customFormat="1" x14ac:dyDescent="0.25">
      <c r="B530">
        <v>2.6246678373296563E-2</v>
      </c>
      <c r="C530" s="11" t="s">
        <v>128</v>
      </c>
    </row>
    <row r="531" spans="2:3" s="1" customFormat="1" x14ac:dyDescent="0.25">
      <c r="B531">
        <v>2.6013581762521276E-2</v>
      </c>
      <c r="C531" s="11" t="s">
        <v>128</v>
      </c>
    </row>
    <row r="532" spans="2:3" s="1" customFormat="1" x14ac:dyDescent="0.25">
      <c r="B532">
        <v>2.5780485151745986E-2</v>
      </c>
      <c r="C532" s="11" t="s">
        <v>128</v>
      </c>
    </row>
    <row r="533" spans="2:3" s="1" customFormat="1" x14ac:dyDescent="0.25">
      <c r="B533">
        <v>2.5469689670712121E-2</v>
      </c>
      <c r="C533" s="11" t="s">
        <v>128</v>
      </c>
    </row>
    <row r="534" spans="2:3" s="1" customFormat="1" x14ac:dyDescent="0.25">
      <c r="B534">
        <v>2.5236593059936835E-2</v>
      </c>
      <c r="C534" s="11" t="s">
        <v>128</v>
      </c>
    </row>
    <row r="535" spans="2:3" s="1" customFormat="1" x14ac:dyDescent="0.25">
      <c r="B535">
        <v>2.5081195319420123E-2</v>
      </c>
      <c r="C535" s="11" t="s">
        <v>128</v>
      </c>
    </row>
    <row r="536" spans="2:3" s="1" customFormat="1" x14ac:dyDescent="0.25">
      <c r="B536">
        <v>2.4770399838386258E-2</v>
      </c>
      <c r="C536" s="11" t="s">
        <v>128</v>
      </c>
    </row>
    <row r="537" spans="2:3" s="1" customFormat="1" x14ac:dyDescent="0.25">
      <c r="B537">
        <v>2.4692700968127902E-2</v>
      </c>
      <c r="C537" s="11" t="s">
        <v>128</v>
      </c>
    </row>
    <row r="538" spans="2:3" s="1" customFormat="1" x14ac:dyDescent="0.25">
      <c r="B538">
        <v>2.4304206616835904E-2</v>
      </c>
      <c r="C538" s="11" t="s">
        <v>128</v>
      </c>
    </row>
    <row r="539" spans="2:3" s="1" customFormat="1" x14ac:dyDescent="0.25">
      <c r="B539">
        <v>2.4071110006060614E-2</v>
      </c>
      <c r="C539" s="11" t="s">
        <v>128</v>
      </c>
    </row>
    <row r="540" spans="2:3" s="1" customFormat="1" x14ac:dyDescent="0.25">
      <c r="B540">
        <v>2.3760314525026749E-2</v>
      </c>
      <c r="C540" s="11" t="s">
        <v>128</v>
      </c>
    </row>
    <row r="541" spans="2:3" s="1" customFormat="1" x14ac:dyDescent="0.25">
      <c r="B541">
        <v>2.3604916784510037E-2</v>
      </c>
      <c r="C541" s="11" t="s">
        <v>128</v>
      </c>
    </row>
    <row r="542" spans="2:3" s="1" customFormat="1" x14ac:dyDescent="0.25">
      <c r="B542">
        <v>2.337182017373475E-2</v>
      </c>
      <c r="C542" s="11" t="s">
        <v>128</v>
      </c>
    </row>
    <row r="543" spans="2:3" s="1" customFormat="1" x14ac:dyDescent="0.25">
      <c r="B543">
        <v>2.3138723562959464E-2</v>
      </c>
      <c r="C543" s="11" t="s">
        <v>128</v>
      </c>
    </row>
    <row r="544" spans="2:3" s="1" customFormat="1" x14ac:dyDescent="0.25">
      <c r="B544">
        <v>2.298332582244253E-2</v>
      </c>
      <c r="C544" s="11" t="s">
        <v>128</v>
      </c>
    </row>
    <row r="545" spans="2:3" s="1" customFormat="1" x14ac:dyDescent="0.25">
      <c r="B545">
        <v>2.2827928081925596E-2</v>
      </c>
      <c r="C545" s="11" t="s">
        <v>128</v>
      </c>
    </row>
    <row r="546" spans="2:3" s="1" customFormat="1" x14ac:dyDescent="0.25">
      <c r="B546">
        <v>2.2672530341408887E-2</v>
      </c>
      <c r="C546" s="11" t="s">
        <v>128</v>
      </c>
    </row>
    <row r="547" spans="2:3" s="1" customFormat="1" x14ac:dyDescent="0.25">
      <c r="B547">
        <v>2.2361734860375241E-2</v>
      </c>
      <c r="C547" s="11" t="s">
        <v>128</v>
      </c>
    </row>
    <row r="548" spans="2:3" s="1" customFormat="1" x14ac:dyDescent="0.25">
      <c r="B548">
        <v>2.2284035990116666E-2</v>
      </c>
      <c r="C548" s="11" t="s">
        <v>128</v>
      </c>
    </row>
    <row r="549" spans="2:3" s="1" customFormat="1" x14ac:dyDescent="0.25">
      <c r="B549">
        <v>2.197324050908302E-2</v>
      </c>
      <c r="C549" s="11" t="s">
        <v>128</v>
      </c>
    </row>
    <row r="550" spans="2:3" s="1" customFormat="1" x14ac:dyDescent="0.25">
      <c r="B550">
        <v>2.2284035990116666E-2</v>
      </c>
      <c r="C550" s="11" t="s">
        <v>128</v>
      </c>
    </row>
    <row r="551" spans="2:3" s="1" customFormat="1" x14ac:dyDescent="0.25">
      <c r="B551">
        <v>2.197324050908302E-2</v>
      </c>
      <c r="C551" s="11" t="s">
        <v>128</v>
      </c>
    </row>
    <row r="552" spans="2:3" s="1" customFormat="1" x14ac:dyDescent="0.25">
      <c r="B552">
        <v>2.181784276856609E-2</v>
      </c>
      <c r="C552" s="11" t="s">
        <v>128</v>
      </c>
    </row>
    <row r="553" spans="2:3" s="1" customFormat="1" x14ac:dyDescent="0.25">
      <c r="B553">
        <v>2.15847461577908E-2</v>
      </c>
      <c r="C553" s="11" t="s">
        <v>128</v>
      </c>
    </row>
    <row r="554" spans="2:3" s="1" customFormat="1" x14ac:dyDescent="0.25">
      <c r="B554">
        <v>2.15847461577908E-2</v>
      </c>
      <c r="C554" s="11" t="s">
        <v>128</v>
      </c>
    </row>
    <row r="555" spans="2:3" s="1" customFormat="1" x14ac:dyDescent="0.25">
      <c r="B555">
        <v>2.1040854065981867E-2</v>
      </c>
      <c r="C555" s="11" t="s">
        <v>128</v>
      </c>
    </row>
    <row r="556" spans="2:3" s="1" customFormat="1" x14ac:dyDescent="0.25">
      <c r="B556">
        <v>2.0885456325464936E-2</v>
      </c>
      <c r="C556" s="11" t="s">
        <v>128</v>
      </c>
    </row>
    <row r="557" spans="2:3" s="1" customFormat="1" x14ac:dyDescent="0.25">
      <c r="B557">
        <v>2.0730058584948224E-2</v>
      </c>
      <c r="C557" s="11" t="s">
        <v>128</v>
      </c>
    </row>
    <row r="558" spans="2:3" s="1" customFormat="1" x14ac:dyDescent="0.25">
      <c r="B558">
        <v>2.0496961974172938E-2</v>
      </c>
      <c r="C558" s="11" t="s">
        <v>128</v>
      </c>
    </row>
    <row r="559" spans="2:3" s="1" customFormat="1" x14ac:dyDescent="0.25">
      <c r="B559">
        <v>2.0419263103914582E-2</v>
      </c>
      <c r="C559" s="11" t="s">
        <v>128</v>
      </c>
    </row>
    <row r="560" spans="2:3" s="1" customFormat="1" x14ac:dyDescent="0.25">
      <c r="B560">
        <v>2.0574660844431294E-2</v>
      </c>
      <c r="C560" s="11" t="s">
        <v>128</v>
      </c>
    </row>
    <row r="561" spans="2:3" s="1" customFormat="1" x14ac:dyDescent="0.25">
      <c r="B561">
        <v>2.0496961974172938E-2</v>
      </c>
      <c r="C561" s="11" t="s">
        <v>128</v>
      </c>
    </row>
    <row r="562" spans="2:3" s="1" customFormat="1" x14ac:dyDescent="0.25">
      <c r="B562">
        <v>2.0419263103914582E-2</v>
      </c>
      <c r="C562" s="11" t="s">
        <v>128</v>
      </c>
    </row>
    <row r="563" spans="2:3" s="1" customFormat="1" x14ac:dyDescent="0.25">
      <c r="B563">
        <v>2.0186166493139292E-2</v>
      </c>
      <c r="C563" s="11" t="s">
        <v>128</v>
      </c>
    </row>
    <row r="564" spans="2:3" s="1" customFormat="1" x14ac:dyDescent="0.25">
      <c r="B564">
        <v>1.9875371012105427E-2</v>
      </c>
      <c r="C564" s="11" t="s">
        <v>128</v>
      </c>
    </row>
    <row r="565" spans="2:3" s="1" customFormat="1" x14ac:dyDescent="0.25">
      <c r="B565">
        <v>1.964227440133014E-2</v>
      </c>
      <c r="C565" s="11" t="s">
        <v>128</v>
      </c>
    </row>
    <row r="566" spans="2:3" s="1" customFormat="1" x14ac:dyDescent="0.25">
      <c r="B566">
        <v>1.9719973271588715E-2</v>
      </c>
      <c r="C566" s="11" t="s">
        <v>128</v>
      </c>
    </row>
    <row r="567" spans="2:3" s="1" customFormat="1" x14ac:dyDescent="0.25">
      <c r="B567">
        <v>1.9253780050038138E-2</v>
      </c>
      <c r="C567" s="11" t="s">
        <v>128</v>
      </c>
    </row>
    <row r="568" spans="2:3" s="1" customFormat="1" x14ac:dyDescent="0.25">
      <c r="B568">
        <v>1.940917779055485E-2</v>
      </c>
      <c r="C568" s="11" t="s">
        <v>128</v>
      </c>
    </row>
    <row r="569" spans="2:3" s="1" customFormat="1" x14ac:dyDescent="0.25">
      <c r="B569">
        <v>1.9098382309521208E-2</v>
      </c>
      <c r="C569" s="11" t="s">
        <v>128</v>
      </c>
    </row>
    <row r="570" spans="2:3" s="1" customFormat="1" x14ac:dyDescent="0.25">
      <c r="B570">
        <v>1.8865285698745918E-2</v>
      </c>
      <c r="C570" s="11" t="s">
        <v>128</v>
      </c>
    </row>
    <row r="571" spans="2:3" s="1" customFormat="1" x14ac:dyDescent="0.25">
      <c r="B571">
        <v>1.9176081179779564E-2</v>
      </c>
      <c r="C571" s="11" t="s">
        <v>128</v>
      </c>
    </row>
    <row r="572" spans="2:3" s="1" customFormat="1" x14ac:dyDescent="0.25">
      <c r="B572">
        <v>1.9020683439262852E-2</v>
      </c>
      <c r="C572" s="11" t="s">
        <v>128</v>
      </c>
    </row>
    <row r="573" spans="2:3" s="1" customFormat="1" x14ac:dyDescent="0.25">
      <c r="B573">
        <v>1.8554490217712275E-2</v>
      </c>
      <c r="C573" s="11" t="s">
        <v>128</v>
      </c>
    </row>
    <row r="574" spans="2:3" s="1" customFormat="1" x14ac:dyDescent="0.25">
      <c r="B574">
        <v>1.8632189087970631E-2</v>
      </c>
      <c r="C574" s="11" t="s">
        <v>128</v>
      </c>
    </row>
    <row r="575" spans="2:3" s="1" customFormat="1" x14ac:dyDescent="0.25">
      <c r="B575">
        <v>1.8787586828487565E-2</v>
      </c>
      <c r="C575" s="11" t="s">
        <v>128</v>
      </c>
    </row>
    <row r="576" spans="2:3" s="1" customFormat="1" x14ac:dyDescent="0.25">
      <c r="B576">
        <v>1.8632189087970631E-2</v>
      </c>
      <c r="C576" s="11" t="s">
        <v>128</v>
      </c>
    </row>
    <row r="577" spans="2:3" s="1" customFormat="1" x14ac:dyDescent="0.25">
      <c r="B577">
        <v>1.8399092477195345E-2</v>
      </c>
      <c r="C577" s="11" t="s">
        <v>128</v>
      </c>
    </row>
    <row r="578" spans="2:3" s="1" customFormat="1" x14ac:dyDescent="0.25">
      <c r="B578">
        <v>1.7777501515128056E-2</v>
      </c>
      <c r="C578" s="11" t="s">
        <v>128</v>
      </c>
    </row>
    <row r="579" spans="2:3" s="1" customFormat="1" x14ac:dyDescent="0.25">
      <c r="B579">
        <v>1.8088296996161699E-2</v>
      </c>
      <c r="C579" s="11" t="s">
        <v>128</v>
      </c>
    </row>
    <row r="580" spans="2:3" s="1" customFormat="1" x14ac:dyDescent="0.25">
      <c r="B580">
        <v>1.8010598125903342E-2</v>
      </c>
      <c r="C580" s="11" t="s">
        <v>128</v>
      </c>
    </row>
    <row r="581" spans="2:3" s="1" customFormat="1" x14ac:dyDescent="0.25">
      <c r="B581">
        <v>1.7932899255644768E-2</v>
      </c>
      <c r="C581" s="11" t="s">
        <v>128</v>
      </c>
    </row>
    <row r="582" spans="2:3" s="1" customFormat="1" x14ac:dyDescent="0.25">
      <c r="B582">
        <v>1.7777501515128056E-2</v>
      </c>
      <c r="C582" s="11" t="s">
        <v>128</v>
      </c>
    </row>
    <row r="583" spans="2:3" s="1" customFormat="1" x14ac:dyDescent="0.25">
      <c r="B583">
        <v>1.7544404904352766E-2</v>
      </c>
      <c r="C583" s="11" t="s">
        <v>128</v>
      </c>
    </row>
    <row r="584" spans="2:3" s="1" customFormat="1" x14ac:dyDescent="0.25">
      <c r="B584">
        <v>1.7622103774611122E-2</v>
      </c>
      <c r="C584" s="11" t="s">
        <v>128</v>
      </c>
    </row>
    <row r="585" spans="2:3" s="1" customFormat="1" x14ac:dyDescent="0.25">
      <c r="B585">
        <v>1.7233609423318901E-2</v>
      </c>
      <c r="C585" s="11" t="s">
        <v>128</v>
      </c>
    </row>
    <row r="586" spans="2:3" s="1" customFormat="1" x14ac:dyDescent="0.25">
      <c r="B586">
        <v>1.7078211682802189E-2</v>
      </c>
      <c r="C586" s="11" t="s">
        <v>128</v>
      </c>
    </row>
    <row r="587" spans="2:3" s="1" customFormat="1" x14ac:dyDescent="0.25">
      <c r="B587">
        <v>1.7233609423318901E-2</v>
      </c>
      <c r="C587" s="11" t="s">
        <v>128</v>
      </c>
    </row>
    <row r="588" spans="2:3" s="1" customFormat="1" x14ac:dyDescent="0.25">
      <c r="B588">
        <v>1.6922813942285259E-2</v>
      </c>
      <c r="C588" s="11" t="s">
        <v>128</v>
      </c>
    </row>
    <row r="589" spans="2:3" s="1" customFormat="1" x14ac:dyDescent="0.25">
      <c r="B589">
        <v>1.7078211682802189E-2</v>
      </c>
      <c r="C589" s="11" t="s">
        <v>128</v>
      </c>
    </row>
    <row r="590" spans="2:3" s="1" customFormat="1" x14ac:dyDescent="0.25">
      <c r="B590">
        <v>1.7078211682802189E-2</v>
      </c>
      <c r="C590" s="11" t="s">
        <v>128</v>
      </c>
    </row>
    <row r="591" spans="2:3" s="1" customFormat="1" x14ac:dyDescent="0.25">
      <c r="B591">
        <v>1.6845115072026903E-2</v>
      </c>
      <c r="C591" s="11" t="s">
        <v>128</v>
      </c>
    </row>
    <row r="592" spans="2:3" s="1" customFormat="1" x14ac:dyDescent="0.25">
      <c r="B592">
        <v>1.6612018461251616E-2</v>
      </c>
      <c r="C592" s="11" t="s">
        <v>128</v>
      </c>
    </row>
    <row r="593" spans="2:3" s="1" customFormat="1" x14ac:dyDescent="0.25">
      <c r="B593">
        <v>1.653431959099326E-2</v>
      </c>
      <c r="C593" s="11" t="s">
        <v>128</v>
      </c>
    </row>
    <row r="594" spans="2:3" s="1" customFormat="1" x14ac:dyDescent="0.25">
      <c r="B594">
        <v>1.6689717331509969E-2</v>
      </c>
      <c r="C594" s="11" t="s">
        <v>128</v>
      </c>
    </row>
    <row r="595" spans="2:3" s="1" customFormat="1" x14ac:dyDescent="0.25">
      <c r="B595">
        <v>1.6767416201768547E-2</v>
      </c>
      <c r="C595" s="11" t="s">
        <v>128</v>
      </c>
    </row>
    <row r="596" spans="2:3" s="1" customFormat="1" x14ac:dyDescent="0.25">
      <c r="B596">
        <v>1.6612018461251616E-2</v>
      </c>
      <c r="C596" s="11" t="s">
        <v>128</v>
      </c>
    </row>
    <row r="597" spans="2:3" s="1" customFormat="1" x14ac:dyDescent="0.25">
      <c r="B597">
        <v>1.6456620720734682E-2</v>
      </c>
      <c r="C597" s="11" t="s">
        <v>128</v>
      </c>
    </row>
    <row r="598" spans="2:3" s="1" customFormat="1" x14ac:dyDescent="0.25">
      <c r="B598">
        <v>1.6378921850476326E-2</v>
      </c>
      <c r="C598" s="11" t="s">
        <v>128</v>
      </c>
    </row>
    <row r="599" spans="2:3" s="1" customFormat="1" x14ac:dyDescent="0.25">
      <c r="B599">
        <v>1.5524234277633529E-2</v>
      </c>
      <c r="C599" s="11" t="s">
        <v>128</v>
      </c>
    </row>
    <row r="600" spans="2:3" s="1" customFormat="1" x14ac:dyDescent="0.25">
      <c r="B600">
        <v>1.6068126369442683E-2</v>
      </c>
      <c r="C600" s="11" t="s">
        <v>128</v>
      </c>
    </row>
    <row r="601" spans="2:3" s="1" customFormat="1" x14ac:dyDescent="0.25">
      <c r="B601">
        <v>1.6068126369442683E-2</v>
      </c>
      <c r="C601" s="11" t="s">
        <v>128</v>
      </c>
    </row>
    <row r="602" spans="2:3" s="1" customFormat="1" x14ac:dyDescent="0.25">
      <c r="B602">
        <v>1.5990427499184105E-2</v>
      </c>
      <c r="C602" s="11" t="s">
        <v>128</v>
      </c>
    </row>
    <row r="603" spans="2:3" s="1" customFormat="1" x14ac:dyDescent="0.25">
      <c r="B603">
        <v>1.5990427499184105E-2</v>
      </c>
      <c r="C603" s="11" t="s">
        <v>128</v>
      </c>
    </row>
    <row r="604" spans="2:3" s="1" customFormat="1" x14ac:dyDescent="0.25">
      <c r="B604">
        <v>1.5524234277633529E-2</v>
      </c>
      <c r="C604" s="11" t="s">
        <v>128</v>
      </c>
    </row>
    <row r="605" spans="2:3" s="1" customFormat="1" x14ac:dyDescent="0.25">
      <c r="B605">
        <v>1.5757330888408819E-2</v>
      </c>
      <c r="C605" s="11" t="s">
        <v>128</v>
      </c>
    </row>
    <row r="606" spans="2:3" s="1" customFormat="1" x14ac:dyDescent="0.25">
      <c r="B606">
        <v>1.5679632018150463E-2</v>
      </c>
      <c r="C606" s="11" t="s">
        <v>128</v>
      </c>
    </row>
    <row r="607" spans="2:3" s="1" customFormat="1" x14ac:dyDescent="0.25">
      <c r="B607">
        <v>1.5679632018150463E-2</v>
      </c>
      <c r="C607" s="11" t="s">
        <v>128</v>
      </c>
    </row>
    <row r="608" spans="2:3" s="1" customFormat="1" x14ac:dyDescent="0.25">
      <c r="B608">
        <v>1.513573992634153E-2</v>
      </c>
      <c r="C608" s="11" t="s">
        <v>128</v>
      </c>
    </row>
    <row r="609" spans="2:3" s="1" customFormat="1" x14ac:dyDescent="0.25">
      <c r="B609">
        <v>1.5524234277633529E-2</v>
      </c>
      <c r="C609" s="11" t="s">
        <v>128</v>
      </c>
    </row>
    <row r="610" spans="2:3" s="1" customFormat="1" x14ac:dyDescent="0.25">
      <c r="B610">
        <v>1.5446535407375173E-2</v>
      </c>
      <c r="C610" s="11" t="s">
        <v>128</v>
      </c>
    </row>
    <row r="611" spans="2:3" s="1" customFormat="1" x14ac:dyDescent="0.25">
      <c r="B611">
        <v>1.5446535407375173E-2</v>
      </c>
      <c r="C611" s="11" t="s">
        <v>128</v>
      </c>
    </row>
    <row r="612" spans="2:3" s="1" customFormat="1" x14ac:dyDescent="0.25">
      <c r="B612">
        <v>1.529113766685824E-2</v>
      </c>
      <c r="C612" s="11" t="s">
        <v>128</v>
      </c>
    </row>
    <row r="613" spans="2:3" s="1" customFormat="1" x14ac:dyDescent="0.25">
      <c r="B613">
        <v>1.5213438796599886E-2</v>
      </c>
      <c r="C613" s="11" t="s">
        <v>128</v>
      </c>
    </row>
    <row r="614" spans="2:3" s="1" customFormat="1" x14ac:dyDescent="0.25">
      <c r="B614">
        <v>1.529113766685824E-2</v>
      </c>
      <c r="C614" s="11" t="s">
        <v>128</v>
      </c>
    </row>
    <row r="615" spans="2:3" s="1" customFormat="1" x14ac:dyDescent="0.25">
      <c r="B615">
        <v>1.513573992634153E-2</v>
      </c>
      <c r="C615" s="11" t="s">
        <v>128</v>
      </c>
    </row>
    <row r="616" spans="2:3" s="1" customFormat="1" x14ac:dyDescent="0.25">
      <c r="B616">
        <v>1.513573992634153E-2</v>
      </c>
      <c r="C616" s="11" t="s">
        <v>128</v>
      </c>
    </row>
    <row r="617" spans="2:3" s="1" customFormat="1" x14ac:dyDescent="0.25">
      <c r="B617">
        <v>1.513573992634153E-2</v>
      </c>
      <c r="C617" s="11" t="s">
        <v>128</v>
      </c>
    </row>
    <row r="618" spans="2:3" s="1" customFormat="1" x14ac:dyDescent="0.25">
      <c r="B618">
        <v>1.4980342185824598E-2</v>
      </c>
      <c r="C618" s="11" t="s">
        <v>128</v>
      </c>
    </row>
    <row r="619" spans="2:3" s="1" customFormat="1" x14ac:dyDescent="0.25">
      <c r="B619">
        <v>1.4980342185824598E-2</v>
      </c>
      <c r="C619" s="11" t="s">
        <v>128</v>
      </c>
    </row>
    <row r="620" spans="2:3" s="1" customFormat="1" x14ac:dyDescent="0.25">
      <c r="B620">
        <v>1.4980342185824598E-2</v>
      </c>
      <c r="C620" s="11" t="s">
        <v>128</v>
      </c>
    </row>
    <row r="621" spans="2:3" s="1" customFormat="1" x14ac:dyDescent="0.25">
      <c r="B621">
        <v>1.4902643315566242E-2</v>
      </c>
      <c r="C621" s="11" t="s">
        <v>128</v>
      </c>
    </row>
    <row r="622" spans="2:3" s="1" customFormat="1" x14ac:dyDescent="0.25">
      <c r="B622">
        <v>1.4980342185824598E-2</v>
      </c>
      <c r="C622" s="11" t="s">
        <v>128</v>
      </c>
    </row>
    <row r="623" spans="2:3" s="1" customFormat="1" x14ac:dyDescent="0.25">
      <c r="B623">
        <v>1.4747245575049309E-2</v>
      </c>
      <c r="C623" s="11" t="s">
        <v>128</v>
      </c>
    </row>
    <row r="624" spans="2:3" s="1" customFormat="1" x14ac:dyDescent="0.25">
      <c r="B624">
        <v>1.4669546704790953E-2</v>
      </c>
      <c r="C624" s="11" t="s">
        <v>128</v>
      </c>
    </row>
    <row r="625" spans="2:3" s="1" customFormat="1" x14ac:dyDescent="0.25">
      <c r="B625">
        <v>1.4747245575049309E-2</v>
      </c>
      <c r="C625" s="11" t="s">
        <v>128</v>
      </c>
    </row>
    <row r="626" spans="2:3" s="1" customFormat="1" x14ac:dyDescent="0.25">
      <c r="B626">
        <v>1.4747245575049309E-2</v>
      </c>
      <c r="C626" s="11" t="s">
        <v>128</v>
      </c>
    </row>
    <row r="627" spans="2:3" s="1" customFormat="1" x14ac:dyDescent="0.25">
      <c r="B627">
        <v>1.4669546704790953E-2</v>
      </c>
      <c r="C627" s="11" t="s">
        <v>128</v>
      </c>
    </row>
    <row r="628" spans="2:3" s="1" customFormat="1" x14ac:dyDescent="0.25">
      <c r="B628">
        <v>1.4514148964274021E-2</v>
      </c>
      <c r="C628" s="11" t="s">
        <v>128</v>
      </c>
    </row>
    <row r="629" spans="2:3" s="1" customFormat="1" x14ac:dyDescent="0.25">
      <c r="B629">
        <v>1.4358751223757309E-2</v>
      </c>
      <c r="C629" s="11" t="s">
        <v>128</v>
      </c>
    </row>
    <row r="630" spans="2:3" s="1" customFormat="1" x14ac:dyDescent="0.25">
      <c r="B630">
        <v>1.4358751223757309E-2</v>
      </c>
      <c r="C630" s="11" t="s">
        <v>128</v>
      </c>
    </row>
    <row r="631" spans="2:3" s="1" customFormat="1" x14ac:dyDescent="0.25">
      <c r="B631">
        <v>1.4281052353498733E-2</v>
      </c>
      <c r="C631" s="11" t="s">
        <v>128</v>
      </c>
    </row>
    <row r="632" spans="2:3" s="1" customFormat="1" x14ac:dyDescent="0.25">
      <c r="B632">
        <v>1.4203353483240377E-2</v>
      </c>
      <c r="C632" s="11" t="s">
        <v>128</v>
      </c>
    </row>
    <row r="633" spans="2:3" s="1" customFormat="1" x14ac:dyDescent="0.25">
      <c r="B633">
        <v>1.4281052353498733E-2</v>
      </c>
      <c r="C633" s="11" t="s">
        <v>128</v>
      </c>
    </row>
    <row r="634" spans="2:3" s="1" customFormat="1" x14ac:dyDescent="0.25">
      <c r="B634">
        <v>1.4358751223757309E-2</v>
      </c>
      <c r="C634" s="11" t="s">
        <v>128</v>
      </c>
    </row>
    <row r="635" spans="2:3" s="1" customFormat="1" x14ac:dyDescent="0.25">
      <c r="B635">
        <v>1.4203353483240377E-2</v>
      </c>
      <c r="C635" s="11" t="s">
        <v>128</v>
      </c>
    </row>
    <row r="636" spans="2:3" s="1" customFormat="1" x14ac:dyDescent="0.25">
      <c r="B636">
        <v>1.4203353483240377E-2</v>
      </c>
      <c r="C636" s="11" t="s">
        <v>128</v>
      </c>
    </row>
    <row r="637" spans="2:3" s="1" customFormat="1" x14ac:dyDescent="0.25">
      <c r="B637">
        <v>1.4125654612982021E-2</v>
      </c>
      <c r="C637" s="11" t="s">
        <v>128</v>
      </c>
    </row>
    <row r="638" spans="2:3" s="1" customFormat="1" x14ac:dyDescent="0.25">
      <c r="B638">
        <v>1.4281052353498733E-2</v>
      </c>
      <c r="C638" s="11" t="s">
        <v>128</v>
      </c>
    </row>
    <row r="639" spans="2:3" s="1" customFormat="1" x14ac:dyDescent="0.25">
      <c r="B639">
        <v>1.4203353483240377E-2</v>
      </c>
      <c r="C639" s="11" t="s">
        <v>128</v>
      </c>
    </row>
    <row r="640" spans="2:3" s="1" customFormat="1" x14ac:dyDescent="0.25">
      <c r="B640">
        <v>1.4047955742723444E-2</v>
      </c>
      <c r="C640" s="11" t="s">
        <v>128</v>
      </c>
    </row>
    <row r="641" spans="2:3" s="1" customFormat="1" x14ac:dyDescent="0.25">
      <c r="B641">
        <v>1.4125654612982021E-2</v>
      </c>
      <c r="C641" s="11" t="s">
        <v>128</v>
      </c>
    </row>
    <row r="642" spans="2:3" s="1" customFormat="1" x14ac:dyDescent="0.25">
      <c r="B642">
        <v>1.4047955742723444E-2</v>
      </c>
      <c r="C642" s="11" t="s">
        <v>128</v>
      </c>
    </row>
    <row r="643" spans="2:3" s="1" customFormat="1" x14ac:dyDescent="0.25">
      <c r="B643">
        <v>1.3970256872465088E-2</v>
      </c>
      <c r="C643" s="11" t="s">
        <v>128</v>
      </c>
    </row>
    <row r="644" spans="2:3" s="1" customFormat="1" x14ac:dyDescent="0.25">
      <c r="B644">
        <v>1.3892558002206732E-2</v>
      </c>
      <c r="C644" s="11" t="s">
        <v>128</v>
      </c>
    </row>
    <row r="645" spans="2:3" s="1" customFormat="1" x14ac:dyDescent="0.25">
      <c r="B645">
        <v>1.4047955742723444E-2</v>
      </c>
      <c r="C645" s="11" t="s">
        <v>128</v>
      </c>
    </row>
    <row r="646" spans="2:3" s="1" customFormat="1" x14ac:dyDescent="0.25">
      <c r="B646">
        <v>1.3814859131948156E-2</v>
      </c>
      <c r="C646" s="11" t="s">
        <v>128</v>
      </c>
    </row>
    <row r="647" spans="2:3" s="1" customFormat="1" x14ac:dyDescent="0.25">
      <c r="B647">
        <v>1.3348665910397579E-2</v>
      </c>
      <c r="C647" s="11" t="s">
        <v>128</v>
      </c>
    </row>
    <row r="648" spans="2:3" s="1" customFormat="1" x14ac:dyDescent="0.25">
      <c r="B648">
        <v>1.3970256872465088E-2</v>
      </c>
      <c r="C648" s="11" t="s">
        <v>128</v>
      </c>
    </row>
    <row r="649" spans="2:3" s="1" customFormat="1" x14ac:dyDescent="0.25">
      <c r="B649">
        <v>1.3814859131948156E-2</v>
      </c>
      <c r="C649" s="11" t="s">
        <v>128</v>
      </c>
    </row>
    <row r="650" spans="2:3" s="1" customFormat="1" x14ac:dyDescent="0.25">
      <c r="B650">
        <v>1.37371602616898E-2</v>
      </c>
      <c r="C650" s="11" t="s">
        <v>128</v>
      </c>
    </row>
    <row r="651" spans="2:3" s="1" customFormat="1" x14ac:dyDescent="0.25">
      <c r="B651">
        <v>1.3814859131948156E-2</v>
      </c>
      <c r="C651" s="11" t="s">
        <v>128</v>
      </c>
    </row>
    <row r="652" spans="2:3" s="1" customFormat="1" x14ac:dyDescent="0.25">
      <c r="B652">
        <v>1.3581762521172868E-2</v>
      </c>
      <c r="C652" s="11" t="s">
        <v>128</v>
      </c>
    </row>
    <row r="653" spans="2:3" s="1" customFormat="1" x14ac:dyDescent="0.25">
      <c r="B653">
        <v>1.3581762521172868E-2</v>
      </c>
      <c r="C653" s="11" t="s">
        <v>128</v>
      </c>
    </row>
    <row r="654" spans="2:3" s="1" customFormat="1" x14ac:dyDescent="0.25">
      <c r="B654">
        <v>1.37371602616898E-2</v>
      </c>
      <c r="C654" s="11" t="s">
        <v>128</v>
      </c>
    </row>
    <row r="655" spans="2:3" s="1" customFormat="1" x14ac:dyDescent="0.25">
      <c r="B655">
        <v>1.3659461391431444E-2</v>
      </c>
      <c r="C655" s="11" t="s">
        <v>128</v>
      </c>
    </row>
    <row r="656" spans="2:3" s="1" customFormat="1" x14ac:dyDescent="0.25">
      <c r="B656">
        <v>1.3193268169880869E-2</v>
      </c>
      <c r="C656" s="11" t="s">
        <v>128</v>
      </c>
    </row>
    <row r="657" spans="2:3" s="1" customFormat="1" x14ac:dyDescent="0.25">
      <c r="B657">
        <v>1.3348665910397579E-2</v>
      </c>
      <c r="C657" s="11" t="s">
        <v>128</v>
      </c>
    </row>
    <row r="658" spans="2:3" s="1" customFormat="1" x14ac:dyDescent="0.25">
      <c r="B658">
        <v>1.3348665910397579E-2</v>
      </c>
      <c r="C658" s="11" t="s">
        <v>128</v>
      </c>
    </row>
    <row r="659" spans="2:3" s="1" customFormat="1" x14ac:dyDescent="0.25">
      <c r="B659">
        <v>1.3193268169880869E-2</v>
      </c>
      <c r="C659" s="11" t="s">
        <v>128</v>
      </c>
    </row>
    <row r="660" spans="2:3" s="1" customFormat="1" x14ac:dyDescent="0.25">
      <c r="B660">
        <v>1.3270967040139223E-2</v>
      </c>
      <c r="C660" s="11" t="s">
        <v>128</v>
      </c>
    </row>
    <row r="661" spans="2:3" s="1" customFormat="1" x14ac:dyDescent="0.25">
      <c r="B661">
        <v>1.3115569299622291E-2</v>
      </c>
      <c r="C661" s="11" t="s">
        <v>128</v>
      </c>
    </row>
    <row r="662" spans="2:3" s="1" customFormat="1" x14ac:dyDescent="0.25">
      <c r="B662">
        <v>1.3115569299622291E-2</v>
      </c>
      <c r="C662" s="11" t="s">
        <v>128</v>
      </c>
    </row>
    <row r="663" spans="2:3" s="1" customFormat="1" x14ac:dyDescent="0.25">
      <c r="B663">
        <v>1.3037870429363937E-2</v>
      </c>
      <c r="C663" s="11" t="s">
        <v>128</v>
      </c>
    </row>
    <row r="664" spans="2:3" s="1" customFormat="1" x14ac:dyDescent="0.25">
      <c r="B664">
        <v>1.2649376078071936E-2</v>
      </c>
      <c r="C664" s="11" t="s">
        <v>128</v>
      </c>
    </row>
    <row r="665" spans="2:3" s="1" customFormat="1" x14ac:dyDescent="0.25">
      <c r="B665">
        <v>1.3270967040139223E-2</v>
      </c>
      <c r="C665" s="11" t="s">
        <v>128</v>
      </c>
    </row>
    <row r="666" spans="2:3" s="1" customFormat="1" x14ac:dyDescent="0.25">
      <c r="B666">
        <v>1.3193268169880869E-2</v>
      </c>
      <c r="C666" s="11" t="s">
        <v>128</v>
      </c>
    </row>
    <row r="667" spans="2:3" s="1" customFormat="1" x14ac:dyDescent="0.25">
      <c r="B667">
        <v>1.2727074948330292E-2</v>
      </c>
      <c r="C667" s="11" t="s">
        <v>128</v>
      </c>
    </row>
    <row r="668" spans="2:3" s="1" customFormat="1" x14ac:dyDescent="0.25">
      <c r="B668">
        <v>1.2727074948330292E-2</v>
      </c>
      <c r="C668" s="11" t="s">
        <v>128</v>
      </c>
    </row>
    <row r="669" spans="2:3" s="1" customFormat="1" x14ac:dyDescent="0.25">
      <c r="B669">
        <v>1.2649376078071936E-2</v>
      </c>
      <c r="C669" s="11" t="s">
        <v>128</v>
      </c>
    </row>
    <row r="670" spans="2:3" s="1" customFormat="1" x14ac:dyDescent="0.25">
      <c r="B670">
        <v>1.257167720781336E-2</v>
      </c>
      <c r="C670" s="11" t="s">
        <v>128</v>
      </c>
    </row>
    <row r="671" spans="2:3" s="1" customFormat="1" x14ac:dyDescent="0.25">
      <c r="B671">
        <v>1.2416279467296648E-2</v>
      </c>
      <c r="C671" s="11" t="s">
        <v>128</v>
      </c>
    </row>
    <row r="672" spans="2:3" s="1" customFormat="1" x14ac:dyDescent="0.25">
      <c r="B672">
        <v>1.2493978337555004E-2</v>
      </c>
      <c r="C672" s="11" t="s">
        <v>128</v>
      </c>
    </row>
    <row r="673" spans="2:3" s="1" customFormat="1" x14ac:dyDescent="0.25">
      <c r="B673">
        <v>1.2338580597038072E-2</v>
      </c>
      <c r="C673" s="11" t="s">
        <v>128</v>
      </c>
    </row>
    <row r="674" spans="2:3" s="1" customFormat="1" x14ac:dyDescent="0.25">
      <c r="B674">
        <v>1.2416279467296648E-2</v>
      </c>
      <c r="C674" s="11" t="s">
        <v>128</v>
      </c>
    </row>
    <row r="675" spans="2:3" s="1" customFormat="1" x14ac:dyDescent="0.25">
      <c r="B675">
        <v>1.2338580597038072E-2</v>
      </c>
      <c r="C675" s="11" t="s">
        <v>128</v>
      </c>
    </row>
    <row r="676" spans="2:3" s="1" customFormat="1" x14ac:dyDescent="0.25">
      <c r="B676">
        <v>1.2338580597038072E-2</v>
      </c>
      <c r="C676" s="11" t="s">
        <v>128</v>
      </c>
    </row>
    <row r="677" spans="2:3" s="1" customFormat="1" x14ac:dyDescent="0.25">
      <c r="B677">
        <v>1.218318285652136E-2</v>
      </c>
      <c r="C677" s="11" t="s">
        <v>128</v>
      </c>
    </row>
    <row r="678" spans="2:3" s="1" customFormat="1" x14ac:dyDescent="0.25">
      <c r="B678">
        <v>1.2260881726779716E-2</v>
      </c>
      <c r="C678" s="11" t="s">
        <v>128</v>
      </c>
    </row>
    <row r="679" spans="2:3" s="1" customFormat="1" x14ac:dyDescent="0.25">
      <c r="B679">
        <v>1.218318285652136E-2</v>
      </c>
      <c r="C679" s="11" t="s">
        <v>128</v>
      </c>
    </row>
    <row r="680" spans="2:3" s="1" customFormat="1" x14ac:dyDescent="0.25">
      <c r="B680">
        <v>1.2105483986262783E-2</v>
      </c>
      <c r="C680" s="11" t="s">
        <v>128</v>
      </c>
    </row>
    <row r="681" spans="2:3" s="1" customFormat="1" x14ac:dyDescent="0.25">
      <c r="B681">
        <v>1.1950086245746071E-2</v>
      </c>
      <c r="C681" s="11" t="s">
        <v>128</v>
      </c>
    </row>
    <row r="682" spans="2:3" s="1" customFormat="1" x14ac:dyDescent="0.25">
      <c r="B682">
        <v>1.2338580597038072E-2</v>
      </c>
      <c r="C682" s="11" t="s">
        <v>128</v>
      </c>
    </row>
    <row r="683" spans="2:3" s="1" customFormat="1" x14ac:dyDescent="0.25">
      <c r="B683">
        <v>1.2027785116004427E-2</v>
      </c>
      <c r="C683" s="11" t="s">
        <v>128</v>
      </c>
    </row>
    <row r="684" spans="2:3" s="1" customFormat="1" x14ac:dyDescent="0.25">
      <c r="B684">
        <v>1.1950086245746071E-2</v>
      </c>
      <c r="C684" s="11" t="s">
        <v>128</v>
      </c>
    </row>
    <row r="685" spans="2:3" s="1" customFormat="1" x14ac:dyDescent="0.25">
      <c r="B685">
        <v>1.2105483986262783E-2</v>
      </c>
      <c r="C685" s="11" t="s">
        <v>128</v>
      </c>
    </row>
    <row r="686" spans="2:3" s="1" customFormat="1" x14ac:dyDescent="0.25">
      <c r="B686">
        <v>1.1872387375487495E-2</v>
      </c>
      <c r="C686" s="11" t="s">
        <v>128</v>
      </c>
    </row>
    <row r="687" spans="2:3" s="1" customFormat="1" x14ac:dyDescent="0.25">
      <c r="B687">
        <v>1.2105483986262783E-2</v>
      </c>
      <c r="C687" s="11" t="s">
        <v>128</v>
      </c>
    </row>
    <row r="688" spans="2:3" s="1" customFormat="1" x14ac:dyDescent="0.25">
      <c r="B688">
        <v>1.2338580597038072E-2</v>
      </c>
      <c r="C688" s="11" t="s">
        <v>128</v>
      </c>
    </row>
    <row r="689" spans="2:3" s="1" customFormat="1" x14ac:dyDescent="0.25">
      <c r="B689">
        <v>1.1950086245746071E-2</v>
      </c>
      <c r="C689" s="11" t="s">
        <v>128</v>
      </c>
    </row>
    <row r="690" spans="2:3" s="1" customFormat="1" x14ac:dyDescent="0.25">
      <c r="B690">
        <v>1.2027785116004427E-2</v>
      </c>
      <c r="C690" s="11" t="s">
        <v>128</v>
      </c>
    </row>
    <row r="691" spans="2:3" s="1" customFormat="1" x14ac:dyDescent="0.25">
      <c r="B691">
        <v>1.1950086245746071E-2</v>
      </c>
      <c r="C691" s="11" t="s">
        <v>128</v>
      </c>
    </row>
    <row r="692" spans="2:3" s="1" customFormat="1" x14ac:dyDescent="0.25">
      <c r="B692">
        <v>1.1872387375487495E-2</v>
      </c>
      <c r="C692" s="11" t="s">
        <v>128</v>
      </c>
    </row>
    <row r="693" spans="2:3" s="1" customFormat="1" x14ac:dyDescent="0.25">
      <c r="B693">
        <v>1.1794688505229139E-2</v>
      </c>
      <c r="C693" s="11" t="s">
        <v>128</v>
      </c>
    </row>
    <row r="694" spans="2:3" s="1" customFormat="1" x14ac:dyDescent="0.25">
      <c r="B694">
        <v>1.1872387375487495E-2</v>
      </c>
      <c r="C694" s="11" t="s">
        <v>128</v>
      </c>
    </row>
    <row r="695" spans="2:3" s="1" customFormat="1" x14ac:dyDescent="0.25">
      <c r="B695">
        <v>1.1483893024195495E-2</v>
      </c>
      <c r="C695" s="11" t="s">
        <v>128</v>
      </c>
    </row>
    <row r="696" spans="2:3" s="1" customFormat="1" x14ac:dyDescent="0.25">
      <c r="B696">
        <v>1.1794688505229139E-2</v>
      </c>
      <c r="C696" s="11" t="s">
        <v>128</v>
      </c>
    </row>
    <row r="697" spans="2:3" s="1" customFormat="1" x14ac:dyDescent="0.25">
      <c r="B697">
        <v>1.1794688505229139E-2</v>
      </c>
      <c r="C697" s="11" t="s">
        <v>128</v>
      </c>
    </row>
    <row r="698" spans="2:3" s="1" customFormat="1" x14ac:dyDescent="0.25">
      <c r="B698">
        <v>1.1639290764712207E-2</v>
      </c>
      <c r="C698" s="11" t="s">
        <v>128</v>
      </c>
    </row>
    <row r="699" spans="2:3" s="1" customFormat="1" x14ac:dyDescent="0.25">
      <c r="B699">
        <v>1.1716989634970783E-2</v>
      </c>
      <c r="C699" s="11" t="s">
        <v>128</v>
      </c>
    </row>
    <row r="700" spans="2:3" s="1" customFormat="1" x14ac:dyDescent="0.25">
      <c r="B700">
        <v>1.1639290764712207E-2</v>
      </c>
      <c r="C700" s="11" t="s">
        <v>128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0"/>
  <sheetViews>
    <sheetView workbookViewId="0">
      <selection activeCell="S11" sqref="S11"/>
    </sheetView>
  </sheetViews>
  <sheetFormatPr baseColWidth="10" defaultRowHeight="15" x14ac:dyDescent="0.25"/>
  <cols>
    <col min="1" max="1" width="0.140625" customWidth="1"/>
    <col min="2" max="12" width="7.7109375" customWidth="1"/>
    <col min="13" max="15" width="8.7109375" customWidth="1"/>
    <col min="16" max="16" width="5" customWidth="1"/>
    <col min="17" max="17" width="8.7109375" customWidth="1"/>
    <col min="18" max="18" width="5" style="198" customWidth="1"/>
    <col min="19" max="19" width="11.42578125" style="82"/>
  </cols>
  <sheetData>
    <row r="1" spans="1:33" x14ac:dyDescent="0.25">
      <c r="A1" s="61"/>
      <c r="B1" s="62" t="s">
        <v>0</v>
      </c>
      <c r="C1" s="62" t="s">
        <v>46</v>
      </c>
      <c r="D1" s="63" t="s">
        <v>47</v>
      </c>
      <c r="E1" s="63" t="s">
        <v>48</v>
      </c>
      <c r="F1" s="63" t="s">
        <v>49</v>
      </c>
      <c r="G1" s="63" t="s">
        <v>50</v>
      </c>
      <c r="H1" s="63" t="s">
        <v>51</v>
      </c>
      <c r="I1" s="63" t="s">
        <v>52</v>
      </c>
      <c r="J1" s="63" t="s">
        <v>4</v>
      </c>
      <c r="K1" s="64" t="s">
        <v>53</v>
      </c>
      <c r="L1" s="63" t="s">
        <v>54</v>
      </c>
      <c r="M1" s="65" t="s">
        <v>55</v>
      </c>
      <c r="N1" s="62" t="s">
        <v>56</v>
      </c>
      <c r="O1" s="62" t="s">
        <v>57</v>
      </c>
      <c r="P1" s="63"/>
      <c r="Q1" s="66" t="s">
        <v>58</v>
      </c>
      <c r="R1" s="67"/>
      <c r="S1" s="68"/>
      <c r="T1" s="69" t="s">
        <v>59</v>
      </c>
      <c r="U1" s="70" t="str">
        <f>'CTENSIO V4D2'!O1</f>
        <v>Versailles 4D</v>
      </c>
      <c r="V1" s="61"/>
      <c r="W1" s="61"/>
      <c r="X1" s="61"/>
      <c r="Y1" s="1" t="s">
        <v>0</v>
      </c>
      <c r="Z1" s="1" t="s">
        <v>60</v>
      </c>
      <c r="AA1" s="1" t="s">
        <v>61</v>
      </c>
      <c r="AB1" s="1" t="s">
        <v>48</v>
      </c>
      <c r="AC1" s="1" t="s">
        <v>49</v>
      </c>
      <c r="AD1" s="1" t="s">
        <v>62</v>
      </c>
      <c r="AE1" s="1" t="s">
        <v>4</v>
      </c>
      <c r="AF1" s="1" t="s">
        <v>54</v>
      </c>
      <c r="AG1" s="1" t="s">
        <v>63</v>
      </c>
    </row>
    <row r="2" spans="1:33" x14ac:dyDescent="0.25">
      <c r="A2" s="71">
        <f t="shared" ref="A2:A65" si="0">-B2</f>
        <v>-0.35277539517216017</v>
      </c>
      <c r="B2" s="60">
        <v>0.35277539517216017</v>
      </c>
      <c r="C2" s="60">
        <v>0.7834930257814694</v>
      </c>
      <c r="D2" s="21">
        <f t="shared" ref="D2:D65" si="1">IF(B2=0,"",B2+1/$T$8)</f>
        <v>0.75277539517216019</v>
      </c>
      <c r="E2" s="21">
        <f t="shared" ref="E2:E65" si="2">IF(B2=0,"",$T$20-(LN(1+EXP(-$S$37*(H2-T$20))))/$S$37)</f>
        <v>3.7142902457539019E-2</v>
      </c>
      <c r="F2" s="21">
        <f t="shared" ref="F2:F65" si="3">IF(B2=0,"",B2-E2-G2-V$4*J2)</f>
        <v>0.16368684013351636</v>
      </c>
      <c r="G2" s="72">
        <f>IF(OR(B2="",B2=0),"",1/2*(B2-V$4*J2+T$37)+1/2*POWER((B2-V$4*J2+T$37)^2-4*V$37*(B2-V$4*J2),0.5))</f>
        <v>8.9151494864216918E-2</v>
      </c>
      <c r="H2" s="21">
        <f t="shared" ref="H2:H65" si="4">IF(B2=0,"",B2-G2-V$4*J2)</f>
        <v>0.2008297425910554</v>
      </c>
      <c r="I2" s="21">
        <f t="shared" ref="I2:I65" si="5">IF(B2=0,"",B2-H2-V$4*J2)</f>
        <v>8.9151494864216904E-2</v>
      </c>
      <c r="J2" s="21">
        <f t="shared" ref="J2:J65" si="6">IF(B2=0,"",LN(1+EXP($U$37*(B2-$U$39)))/$U$37)</f>
        <v>6.2794157716887858E-2</v>
      </c>
      <c r="K2" s="73">
        <f t="shared" ref="K2:K65" si="7">IF(B2=0,"",-LN(1+EXP($V$41*(B2-$V$39)))/$V$41)</f>
        <v>-2.9304584349883916E-3</v>
      </c>
      <c r="L2" s="21">
        <f t="shared" ref="L2:L65" si="8">IF(B2=0,"",$S$41*E2+$S$8+$T$41*F2+$U$41*I2+S$43*(J2+K2))</f>
        <v>0.78730459972238254</v>
      </c>
      <c r="M2" s="74">
        <f t="shared" ref="M2:M65" si="9">IF(B2=0,"",(L2-C2)*(L2-C2))</f>
        <v>1.4528095907048107E-5</v>
      </c>
      <c r="N2" s="10">
        <f t="shared" ref="N2:N65" si="10">IF(B2=0,"",1/V$16*LN(1+EXP(V$16*(B2-V$4*J2-T$39))))</f>
        <v>9.3542440768815543E-2</v>
      </c>
      <c r="O2" s="10">
        <f t="shared" ref="O2:O65" si="11">IF(B2=0,"",(N2-I2)^2)</f>
        <v>1.9280405937111563E-5</v>
      </c>
      <c r="P2" s="75"/>
      <c r="Q2" s="71">
        <f t="shared" ref="Q2:Q65" si="12">IF(B2=0,"",S$8+T$41*F2)</f>
        <v>0.72744090044048304</v>
      </c>
      <c r="R2" s="76"/>
      <c r="S2" s="68"/>
      <c r="T2" s="61"/>
      <c r="U2" s="77"/>
      <c r="V2" s="61"/>
      <c r="W2" s="61"/>
      <c r="X2" s="1">
        <v>1</v>
      </c>
      <c r="Y2" s="1">
        <f t="shared" ref="Y2:Y21" si="13">Z2-1/T$8</f>
        <v>0.40059163093776329</v>
      </c>
      <c r="Z2" s="1">
        <f t="shared" ref="Z2:Z21" si="14">C$2+(C$2-S$8)/5-X2*0.005</f>
        <v>0.80059163093776331</v>
      </c>
      <c r="AA2" s="1">
        <f t="shared" ref="AA2:AA21" si="15">Z2</f>
        <v>0.80059163093776331</v>
      </c>
      <c r="AB2" s="1">
        <f t="shared" ref="AB2:AB21" si="16">IF(AA2="","",$S$39-(LN(1+EXP(-$S$37*(Y2-AD2-AE2-$S$39))))/$S$37)</f>
        <v>3.7142902457539019E-2</v>
      </c>
      <c r="AC2" s="1">
        <f t="shared" ref="AC2:AC21" si="17">IF(AA2="","",Y2-AD2-AE2-AB2)</f>
        <v>0.17301132397180566</v>
      </c>
      <c r="AD2" s="1">
        <f t="shared" ref="AD2:AD21" si="18">IF(AA2="","",1/2*(Y2+T$37)+1/2*POWER((Y2+T$37)^2-4*V$37*(Y2),0.5)-AE2)</f>
        <v>7.9845616149507179E-2</v>
      </c>
      <c r="AE2" s="1">
        <f t="shared" ref="AE2:AE21" si="19">IF(AA2="","",LN(1+EXP($U$37*(Y2-$U$39)))/$U$37)</f>
        <v>0.11059178835891144</v>
      </c>
      <c r="AF2" s="1">
        <f t="shared" ref="AF2:AF21" si="20">IF(AA2="","",$S$41*AB2+$S$8+$T$41*AC2+$U$41*AD2+$S$43*AE2)</f>
        <v>0.84113393564297179</v>
      </c>
      <c r="AG2" s="1">
        <f t="shared" ref="AG2:AG21" si="21">IF(Z2&lt;C$2+0.01,"",(AF2-Z2)*(AF2-Z2))</f>
        <v>1.6436784708099693E-3</v>
      </c>
    </row>
    <row r="3" spans="1:33" x14ac:dyDescent="0.25">
      <c r="A3" s="71">
        <f t="shared" si="0"/>
        <v>-0.35146836580484409</v>
      </c>
      <c r="B3" s="60">
        <v>0.35146836580484409</v>
      </c>
      <c r="C3" s="60">
        <v>0.78452634804715105</v>
      </c>
      <c r="D3" s="21">
        <f t="shared" si="1"/>
        <v>0.75146836580484411</v>
      </c>
      <c r="E3" s="21">
        <f t="shared" si="2"/>
        <v>3.7142902457539019E-2</v>
      </c>
      <c r="F3" s="21">
        <f t="shared" si="3"/>
        <v>0.16368642612281048</v>
      </c>
      <c r="G3" s="21">
        <f t="shared" ref="G3:G66" si="22">IF(B3=0,"",1/2*(B3-V$4*J3+T$37)+1/2*POWER((B3-V$4*J3+T$37)^2-4*V$37*(B3-V$4*J3),0.5))</f>
        <v>8.9149291874650649E-2</v>
      </c>
      <c r="H3" s="21">
        <f t="shared" si="4"/>
        <v>0.20082932858034952</v>
      </c>
      <c r="I3" s="21">
        <f t="shared" si="5"/>
        <v>8.9149291874650649E-2</v>
      </c>
      <c r="J3" s="21">
        <f t="shared" si="6"/>
        <v>6.1489745349843909E-2</v>
      </c>
      <c r="K3" s="73">
        <f t="shared" si="7"/>
        <v>-2.6142930338525295E-3</v>
      </c>
      <c r="L3" s="21">
        <f t="shared" si="8"/>
        <v>0.78631621505990934</v>
      </c>
      <c r="M3" s="74">
        <f t="shared" si="9"/>
        <v>3.2036239233603026E-6</v>
      </c>
      <c r="N3" s="10">
        <f t="shared" si="10"/>
        <v>9.3540090116131777E-2</v>
      </c>
      <c r="O3" s="10">
        <f t="shared" si="11"/>
        <v>1.9279109197393765E-5</v>
      </c>
      <c r="P3" s="75">
        <v>1</v>
      </c>
      <c r="Q3" s="71">
        <f t="shared" si="12"/>
        <v>0.727440762743918</v>
      </c>
      <c r="R3" s="76"/>
      <c r="S3" s="78" t="s">
        <v>64</v>
      </c>
      <c r="T3" s="79">
        <v>0.02</v>
      </c>
      <c r="U3" s="69"/>
      <c r="V3" s="80" t="s">
        <v>65</v>
      </c>
      <c r="W3" s="61"/>
      <c r="X3" s="1">
        <v>2</v>
      </c>
      <c r="Y3" s="1">
        <f t="shared" si="13"/>
        <v>0.39559163093776328</v>
      </c>
      <c r="Z3" s="1">
        <f t="shared" si="14"/>
        <v>0.79559163093776331</v>
      </c>
      <c r="AA3" s="1">
        <f t="shared" si="15"/>
        <v>0.79559163093776331</v>
      </c>
      <c r="AB3" s="1">
        <f t="shared" si="16"/>
        <v>3.7142902457539019E-2</v>
      </c>
      <c r="AC3" s="1">
        <f t="shared" si="17"/>
        <v>0.17279047549889312</v>
      </c>
      <c r="AD3" s="1">
        <f t="shared" si="18"/>
        <v>8.0066362501297714E-2</v>
      </c>
      <c r="AE3" s="1">
        <f t="shared" si="19"/>
        <v>0.10559189048003344</v>
      </c>
      <c r="AF3" s="1">
        <f t="shared" si="20"/>
        <v>0.83606058537344063</v>
      </c>
      <c r="AG3" s="1">
        <f t="shared" si="21"/>
        <v>1.6377362731169278E-3</v>
      </c>
    </row>
    <row r="4" spans="1:33" x14ac:dyDescent="0.25">
      <c r="A4" s="71">
        <f t="shared" si="0"/>
        <v>-0.35065147245027156</v>
      </c>
      <c r="B4" s="60">
        <v>0.35065147245027156</v>
      </c>
      <c r="C4" s="60">
        <v>0.78317182092701909</v>
      </c>
      <c r="D4" s="21">
        <f t="shared" si="1"/>
        <v>0.75065147245027153</v>
      </c>
      <c r="E4" s="21">
        <f t="shared" si="2"/>
        <v>3.7142902457539019E-2</v>
      </c>
      <c r="F4" s="21">
        <f t="shared" si="3"/>
        <v>0.163686138554266</v>
      </c>
      <c r="G4" s="21">
        <f t="shared" si="22"/>
        <v>8.9147761754343025E-2</v>
      </c>
      <c r="H4" s="21">
        <f t="shared" si="4"/>
        <v>0.20082904101180504</v>
      </c>
      <c r="I4" s="21">
        <f t="shared" si="5"/>
        <v>8.9147761754343011E-2</v>
      </c>
      <c r="J4" s="21">
        <f t="shared" si="6"/>
        <v>6.0674669684123508E-2</v>
      </c>
      <c r="K4" s="73">
        <f t="shared" si="7"/>
        <v>-2.4321898766348502E-3</v>
      </c>
      <c r="L4" s="21">
        <f t="shared" si="8"/>
        <v>0.78568314690846752</v>
      </c>
      <c r="M4" s="74">
        <f t="shared" si="9"/>
        <v>6.3067581850979261E-6</v>
      </c>
      <c r="N4" s="10">
        <f t="shared" si="10"/>
        <v>9.3538457433220201E-2</v>
      </c>
      <c r="O4" s="10">
        <f t="shared" si="11"/>
        <v>1.9278208544510834E-5</v>
      </c>
      <c r="P4" s="75">
        <v>2</v>
      </c>
      <c r="Q4" s="71">
        <f t="shared" si="12"/>
        <v>0.72744066710097888</v>
      </c>
      <c r="R4" s="76"/>
      <c r="S4" s="78" t="s">
        <v>66</v>
      </c>
      <c r="T4" s="79">
        <v>0.26100000000000001</v>
      </c>
      <c r="U4" s="69"/>
      <c r="V4" s="81">
        <f>IF(V12&lt;S12-0.03,1,0)</f>
        <v>1</v>
      </c>
      <c r="W4" s="61"/>
      <c r="X4" s="1">
        <v>3</v>
      </c>
      <c r="Y4" s="1">
        <f t="shared" si="13"/>
        <v>0.39059163093776328</v>
      </c>
      <c r="Z4" s="1">
        <f t="shared" si="14"/>
        <v>0.7905916309377633</v>
      </c>
      <c r="AA4" s="1">
        <f t="shared" si="15"/>
        <v>0.7905916309377633</v>
      </c>
      <c r="AB4" s="1">
        <f t="shared" si="16"/>
        <v>3.7142902457539019E-2</v>
      </c>
      <c r="AC4" s="1">
        <f t="shared" si="17"/>
        <v>0.17255898722994278</v>
      </c>
      <c r="AD4" s="1">
        <f t="shared" si="18"/>
        <v>8.0297682403259046E-2</v>
      </c>
      <c r="AE4" s="1">
        <f t="shared" si="19"/>
        <v>0.10059205884702241</v>
      </c>
      <c r="AF4" s="1">
        <f t="shared" si="20"/>
        <v>0.83098376264088369</v>
      </c>
      <c r="AG4" s="1" t="str">
        <f t="shared" si="21"/>
        <v/>
      </c>
    </row>
    <row r="5" spans="1:33" x14ac:dyDescent="0.25">
      <c r="A5" s="71">
        <f t="shared" si="0"/>
        <v>-0.34983457909569904</v>
      </c>
      <c r="B5" s="60">
        <v>0.34983457909569904</v>
      </c>
      <c r="C5" s="60">
        <v>0.78231742150495198</v>
      </c>
      <c r="D5" s="21">
        <f t="shared" si="1"/>
        <v>0.74983457909569906</v>
      </c>
      <c r="E5" s="21">
        <f t="shared" si="2"/>
        <v>3.7142902457539019E-2</v>
      </c>
      <c r="F5" s="21">
        <f t="shared" si="3"/>
        <v>0.163685826558784</v>
      </c>
      <c r="G5" s="21">
        <f t="shared" si="22"/>
        <v>8.9146101715461584E-2</v>
      </c>
      <c r="H5" s="21">
        <f t="shared" si="4"/>
        <v>0.20082872901632304</v>
      </c>
      <c r="I5" s="21">
        <f t="shared" si="5"/>
        <v>8.914610171546157E-2</v>
      </c>
      <c r="J5" s="21">
        <f t="shared" si="6"/>
        <v>5.9859748363914431E-2</v>
      </c>
      <c r="K5" s="73">
        <f t="shared" si="7"/>
        <v>-2.261383411763118E-3</v>
      </c>
      <c r="L5" s="21">
        <f t="shared" si="8"/>
        <v>0.78503892828599187</v>
      </c>
      <c r="M5" s="74">
        <f t="shared" si="9"/>
        <v>7.4065991592460719E-6</v>
      </c>
      <c r="N5" s="10">
        <f t="shared" si="10"/>
        <v>9.3536686122561705E-2</v>
      </c>
      <c r="O5" s="10">
        <f t="shared" si="11"/>
        <v>1.9277231435870839E-5</v>
      </c>
      <c r="P5" s="75">
        <v>3</v>
      </c>
      <c r="Q5" s="71">
        <f t="shared" si="12"/>
        <v>0.72744056333384055</v>
      </c>
      <c r="R5" s="76"/>
      <c r="X5" s="1">
        <v>4</v>
      </c>
      <c r="Y5" s="1">
        <f t="shared" si="13"/>
        <v>0.38559163093776327</v>
      </c>
      <c r="Z5" s="1">
        <f t="shared" si="14"/>
        <v>0.7855916309377633</v>
      </c>
      <c r="AA5" s="1">
        <f t="shared" si="15"/>
        <v>0.7855916309377633</v>
      </c>
      <c r="AB5" s="1">
        <f t="shared" si="16"/>
        <v>3.7142902457539019E-2</v>
      </c>
      <c r="AC5" s="1">
        <f t="shared" si="17"/>
        <v>0.17231611227382557</v>
      </c>
      <c r="AD5" s="1">
        <f t="shared" si="18"/>
        <v>8.0540279775329876E-2</v>
      </c>
      <c r="AE5" s="1">
        <f t="shared" si="19"/>
        <v>9.5592336431068847E-2</v>
      </c>
      <c r="AF5" s="1">
        <f t="shared" si="20"/>
        <v>0.82590326200662822</v>
      </c>
      <c r="AG5" s="1" t="str">
        <f t="shared" si="21"/>
        <v/>
      </c>
    </row>
    <row r="6" spans="1:33" x14ac:dyDescent="0.25">
      <c r="A6" s="71">
        <f t="shared" si="0"/>
        <v>-0.34909937507658373</v>
      </c>
      <c r="B6" s="60">
        <v>0.34909937507658373</v>
      </c>
      <c r="C6" s="60">
        <v>0.78283713736014449</v>
      </c>
      <c r="D6" s="21">
        <f t="shared" si="1"/>
        <v>0.74909937507658375</v>
      </c>
      <c r="E6" s="21">
        <f t="shared" si="2"/>
        <v>3.7142902457539019E-2</v>
      </c>
      <c r="F6" s="21">
        <f t="shared" si="3"/>
        <v>0.16368552317030469</v>
      </c>
      <c r="G6" s="21">
        <f t="shared" si="22"/>
        <v>8.9144487526326199E-2</v>
      </c>
      <c r="H6" s="21">
        <f t="shared" si="4"/>
        <v>0.20082842562784373</v>
      </c>
      <c r="I6" s="21">
        <f t="shared" si="5"/>
        <v>8.9144487526326199E-2</v>
      </c>
      <c r="J6" s="21">
        <f t="shared" si="6"/>
        <v>5.9126461922413803E-2</v>
      </c>
      <c r="K6" s="73">
        <f t="shared" si="7"/>
        <v>-2.1168830923081225E-3</v>
      </c>
      <c r="L6" s="21">
        <f t="shared" si="8"/>
        <v>0.78445004125942652</v>
      </c>
      <c r="M6" s="74">
        <f t="shared" si="9"/>
        <v>2.6014589883191979E-6</v>
      </c>
      <c r="N6" s="10">
        <f t="shared" si="10"/>
        <v>9.3534963734095436E-2</v>
      </c>
      <c r="O6" s="10">
        <f t="shared" si="11"/>
        <v>1.9276281330987738E-5</v>
      </c>
      <c r="P6" s="75">
        <v>4</v>
      </c>
      <c r="Q6" s="71">
        <f t="shared" si="12"/>
        <v>0.72744046242932081</v>
      </c>
      <c r="R6" s="76"/>
      <c r="S6" s="83" t="s">
        <v>67</v>
      </c>
      <c r="T6" s="84"/>
      <c r="U6" s="61"/>
      <c r="V6" s="85"/>
      <c r="W6" s="61"/>
      <c r="X6" s="1">
        <v>5</v>
      </c>
      <c r="Y6" s="1">
        <f t="shared" si="13"/>
        <v>0.38059163093776327</v>
      </c>
      <c r="Z6" s="1">
        <f t="shared" si="14"/>
        <v>0.78059163093776329</v>
      </c>
      <c r="AA6" s="1">
        <f t="shared" si="15"/>
        <v>0.78059163093776329</v>
      </c>
      <c r="AB6" s="1">
        <f t="shared" si="16"/>
        <v>3.7142902457539019E-2</v>
      </c>
      <c r="AC6" s="1">
        <f t="shared" si="17"/>
        <v>0.17206103646837828</v>
      </c>
      <c r="AD6" s="1">
        <f t="shared" si="18"/>
        <v>8.0794897938879146E-2</v>
      </c>
      <c r="AE6" s="1">
        <f t="shared" si="19"/>
        <v>9.0592794072966804E-2</v>
      </c>
      <c r="AF6" s="1">
        <f t="shared" si="20"/>
        <v>0.82081888352781052</v>
      </c>
      <c r="AG6" s="1" t="str">
        <f t="shared" si="21"/>
        <v/>
      </c>
    </row>
    <row r="7" spans="1:33" x14ac:dyDescent="0.25">
      <c r="A7" s="71">
        <f t="shared" si="0"/>
        <v>-0.34852754972838301</v>
      </c>
      <c r="B7" s="60">
        <v>0.34852754972838301</v>
      </c>
      <c r="C7" s="60">
        <v>0.78031104754034808</v>
      </c>
      <c r="D7" s="21">
        <f t="shared" si="1"/>
        <v>0.74852754972838298</v>
      </c>
      <c r="E7" s="21">
        <f t="shared" si="2"/>
        <v>3.7142902457539019E-2</v>
      </c>
      <c r="F7" s="21">
        <f t="shared" si="3"/>
        <v>0.16368527132569546</v>
      </c>
      <c r="G7" s="21">
        <f t="shared" si="22"/>
        <v>8.9143147618872903E-2</v>
      </c>
      <c r="H7" s="21">
        <f t="shared" si="4"/>
        <v>0.20082817378323448</v>
      </c>
      <c r="I7" s="21">
        <f t="shared" si="5"/>
        <v>8.9143147618872931E-2</v>
      </c>
      <c r="J7" s="21">
        <f t="shared" si="6"/>
        <v>5.8556228326275613E-2</v>
      </c>
      <c r="K7" s="73">
        <f t="shared" si="7"/>
        <v>-2.0102828434209043E-3</v>
      </c>
      <c r="L7" s="21">
        <f t="shared" si="8"/>
        <v>0.78398632415072422</v>
      </c>
      <c r="M7" s="74">
        <f t="shared" si="9"/>
        <v>1.3507658162777956E-5</v>
      </c>
      <c r="N7" s="10">
        <f t="shared" si="10"/>
        <v>9.35335340118192E-2</v>
      </c>
      <c r="O7" s="10">
        <f t="shared" si="11"/>
        <v>1.9275492679367749E-5</v>
      </c>
      <c r="P7" s="75">
        <v>5</v>
      </c>
      <c r="Q7" s="71">
        <f t="shared" si="12"/>
        <v>0.72744037866786948</v>
      </c>
      <c r="R7" s="76"/>
      <c r="S7" s="86" t="s">
        <v>68</v>
      </c>
      <c r="T7" s="87" t="s">
        <v>69</v>
      </c>
      <c r="X7" s="1">
        <v>6</v>
      </c>
      <c r="Y7" s="1">
        <f t="shared" si="13"/>
        <v>0.37559163093776327</v>
      </c>
      <c r="Z7" s="1">
        <f t="shared" si="14"/>
        <v>0.77559163093776329</v>
      </c>
      <c r="AA7" s="1">
        <f t="shared" si="15"/>
        <v>0.77559163093776329</v>
      </c>
      <c r="AB7" s="1">
        <f t="shared" si="16"/>
        <v>3.7142902457539019E-2</v>
      </c>
      <c r="AC7" s="1">
        <f t="shared" si="17"/>
        <v>0.17179287121169226</v>
      </c>
      <c r="AD7" s="1">
        <f t="shared" si="18"/>
        <v>8.1062308717361073E-2</v>
      </c>
      <c r="AE7" s="1">
        <f t="shared" si="19"/>
        <v>8.559354855117092E-2</v>
      </c>
      <c r="AF7" s="1">
        <f t="shared" si="20"/>
        <v>0.81573044844117892</v>
      </c>
      <c r="AG7" s="1" t="str">
        <f t="shared" si="21"/>
        <v/>
      </c>
    </row>
    <row r="8" spans="1:33" x14ac:dyDescent="0.25">
      <c r="A8" s="71">
        <f t="shared" si="0"/>
        <v>-0.34771065637381027</v>
      </c>
      <c r="B8" s="60">
        <v>0.34771065637381027</v>
      </c>
      <c r="C8" s="60">
        <v>0.78117070009379563</v>
      </c>
      <c r="D8" s="21">
        <f t="shared" si="1"/>
        <v>0.74771065637381029</v>
      </c>
      <c r="E8" s="21">
        <f t="shared" si="2"/>
        <v>3.7142902457539019E-2</v>
      </c>
      <c r="F8" s="21">
        <f t="shared" si="3"/>
        <v>0.16368488569011161</v>
      </c>
      <c r="G8" s="21">
        <f t="shared" si="22"/>
        <v>8.9141095964974534E-2</v>
      </c>
      <c r="H8" s="21">
        <f t="shared" si="4"/>
        <v>0.20082778814765065</v>
      </c>
      <c r="I8" s="21">
        <f t="shared" si="5"/>
        <v>8.9141095964974548E-2</v>
      </c>
      <c r="J8" s="21">
        <f t="shared" si="6"/>
        <v>5.774177226118507E-2</v>
      </c>
      <c r="K8" s="73">
        <f t="shared" si="7"/>
        <v>-1.8664018071223554E-3</v>
      </c>
      <c r="L8" s="21">
        <f t="shared" si="8"/>
        <v>0.7833156208626999</v>
      </c>
      <c r="M8" s="74">
        <f t="shared" si="9"/>
        <v>4.6006851048768773E-6</v>
      </c>
      <c r="N8" s="10">
        <f t="shared" si="10"/>
        <v>9.3531344833182317E-2</v>
      </c>
      <c r="O8" s="10">
        <f t="shared" si="11"/>
        <v>1.9274285124799597E-5</v>
      </c>
      <c r="P8" s="75">
        <v>6</v>
      </c>
      <c r="Q8" s="71">
        <f t="shared" si="12"/>
        <v>0.72744025040863725</v>
      </c>
      <c r="R8" s="76"/>
      <c r="S8" s="88">
        <v>0.67300000000000004</v>
      </c>
      <c r="T8" s="89">
        <v>2.5</v>
      </c>
      <c r="X8" s="1">
        <v>7</v>
      </c>
      <c r="Y8" s="1">
        <f t="shared" si="13"/>
        <v>0.37059163093776326</v>
      </c>
      <c r="Z8" s="1">
        <f t="shared" si="14"/>
        <v>0.77059163093776328</v>
      </c>
      <c r="AA8" s="1">
        <f t="shared" si="15"/>
        <v>0.77059163093776328</v>
      </c>
      <c r="AB8" s="1">
        <f t="shared" si="16"/>
        <v>3.7142902457539019E-2</v>
      </c>
      <c r="AC8" s="1">
        <f t="shared" si="17"/>
        <v>0.17151064545288905</v>
      </c>
      <c r="AD8" s="1">
        <f t="shared" si="18"/>
        <v>8.1343290676180527E-2</v>
      </c>
      <c r="AE8" s="1">
        <f t="shared" si="19"/>
        <v>8.0594792351154701E-2</v>
      </c>
      <c r="AF8" s="1">
        <f t="shared" si="20"/>
        <v>0.81063782626864955</v>
      </c>
      <c r="AG8" s="1" t="str">
        <f t="shared" si="21"/>
        <v/>
      </c>
    </row>
    <row r="9" spans="1:33" x14ac:dyDescent="0.25">
      <c r="A9" s="71">
        <f t="shared" si="0"/>
        <v>-0.34705714169015234</v>
      </c>
      <c r="B9" s="60">
        <v>0.34705714169015234</v>
      </c>
      <c r="C9" s="60">
        <v>0.78134147856644554</v>
      </c>
      <c r="D9" s="21">
        <f t="shared" si="1"/>
        <v>0.74705714169015236</v>
      </c>
      <c r="E9" s="21">
        <f t="shared" si="2"/>
        <v>3.7142902457539019E-2</v>
      </c>
      <c r="F9" s="21">
        <f t="shared" si="3"/>
        <v>0.1636845537429229</v>
      </c>
      <c r="G9" s="21">
        <f t="shared" si="22"/>
        <v>8.9139330012764945E-2</v>
      </c>
      <c r="H9" s="21">
        <f t="shared" si="4"/>
        <v>0.20082745620046188</v>
      </c>
      <c r="I9" s="21">
        <f t="shared" si="5"/>
        <v>8.9139330012764986E-2</v>
      </c>
      <c r="J9" s="21">
        <f t="shared" si="6"/>
        <v>5.7090355476925467E-2</v>
      </c>
      <c r="K9" s="73">
        <f t="shared" si="7"/>
        <v>-1.75810938370345E-3</v>
      </c>
      <c r="L9" s="21">
        <f t="shared" si="8"/>
        <v>0.78277238609894706</v>
      </c>
      <c r="M9" s="74">
        <f t="shared" si="9"/>
        <v>2.0474963665696005E-6</v>
      </c>
      <c r="N9" s="10">
        <f t="shared" si="10"/>
        <v>9.3529460506071693E-2</v>
      </c>
      <c r="O9" s="10">
        <f t="shared" si="11"/>
        <v>1.9273245748261391E-5</v>
      </c>
      <c r="P9" s="75">
        <v>7</v>
      </c>
      <c r="Q9" s="71">
        <f t="shared" si="12"/>
        <v>0.72744014000572499</v>
      </c>
      <c r="R9" s="76"/>
      <c r="W9" s="61"/>
      <c r="X9" s="1">
        <v>8</v>
      </c>
      <c r="Y9" s="1">
        <f t="shared" si="13"/>
        <v>0.36559163093776326</v>
      </c>
      <c r="Z9" s="1">
        <f t="shared" si="14"/>
        <v>0.76559163093776328</v>
      </c>
      <c r="AA9" s="1">
        <f t="shared" si="15"/>
        <v>0.76559163093776328</v>
      </c>
      <c r="AB9" s="1">
        <f t="shared" si="16"/>
        <v>3.7142902457539019E-2</v>
      </c>
      <c r="AC9" s="1">
        <f t="shared" si="17"/>
        <v>0.17121329674456057</v>
      </c>
      <c r="AD9" s="1">
        <f t="shared" si="18"/>
        <v>8.1638589042755103E-2</v>
      </c>
      <c r="AE9" s="1">
        <f t="shared" si="19"/>
        <v>7.5596842692908547E-2</v>
      </c>
      <c r="AF9" s="1">
        <f t="shared" si="20"/>
        <v>0.80554098086891912</v>
      </c>
      <c r="AG9" s="1" t="str">
        <f t="shared" si="21"/>
        <v/>
      </c>
    </row>
    <row r="10" spans="1:33" x14ac:dyDescent="0.25">
      <c r="A10" s="71">
        <f t="shared" si="0"/>
        <v>-0.34640362700649419</v>
      </c>
      <c r="B10" s="60">
        <v>0.34640362700649419</v>
      </c>
      <c r="C10" s="60">
        <v>0.78116412514942091</v>
      </c>
      <c r="D10" s="21">
        <f t="shared" si="1"/>
        <v>0.74640362700649421</v>
      </c>
      <c r="E10" s="21">
        <f t="shared" si="2"/>
        <v>3.7142902457539019E-2</v>
      </c>
      <c r="F10" s="21">
        <f t="shared" si="3"/>
        <v>0.16368419944359902</v>
      </c>
      <c r="G10" s="21">
        <f t="shared" si="22"/>
        <v>8.9137445218410619E-2</v>
      </c>
      <c r="H10" s="21">
        <f t="shared" si="4"/>
        <v>0.20082710190113806</v>
      </c>
      <c r="I10" s="21">
        <f t="shared" si="5"/>
        <v>8.9137445218410605E-2</v>
      </c>
      <c r="J10" s="21">
        <f t="shared" si="6"/>
        <v>5.6439079886945527E-2</v>
      </c>
      <c r="K10" s="73">
        <f t="shared" si="7"/>
        <v>-1.6555927892870962E-3</v>
      </c>
      <c r="L10" s="21">
        <f t="shared" si="8"/>
        <v>0.78222350926633433</v>
      </c>
      <c r="M10" s="74">
        <f t="shared" si="9"/>
        <v>1.1222947071684266E-6</v>
      </c>
      <c r="N10" s="10">
        <f t="shared" si="10"/>
        <v>9.3527449369517013E-2</v>
      </c>
      <c r="O10" s="10">
        <f t="shared" si="11"/>
        <v>1.9272136446731495E-5</v>
      </c>
      <c r="P10" s="75">
        <v>8</v>
      </c>
      <c r="Q10" s="71">
        <f t="shared" si="12"/>
        <v>0.72744002216867587</v>
      </c>
      <c r="R10" s="76"/>
      <c r="S10" s="90" t="s">
        <v>70</v>
      </c>
      <c r="T10" s="91"/>
      <c r="U10" s="92"/>
      <c r="V10" s="93"/>
      <c r="W10" s="61"/>
      <c r="X10" s="1">
        <v>9</v>
      </c>
      <c r="Y10" s="1">
        <f t="shared" si="13"/>
        <v>0.36059163093776325</v>
      </c>
      <c r="Z10" s="1">
        <f t="shared" si="14"/>
        <v>0.76059163093776327</v>
      </c>
      <c r="AA10" s="1">
        <f t="shared" si="15"/>
        <v>0.76059163093776327</v>
      </c>
      <c r="AB10" s="1">
        <f t="shared" si="16"/>
        <v>3.7142902457539019E-2</v>
      </c>
      <c r="AC10" s="1">
        <f t="shared" si="17"/>
        <v>0.17089966125065981</v>
      </c>
      <c r="AD10" s="1">
        <f t="shared" si="18"/>
        <v>8.1948845012247112E-2</v>
      </c>
      <c r="AE10" s="1">
        <f t="shared" si="19"/>
        <v>7.0600222217317349E-2</v>
      </c>
      <c r="AF10" s="1">
        <f t="shared" si="20"/>
        <v>0.80044004780054934</v>
      </c>
      <c r="AG10" s="1" t="str">
        <f t="shared" si="21"/>
        <v/>
      </c>
    </row>
    <row r="11" spans="1:33" x14ac:dyDescent="0.25">
      <c r="A11" s="71">
        <f t="shared" si="0"/>
        <v>-0.34566842298737882</v>
      </c>
      <c r="B11" s="60">
        <v>0.34566842298737882</v>
      </c>
      <c r="C11" s="60">
        <v>0.78016118416720481</v>
      </c>
      <c r="D11" s="21">
        <f t="shared" si="1"/>
        <v>0.7456684229873789</v>
      </c>
      <c r="E11" s="21">
        <f t="shared" si="2"/>
        <v>3.7142902457539019E-2</v>
      </c>
      <c r="F11" s="21">
        <f t="shared" si="3"/>
        <v>0.16368377226705175</v>
      </c>
      <c r="G11" s="21">
        <f t="shared" si="22"/>
        <v>8.9135172830421161E-2</v>
      </c>
      <c r="H11" s="21">
        <f t="shared" si="4"/>
        <v>0.20082667472459079</v>
      </c>
      <c r="I11" s="21">
        <f t="shared" si="5"/>
        <v>8.9135172830421161E-2</v>
      </c>
      <c r="J11" s="21">
        <f t="shared" si="6"/>
        <v>5.5706575432366873E-2</v>
      </c>
      <c r="K11" s="73">
        <f t="shared" si="7"/>
        <v>-1.5468504257742861E-3</v>
      </c>
      <c r="L11" s="21">
        <f t="shared" si="8"/>
        <v>0.78159960509985271</v>
      </c>
      <c r="M11" s="74">
        <f t="shared" si="9"/>
        <v>2.0690547794796521E-6</v>
      </c>
      <c r="N11" s="10">
        <f t="shared" si="10"/>
        <v>9.3525024656503489E-2</v>
      </c>
      <c r="O11" s="10">
        <f t="shared" si="11"/>
        <v>1.9270799054958346E-5</v>
      </c>
      <c r="P11" s="75">
        <v>9</v>
      </c>
      <c r="Q11" s="71">
        <f t="shared" si="12"/>
        <v>0.72743988009326011</v>
      </c>
      <c r="R11" s="76"/>
      <c r="S11" s="94" t="s">
        <v>135</v>
      </c>
      <c r="T11" s="95" t="s">
        <v>71</v>
      </c>
      <c r="U11" s="95" t="s">
        <v>72</v>
      </c>
      <c r="V11" s="96" t="s">
        <v>19</v>
      </c>
      <c r="X11" s="1">
        <v>10</v>
      </c>
      <c r="Y11" s="1">
        <f t="shared" si="13"/>
        <v>0.35559163093776325</v>
      </c>
      <c r="Z11" s="1">
        <f t="shared" si="14"/>
        <v>0.75559163093776327</v>
      </c>
      <c r="AA11" s="1">
        <f t="shared" si="15"/>
        <v>0.75559163093776327</v>
      </c>
      <c r="AB11" s="1">
        <f t="shared" si="16"/>
        <v>3.7142902457539019E-2</v>
      </c>
      <c r="AC11" s="1">
        <f t="shared" si="17"/>
        <v>0.17056846259601036</v>
      </c>
      <c r="AD11" s="1">
        <f t="shared" si="18"/>
        <v>8.2274474265729827E-2</v>
      </c>
      <c r="AE11" s="1">
        <f t="shared" si="19"/>
        <v>6.5605791618484052E-2</v>
      </c>
      <c r="AF11" s="1">
        <f t="shared" si="20"/>
        <v>0.79533546324572857</v>
      </c>
      <c r="AG11" s="1" t="str">
        <f t="shared" si="21"/>
        <v/>
      </c>
    </row>
    <row r="12" spans="1:33" x14ac:dyDescent="0.25">
      <c r="A12" s="71">
        <f t="shared" si="0"/>
        <v>-0.34493321896826351</v>
      </c>
      <c r="B12" s="60">
        <v>0.34493321896826351</v>
      </c>
      <c r="C12" s="60">
        <v>0.7794797717587999</v>
      </c>
      <c r="D12" s="21">
        <f t="shared" si="1"/>
        <v>0.74493321896826359</v>
      </c>
      <c r="E12" s="21">
        <f t="shared" si="2"/>
        <v>3.7142902457539019E-2</v>
      </c>
      <c r="F12" s="21">
        <f t="shared" si="3"/>
        <v>0.16368331261104058</v>
      </c>
      <c r="G12" s="21">
        <f t="shared" si="22"/>
        <v>8.9132727784832749E-2</v>
      </c>
      <c r="H12" s="21">
        <f t="shared" si="4"/>
        <v>0.20082621506857959</v>
      </c>
      <c r="I12" s="21">
        <f t="shared" si="5"/>
        <v>8.9132727784832777E-2</v>
      </c>
      <c r="J12" s="21">
        <f t="shared" si="6"/>
        <v>5.4974276114851152E-2</v>
      </c>
      <c r="K12" s="73">
        <f t="shared" si="7"/>
        <v>-1.444745189653652E-3</v>
      </c>
      <c r="L12" s="21">
        <f t="shared" si="8"/>
        <v>0.78096925814063844</v>
      </c>
      <c r="M12" s="74">
        <f t="shared" si="9"/>
        <v>2.2185696816824801E-6</v>
      </c>
      <c r="N12" s="10">
        <f t="shared" si="10"/>
        <v>9.3522415710286966E-2</v>
      </c>
      <c r="O12" s="10">
        <f t="shared" si="11"/>
        <v>1.9269360082878301E-5</v>
      </c>
      <c r="P12" s="75">
        <v>10</v>
      </c>
      <c r="Q12" s="71">
        <f t="shared" si="12"/>
        <v>0.72743972721544092</v>
      </c>
      <c r="R12" s="76"/>
      <c r="S12" s="97">
        <f>'CTENSIO V4D2'!N23</f>
        <v>0.3635486721128014</v>
      </c>
      <c r="T12" s="98">
        <f>'CTENSIO V4D2'!O15</f>
        <v>0.227222891548409</v>
      </c>
      <c r="U12" s="98">
        <f>'CTENSIO V4D2'!O16</f>
        <v>0.8114279062916796</v>
      </c>
      <c r="V12" s="199">
        <v>0.28999999999999998</v>
      </c>
      <c r="W12" s="61"/>
      <c r="X12" s="1">
        <v>11</v>
      </c>
      <c r="Y12" s="1">
        <f t="shared" si="13"/>
        <v>0.35059163093776324</v>
      </c>
      <c r="Z12" s="1">
        <f t="shared" si="14"/>
        <v>0.75059163093776327</v>
      </c>
      <c r="AA12" s="1">
        <f t="shared" si="15"/>
        <v>0.75059163093776327</v>
      </c>
      <c r="AB12" s="1">
        <f t="shared" si="16"/>
        <v>3.7142902457539019E-2</v>
      </c>
      <c r="AC12" s="1">
        <f t="shared" si="17"/>
        <v>0.17021829943758263</v>
      </c>
      <c r="AD12" s="1">
        <f t="shared" si="18"/>
        <v>8.2615461801425483E-2</v>
      </c>
      <c r="AE12" s="1">
        <f t="shared" si="19"/>
        <v>6.0614967241216122E-2</v>
      </c>
      <c r="AF12" s="1">
        <f t="shared" si="20"/>
        <v>0.79022817747406671</v>
      </c>
      <c r="AG12" s="1" t="str">
        <f t="shared" si="21"/>
        <v/>
      </c>
    </row>
    <row r="13" spans="1:33" x14ac:dyDescent="0.25">
      <c r="A13" s="71">
        <f t="shared" si="0"/>
        <v>-0.34419801494914842</v>
      </c>
      <c r="B13" s="60">
        <v>0.34419801494914842</v>
      </c>
      <c r="C13" s="60">
        <v>0.78034524035150554</v>
      </c>
      <c r="D13" s="21">
        <f t="shared" si="1"/>
        <v>0.7441980149491485</v>
      </c>
      <c r="E13" s="21">
        <f t="shared" si="2"/>
        <v>3.7142902457539019E-2</v>
      </c>
      <c r="F13" s="21">
        <f t="shared" si="3"/>
        <v>0.16368281801505352</v>
      </c>
      <c r="G13" s="21">
        <f t="shared" si="22"/>
        <v>8.9130097020547486E-2</v>
      </c>
      <c r="H13" s="21">
        <f t="shared" si="4"/>
        <v>0.20082572047259256</v>
      </c>
      <c r="I13" s="21">
        <f t="shared" si="5"/>
        <v>8.9130097020547458E-2</v>
      </c>
      <c r="J13" s="21">
        <f t="shared" si="6"/>
        <v>5.4242197456008404E-2</v>
      </c>
      <c r="K13" s="73">
        <f t="shared" si="7"/>
        <v>-1.348933955125605E-3</v>
      </c>
      <c r="L13" s="21">
        <f t="shared" si="8"/>
        <v>0.78033282621775513</v>
      </c>
      <c r="M13" s="74">
        <f t="shared" si="9"/>
        <v>1.5411071677321214E-10</v>
      </c>
      <c r="N13" s="10">
        <f t="shared" si="10"/>
        <v>9.3519608593813808E-2</v>
      </c>
      <c r="O13" s="10">
        <f t="shared" si="11"/>
        <v>1.9267811851839224E-5</v>
      </c>
      <c r="P13" s="75">
        <v>11</v>
      </c>
      <c r="Q13" s="71">
        <f t="shared" si="12"/>
        <v>0.72743956271687238</v>
      </c>
      <c r="R13" s="76"/>
      <c r="W13" s="61"/>
      <c r="X13" s="1">
        <v>12</v>
      </c>
      <c r="Y13" s="1">
        <f t="shared" si="13"/>
        <v>0.34559163093776324</v>
      </c>
      <c r="Z13" s="1">
        <f t="shared" si="14"/>
        <v>0.74559163093776326</v>
      </c>
      <c r="AA13" s="1">
        <f t="shared" si="15"/>
        <v>0.74559163093776326</v>
      </c>
      <c r="AB13" s="1">
        <f t="shared" si="16"/>
        <v>3.7142902457539019E-2</v>
      </c>
      <c r="AC13" s="1">
        <f t="shared" si="17"/>
        <v>0.16984763163443758</v>
      </c>
      <c r="AD13" s="1">
        <f t="shared" si="18"/>
        <v>8.2971019919420061E-2</v>
      </c>
      <c r="AE13" s="1">
        <f t="shared" si="19"/>
        <v>5.5630076926366581E-2</v>
      </c>
      <c r="AF13" s="1">
        <f t="shared" si="20"/>
        <v>0.78512000608817289</v>
      </c>
      <c r="AG13" s="1" t="str">
        <f t="shared" si="21"/>
        <v/>
      </c>
    </row>
    <row r="14" spans="1:33" x14ac:dyDescent="0.25">
      <c r="A14" s="71">
        <f t="shared" si="0"/>
        <v>-0.34362618960094743</v>
      </c>
      <c r="B14" s="60">
        <v>0.34362618960094743</v>
      </c>
      <c r="C14" s="60">
        <v>0.77950001147286585</v>
      </c>
      <c r="D14" s="21">
        <f t="shared" si="1"/>
        <v>0.74362618960094751</v>
      </c>
      <c r="E14" s="21">
        <f t="shared" si="2"/>
        <v>3.7142902457539019E-2</v>
      </c>
      <c r="F14" s="21">
        <f t="shared" si="3"/>
        <v>0.16368240748669199</v>
      </c>
      <c r="G14" s="21">
        <f t="shared" si="22"/>
        <v>8.9127913521461974E-2</v>
      </c>
      <c r="H14" s="21">
        <f t="shared" si="4"/>
        <v>0.20082530994423103</v>
      </c>
      <c r="I14" s="21">
        <f t="shared" si="5"/>
        <v>8.9127913521461988E-2</v>
      </c>
      <c r="J14" s="21">
        <f t="shared" si="6"/>
        <v>5.36729661352544E-2</v>
      </c>
      <c r="K14" s="73">
        <f t="shared" si="7"/>
        <v>-1.2785520287782784E-3</v>
      </c>
      <c r="L14" s="21">
        <f t="shared" si="8"/>
        <v>0.7798338402849827</v>
      </c>
      <c r="M14" s="74">
        <f t="shared" si="9"/>
        <v>1.1144167579934995E-7</v>
      </c>
      <c r="N14" s="10">
        <f t="shared" si="10"/>
        <v>9.351727872309594E-2</v>
      </c>
      <c r="O14" s="10">
        <f t="shared" si="11"/>
        <v>1.9266526873315062E-5</v>
      </c>
      <c r="P14" s="75">
        <v>12</v>
      </c>
      <c r="Q14" s="71">
        <f t="shared" si="12"/>
        <v>0.72743942617850654</v>
      </c>
      <c r="R14" s="76"/>
      <c r="S14" s="99" t="s">
        <v>73</v>
      </c>
      <c r="T14" s="100"/>
      <c r="U14" s="101"/>
      <c r="V14" s="102"/>
      <c r="W14" s="61"/>
      <c r="X14" s="1">
        <v>13</v>
      </c>
      <c r="Y14" s="1">
        <f t="shared" si="13"/>
        <v>0.34059163093776335</v>
      </c>
      <c r="Z14" s="1">
        <f t="shared" si="14"/>
        <v>0.74059163093776337</v>
      </c>
      <c r="AA14" s="1">
        <f t="shared" si="15"/>
        <v>0.74059163093776337</v>
      </c>
      <c r="AB14" s="1">
        <f t="shared" si="16"/>
        <v>3.7142902457539019E-2</v>
      </c>
      <c r="AC14" s="1">
        <f t="shared" si="17"/>
        <v>0.1694547648944536</v>
      </c>
      <c r="AD14" s="1">
        <f t="shared" si="18"/>
        <v>8.3339024742368345E-2</v>
      </c>
      <c r="AE14" s="1">
        <f t="shared" si="19"/>
        <v>5.0654938843402414E-2</v>
      </c>
      <c r="AF14" s="1">
        <f t="shared" si="20"/>
        <v>0.78001420374985142</v>
      </c>
      <c r="AG14" s="1" t="str">
        <f t="shared" si="21"/>
        <v/>
      </c>
    </row>
    <row r="15" spans="1:33" x14ac:dyDescent="0.25">
      <c r="A15" s="71">
        <f t="shared" si="0"/>
        <v>-0.34280929624637491</v>
      </c>
      <c r="B15" s="60">
        <v>0.34280929624637491</v>
      </c>
      <c r="C15" s="60">
        <v>0.77865520421441825</v>
      </c>
      <c r="D15" s="21">
        <f t="shared" si="1"/>
        <v>0.74280929624637493</v>
      </c>
      <c r="E15" s="21">
        <f t="shared" si="2"/>
        <v>3.7142902457539019E-2</v>
      </c>
      <c r="F15" s="21">
        <f t="shared" si="3"/>
        <v>0.16368177893564367</v>
      </c>
      <c r="G15" s="21">
        <f t="shared" si="22"/>
        <v>8.9124570603476672E-2</v>
      </c>
      <c r="H15" s="21">
        <f t="shared" si="4"/>
        <v>0.20082468139318271</v>
      </c>
      <c r="I15" s="21">
        <f t="shared" si="5"/>
        <v>8.9124570603476685E-2</v>
      </c>
      <c r="J15" s="21">
        <f t="shared" si="6"/>
        <v>5.2860044249715507E-2</v>
      </c>
      <c r="K15" s="73">
        <f t="shared" si="7"/>
        <v>-1.1839608432864246E-3</v>
      </c>
      <c r="L15" s="21">
        <f t="shared" si="8"/>
        <v>0.77911530053401246</v>
      </c>
      <c r="M15" s="74">
        <f t="shared" si="9"/>
        <v>2.1168862330413318E-7</v>
      </c>
      <c r="N15" s="10">
        <f t="shared" si="10"/>
        <v>9.3513711708468839E-2</v>
      </c>
      <c r="O15" s="10">
        <f t="shared" si="11"/>
        <v>1.9264559639531738E-5</v>
      </c>
      <c r="P15" s="75">
        <v>13</v>
      </c>
      <c r="Q15" s="71">
        <f t="shared" si="12"/>
        <v>0.72743921712758342</v>
      </c>
      <c r="R15" s="76"/>
      <c r="S15" s="103" t="s">
        <v>132</v>
      </c>
      <c r="T15" s="103" t="s">
        <v>133</v>
      </c>
      <c r="U15" s="104" t="s">
        <v>74</v>
      </c>
      <c r="V15" s="105" t="s">
        <v>75</v>
      </c>
      <c r="W15" s="61"/>
      <c r="X15" s="1">
        <v>14</v>
      </c>
      <c r="Y15" s="1">
        <f t="shared" si="13"/>
        <v>0.33559163093776323</v>
      </c>
      <c r="Z15" s="1">
        <f t="shared" si="14"/>
        <v>0.73559163093776325</v>
      </c>
      <c r="AA15" s="1">
        <f t="shared" si="15"/>
        <v>0.73559163093776325</v>
      </c>
      <c r="AB15" s="1">
        <f t="shared" si="16"/>
        <v>3.7142902457539019E-2</v>
      </c>
      <c r="AC15" s="1">
        <f t="shared" si="17"/>
        <v>0.16903783378393725</v>
      </c>
      <c r="AD15" s="1">
        <f t="shared" si="18"/>
        <v>8.371509996813993E-2</v>
      </c>
      <c r="AE15" s="1">
        <f t="shared" si="19"/>
        <v>4.5695794728147068E-2</v>
      </c>
      <c r="AF15" s="1">
        <f t="shared" si="20"/>
        <v>0.7749163917669798</v>
      </c>
      <c r="AG15" s="1" t="str">
        <f t="shared" si="21"/>
        <v/>
      </c>
    </row>
    <row r="16" spans="1:33" x14ac:dyDescent="0.25">
      <c r="A16" s="71">
        <f t="shared" si="0"/>
        <v>-0.3420740922272596</v>
      </c>
      <c r="B16" s="60">
        <v>0.3420740922272596</v>
      </c>
      <c r="C16" s="60">
        <v>0.77849851444505147</v>
      </c>
      <c r="D16" s="21">
        <f t="shared" si="1"/>
        <v>0.74207409222725962</v>
      </c>
      <c r="E16" s="21">
        <f t="shared" si="2"/>
        <v>3.7142902457539019E-2</v>
      </c>
      <c r="F16" s="21">
        <f t="shared" si="3"/>
        <v>0.16368116782732697</v>
      </c>
      <c r="G16" s="21">
        <f t="shared" si="22"/>
        <v>8.9121320674160329E-2</v>
      </c>
      <c r="H16" s="21">
        <f t="shared" si="4"/>
        <v>0.20082407028486601</v>
      </c>
      <c r="I16" s="21">
        <f t="shared" si="5"/>
        <v>8.9121320674160343E-2</v>
      </c>
      <c r="J16" s="21">
        <f t="shared" si="6"/>
        <v>5.2128701268233234E-2</v>
      </c>
      <c r="K16" s="73">
        <f t="shared" si="7"/>
        <v>-1.1045011629337493E-3</v>
      </c>
      <c r="L16" s="21">
        <f t="shared" si="8"/>
        <v>0.77846321398326923</v>
      </c>
      <c r="M16" s="74">
        <f t="shared" si="9"/>
        <v>1.2461226020393477E-9</v>
      </c>
      <c r="N16" s="10">
        <f t="shared" si="10"/>
        <v>9.3510243912694996E-2</v>
      </c>
      <c r="O16" s="10">
        <f t="shared" si="11"/>
        <v>1.9262647193749509E-5</v>
      </c>
      <c r="P16" s="75">
        <v>14</v>
      </c>
      <c r="Q16" s="71">
        <f t="shared" si="12"/>
        <v>0.72743901387796972</v>
      </c>
      <c r="R16" s="76"/>
      <c r="S16" s="106">
        <f ca="1">SUM(INDIRECT("M"&amp;U43):INDIRECT("M"&amp;T43))</f>
        <v>5.6461344696661763E-4</v>
      </c>
      <c r="T16" s="107">
        <f ca="1">SUM(INDIRECT("M"&amp;MAX(T43,U43)):M2)</f>
        <v>9.6015560066386692E-4</v>
      </c>
      <c r="U16" s="108">
        <f ca="1">SUM(INDIRECT("O"&amp;MAX(T43,U43)):O2)</f>
        <v>3.7538797659390265E-3</v>
      </c>
      <c r="V16" s="109">
        <v>24.427527432694614</v>
      </c>
      <c r="W16" s="110"/>
      <c r="X16" s="1">
        <v>15</v>
      </c>
      <c r="Y16" s="1">
        <f t="shared" si="13"/>
        <v>0.33059163093776334</v>
      </c>
      <c r="Z16" s="1">
        <f t="shared" si="14"/>
        <v>0.73059163093776336</v>
      </c>
      <c r="AA16" s="1">
        <f t="shared" si="15"/>
        <v>0.73059163093776336</v>
      </c>
      <c r="AB16" s="1">
        <f t="shared" si="16"/>
        <v>3.7142902457539019E-2</v>
      </c>
      <c r="AC16" s="1">
        <f t="shared" si="17"/>
        <v>0.16859478300414829</v>
      </c>
      <c r="AD16" s="1">
        <f t="shared" si="18"/>
        <v>8.4091153133141278E-2</v>
      </c>
      <c r="AE16" s="1">
        <f t="shared" si="19"/>
        <v>4.0762792342934763E-2</v>
      </c>
      <c r="AF16" s="1">
        <f t="shared" si="20"/>
        <v>0.76983603432638914</v>
      </c>
      <c r="AG16" s="1" t="str">
        <f t="shared" si="21"/>
        <v/>
      </c>
    </row>
    <row r="17" spans="1:34" x14ac:dyDescent="0.25">
      <c r="A17" s="71">
        <f t="shared" si="0"/>
        <v>-0.34142057754360167</v>
      </c>
      <c r="B17" s="60">
        <v>0.34142057754360167</v>
      </c>
      <c r="C17" s="60">
        <v>0.77664798830775417</v>
      </c>
      <c r="D17" s="21">
        <f t="shared" si="1"/>
        <v>0.74142057754360169</v>
      </c>
      <c r="E17" s="21">
        <f t="shared" si="2"/>
        <v>3.7142902457539019E-2</v>
      </c>
      <c r="F17" s="21">
        <f t="shared" si="3"/>
        <v>0.16368058577644551</v>
      </c>
      <c r="G17" s="21">
        <f t="shared" si="22"/>
        <v>8.9118225476897212E-2</v>
      </c>
      <c r="H17" s="21">
        <f t="shared" si="4"/>
        <v>0.2008234882339846</v>
      </c>
      <c r="I17" s="21">
        <f t="shared" si="5"/>
        <v>8.911822547689717E-2</v>
      </c>
      <c r="J17" s="21">
        <f t="shared" si="6"/>
        <v>5.1478863832719893E-2</v>
      </c>
      <c r="K17" s="73">
        <f t="shared" si="7"/>
        <v>-1.0381291235783262E-3</v>
      </c>
      <c r="L17" s="21">
        <f t="shared" si="8"/>
        <v>0.7778795550017622</v>
      </c>
      <c r="M17" s="74">
        <f t="shared" si="9"/>
        <v>1.5167565217898808E-6</v>
      </c>
      <c r="N17" s="10">
        <f t="shared" si="10"/>
        <v>9.3506941218651551E-2</v>
      </c>
      <c r="O17" s="10">
        <f t="shared" si="11"/>
        <v>1.9260825861922711E-5</v>
      </c>
      <c r="P17" s="75">
        <v>15</v>
      </c>
      <c r="Q17" s="71">
        <f t="shared" si="12"/>
        <v>0.72743882029262064</v>
      </c>
      <c r="R17" s="76"/>
      <c r="S17" s="111"/>
      <c r="T17" s="112" t="s">
        <v>76</v>
      </c>
      <c r="U17" s="113"/>
      <c r="V17" s="114"/>
      <c r="W17" s="115"/>
      <c r="X17" s="1">
        <v>16</v>
      </c>
      <c r="Y17" s="1">
        <f t="shared" si="13"/>
        <v>0.32559163093776333</v>
      </c>
      <c r="Z17" s="1">
        <f t="shared" si="14"/>
        <v>0.72559163093776335</v>
      </c>
      <c r="AA17" s="1">
        <f t="shared" si="15"/>
        <v>0.72559163093776335</v>
      </c>
      <c r="AB17" s="1">
        <f t="shared" si="16"/>
        <v>3.7142902457539019E-2</v>
      </c>
      <c r="AC17" s="1">
        <f t="shared" si="17"/>
        <v>0.1681233468708864</v>
      </c>
      <c r="AD17" s="1">
        <f t="shared" si="18"/>
        <v>8.4453099670153964E-2</v>
      </c>
      <c r="AE17" s="1">
        <f t="shared" si="19"/>
        <v>3.5872281939183959E-2</v>
      </c>
      <c r="AF17" s="1">
        <f t="shared" si="20"/>
        <v>0.76478872813151666</v>
      </c>
      <c r="AG17" s="1" t="str">
        <f t="shared" si="21"/>
        <v/>
      </c>
    </row>
    <row r="18" spans="1:34" x14ac:dyDescent="0.25">
      <c r="A18" s="71">
        <f t="shared" si="0"/>
        <v>-0.34060368418902914</v>
      </c>
      <c r="B18" s="60">
        <v>0.34060368418902914</v>
      </c>
      <c r="C18" s="60">
        <v>0.77631461785615574</v>
      </c>
      <c r="D18" s="21">
        <f t="shared" si="1"/>
        <v>0.74060368418902911</v>
      </c>
      <c r="E18" s="21">
        <f t="shared" si="2"/>
        <v>3.7142902457539019E-2</v>
      </c>
      <c r="F18" s="21">
        <f t="shared" si="3"/>
        <v>0.16367980291667014</v>
      </c>
      <c r="G18" s="21">
        <f t="shared" si="22"/>
        <v>8.9114062740194955E-2</v>
      </c>
      <c r="H18" s="21">
        <f t="shared" si="4"/>
        <v>0.20082270537420918</v>
      </c>
      <c r="I18" s="21">
        <f t="shared" si="5"/>
        <v>8.9114062740194955E-2</v>
      </c>
      <c r="J18" s="21">
        <f t="shared" si="6"/>
        <v>5.0666916074625014E-2</v>
      </c>
      <c r="K18" s="73">
        <f t="shared" si="7"/>
        <v>-9.6048006002614084E-4</v>
      </c>
      <c r="L18" s="21">
        <f t="shared" si="8"/>
        <v>0.77714499593447939</v>
      </c>
      <c r="M18" s="74">
        <f t="shared" si="9"/>
        <v>6.8952775296047089E-7</v>
      </c>
      <c r="N18" s="10">
        <f t="shared" si="10"/>
        <v>9.3502499414302193E-2</v>
      </c>
      <c r="O18" s="10">
        <f t="shared" si="11"/>
        <v>1.9258376442649396E-5</v>
      </c>
      <c r="P18" s="75">
        <v>16</v>
      </c>
      <c r="Q18" s="71">
        <f t="shared" si="12"/>
        <v>0.72743855991988049</v>
      </c>
      <c r="R18" s="76"/>
      <c r="S18" s="116" t="s">
        <v>134</v>
      </c>
      <c r="T18" s="117"/>
      <c r="U18" s="118" t="s">
        <v>77</v>
      </c>
      <c r="V18" s="117"/>
      <c r="W18" s="119" t="str">
        <f>IF('CTENSIO V4D2'!O8=1,"Val suggérée","")</f>
        <v>Val suggérée</v>
      </c>
      <c r="X18" s="1">
        <v>17</v>
      </c>
      <c r="Y18" s="1">
        <f t="shared" si="13"/>
        <v>0.32059163093776333</v>
      </c>
      <c r="Z18" s="1">
        <f t="shared" si="14"/>
        <v>0.72059163093776335</v>
      </c>
      <c r="AA18" s="1">
        <f t="shared" si="15"/>
        <v>0.72059163093776335</v>
      </c>
      <c r="AB18" s="1">
        <f t="shared" si="16"/>
        <v>3.7142902457539019E-2</v>
      </c>
      <c r="AC18" s="1">
        <f t="shared" si="17"/>
        <v>0.16762102698519252</v>
      </c>
      <c r="AD18" s="1">
        <f t="shared" si="18"/>
        <v>8.4777478948981133E-2</v>
      </c>
      <c r="AE18" s="1">
        <f t="shared" si="19"/>
        <v>3.1050222546050662E-2</v>
      </c>
      <c r="AF18" s="1">
        <f t="shared" si="20"/>
        <v>0.75979960126451651</v>
      </c>
      <c r="AG18" s="1" t="str">
        <f t="shared" si="21"/>
        <v/>
      </c>
    </row>
    <row r="19" spans="1:34" x14ac:dyDescent="0.25">
      <c r="A19" s="71">
        <f t="shared" si="0"/>
        <v>-0.33995016950537099</v>
      </c>
      <c r="B19" s="60">
        <v>0.33995016950537099</v>
      </c>
      <c r="C19" s="60">
        <v>0.77667422921631679</v>
      </c>
      <c r="D19" s="21">
        <f t="shared" si="1"/>
        <v>0.73995016950537096</v>
      </c>
      <c r="E19" s="21">
        <f t="shared" si="2"/>
        <v>3.7142902457539019E-2</v>
      </c>
      <c r="F19" s="21">
        <f t="shared" si="3"/>
        <v>0.16367912918135283</v>
      </c>
      <c r="G19" s="21">
        <f t="shared" si="22"/>
        <v>8.911048054140841E-2</v>
      </c>
      <c r="H19" s="21">
        <f t="shared" si="4"/>
        <v>0.20082203163889187</v>
      </c>
      <c r="I19" s="21">
        <f t="shared" si="5"/>
        <v>8.911048054140841E-2</v>
      </c>
      <c r="J19" s="21">
        <f t="shared" si="6"/>
        <v>5.0017657325070713E-2</v>
      </c>
      <c r="K19" s="73">
        <f t="shared" si="7"/>
        <v>-9.0237666030791802E-4</v>
      </c>
      <c r="L19" s="21">
        <f t="shared" si="8"/>
        <v>0.77655361650580279</v>
      </c>
      <c r="M19" s="74">
        <f t="shared" si="9"/>
        <v>1.4547425937534185E-8</v>
      </c>
      <c r="N19" s="10">
        <f t="shared" si="10"/>
        <v>9.3498677062383781E-2</v>
      </c>
      <c r="O19" s="10">
        <f t="shared" si="11"/>
        <v>1.925626870670035E-5</v>
      </c>
      <c r="P19" s="75">
        <v>17</v>
      </c>
      <c r="Q19" s="71">
        <f t="shared" si="12"/>
        <v>0.72743833584104001</v>
      </c>
      <c r="R19" s="76"/>
      <c r="S19" s="120" t="s">
        <v>78</v>
      </c>
      <c r="T19" s="121">
        <v>11.382026802348456</v>
      </c>
      <c r="U19" s="95" t="s">
        <v>79</v>
      </c>
      <c r="V19" s="122">
        <v>1</v>
      </c>
      <c r="W19" s="123">
        <f>IF('CTENSIO V4D2'!O8=1,'CTENSIO V4D2'!Q14/100,"")</f>
        <v>0.99485766007675491</v>
      </c>
      <c r="X19" s="1">
        <v>18</v>
      </c>
      <c r="Y19" s="1">
        <f t="shared" si="13"/>
        <v>0.31559163093776332</v>
      </c>
      <c r="Z19" s="1">
        <f t="shared" si="14"/>
        <v>0.71559163093776335</v>
      </c>
      <c r="AA19" s="1">
        <f t="shared" si="15"/>
        <v>0.71559163093776335</v>
      </c>
      <c r="AB19" s="1">
        <f t="shared" si="16"/>
        <v>3.7142902457539019E-2</v>
      </c>
      <c r="AC19" s="1">
        <f t="shared" si="17"/>
        <v>0.16708506816212687</v>
      </c>
      <c r="AD19" s="1">
        <f t="shared" si="18"/>
        <v>8.5026805491590279E-2</v>
      </c>
      <c r="AE19" s="1">
        <f t="shared" si="19"/>
        <v>2.6336854826507158E-2</v>
      </c>
      <c r="AF19" s="1">
        <f t="shared" si="20"/>
        <v>0.75490797803644882</v>
      </c>
      <c r="AG19" s="1" t="str">
        <f t="shared" si="21"/>
        <v/>
      </c>
    </row>
    <row r="20" spans="1:34" x14ac:dyDescent="0.25">
      <c r="A20" s="71">
        <f t="shared" si="0"/>
        <v>-0.33921496548625568</v>
      </c>
      <c r="B20" s="60">
        <v>0.33921496548625568</v>
      </c>
      <c r="C20" s="60">
        <v>0.77482045110863373</v>
      </c>
      <c r="D20" s="21">
        <f t="shared" si="1"/>
        <v>0.73921496548625565</v>
      </c>
      <c r="E20" s="21">
        <f t="shared" si="2"/>
        <v>3.7142902457539019E-2</v>
      </c>
      <c r="F20" s="21">
        <f t="shared" si="3"/>
        <v>0.16367831701705621</v>
      </c>
      <c r="G20" s="21">
        <f t="shared" si="22"/>
        <v>8.9106162677268411E-2</v>
      </c>
      <c r="H20" s="21">
        <f t="shared" si="4"/>
        <v>0.20082121947459525</v>
      </c>
      <c r="I20" s="21">
        <f t="shared" si="5"/>
        <v>8.9106162677268397E-2</v>
      </c>
      <c r="J20" s="21">
        <f t="shared" si="6"/>
        <v>4.9287583334392038E-2</v>
      </c>
      <c r="K20" s="73">
        <f t="shared" si="7"/>
        <v>-8.4102691389784101E-4</v>
      </c>
      <c r="L20" s="21">
        <f t="shared" si="8"/>
        <v>0.77588462214235066</v>
      </c>
      <c r="M20" s="74">
        <f t="shared" si="9"/>
        <v>1.1324599890021398E-6</v>
      </c>
      <c r="N20" s="10">
        <f t="shared" si="10"/>
        <v>9.3494069720132592E-2</v>
      </c>
      <c r="O20" s="10">
        <f t="shared" si="11"/>
        <v>1.9253728216817204E-5</v>
      </c>
      <c r="P20" s="75">
        <v>18</v>
      </c>
      <c r="Q20" s="71">
        <f t="shared" si="12"/>
        <v>0.72743806572185643</v>
      </c>
      <c r="R20" s="76"/>
      <c r="S20" s="124" t="s">
        <v>80</v>
      </c>
      <c r="T20" s="125">
        <v>3.7142902457539019E-2</v>
      </c>
      <c r="U20" s="95" t="s">
        <v>81</v>
      </c>
      <c r="V20" s="122">
        <v>0</v>
      </c>
      <c r="W20" s="61"/>
      <c r="X20" s="1">
        <v>19</v>
      </c>
      <c r="Y20" s="1">
        <f t="shared" si="13"/>
        <v>0.31059163093776332</v>
      </c>
      <c r="Z20" s="1">
        <f t="shared" si="14"/>
        <v>0.71059163093776334</v>
      </c>
      <c r="AA20" s="1">
        <f t="shared" si="15"/>
        <v>0.71059163093776334</v>
      </c>
      <c r="AB20" s="1">
        <f t="shared" si="16"/>
        <v>3.7142902457539019E-2</v>
      </c>
      <c r="AC20" s="1">
        <f t="shared" si="17"/>
        <v>0.16651243279958108</v>
      </c>
      <c r="AD20" s="1">
        <f t="shared" si="18"/>
        <v>8.5144098637733909E-2</v>
      </c>
      <c r="AE20" s="1">
        <f t="shared" si="19"/>
        <v>2.1792197042909314E-2</v>
      </c>
      <c r="AF20" s="1">
        <f t="shared" si="20"/>
        <v>0.7501728664281232</v>
      </c>
      <c r="AG20" s="1" t="str">
        <f t="shared" si="21"/>
        <v/>
      </c>
    </row>
    <row r="21" spans="1:34" ht="15.75" thickBot="1" x14ac:dyDescent="0.3">
      <c r="A21" s="71">
        <f t="shared" si="0"/>
        <v>-0.33847976146714037</v>
      </c>
      <c r="B21" s="60">
        <v>0.33847976146714037</v>
      </c>
      <c r="C21" s="60">
        <v>0.77534837453798244</v>
      </c>
      <c r="D21" s="21">
        <f t="shared" si="1"/>
        <v>0.73847976146714034</v>
      </c>
      <c r="E21" s="21">
        <f t="shared" si="2"/>
        <v>3.7142902457539019E-2</v>
      </c>
      <c r="F21" s="21">
        <f t="shared" si="3"/>
        <v>0.16367744328983402</v>
      </c>
      <c r="G21" s="21">
        <f t="shared" si="22"/>
        <v>8.9101517942602265E-2</v>
      </c>
      <c r="H21" s="21">
        <f t="shared" si="4"/>
        <v>0.20082034574737306</v>
      </c>
      <c r="I21" s="21">
        <f t="shared" si="5"/>
        <v>8.9101517942602265E-2</v>
      </c>
      <c r="J21" s="21">
        <f t="shared" si="6"/>
        <v>4.855789777716505E-2</v>
      </c>
      <c r="K21" s="73">
        <f t="shared" si="7"/>
        <v>-7.8368651936212787E-4</v>
      </c>
      <c r="L21" s="21">
        <f t="shared" si="8"/>
        <v>0.77521198638515176</v>
      </c>
      <c r="M21" s="74">
        <f t="shared" si="9"/>
        <v>1.8601728232564883E-8</v>
      </c>
      <c r="N21" s="10">
        <f t="shared" si="10"/>
        <v>9.3489113586653849E-2</v>
      </c>
      <c r="O21" s="10">
        <f t="shared" si="11"/>
        <v>1.9250995535700433E-5</v>
      </c>
      <c r="P21" s="75">
        <v>19</v>
      </c>
      <c r="Q21" s="71">
        <f t="shared" si="12"/>
        <v>0.72743777512734886</v>
      </c>
      <c r="R21" s="76"/>
      <c r="S21" s="126" t="s">
        <v>82</v>
      </c>
      <c r="T21" s="127">
        <v>0.33259179782612053</v>
      </c>
      <c r="U21" s="128" t="s">
        <v>83</v>
      </c>
      <c r="V21" s="129">
        <v>1</v>
      </c>
      <c r="W21" s="61"/>
      <c r="X21" s="1">
        <v>20</v>
      </c>
      <c r="Y21" s="1">
        <f t="shared" si="13"/>
        <v>0.30559163093776331</v>
      </c>
      <c r="Z21" s="1">
        <f t="shared" si="14"/>
        <v>0.70559163093776334</v>
      </c>
      <c r="AA21" s="1">
        <f t="shared" si="15"/>
        <v>0.70559163093776334</v>
      </c>
      <c r="AB21" s="1">
        <f t="shared" si="16"/>
        <v>3.7142902457539019E-2</v>
      </c>
      <c r="AC21" s="1">
        <f t="shared" si="17"/>
        <v>0.16589977403120645</v>
      </c>
      <c r="AD21" s="1">
        <f t="shared" si="18"/>
        <v>8.504854166080586E-2</v>
      </c>
      <c r="AE21" s="1">
        <f t="shared" si="19"/>
        <v>1.7500412788211975E-2</v>
      </c>
      <c r="AF21" s="1">
        <f t="shared" si="20"/>
        <v>0.74567731689219818</v>
      </c>
      <c r="AG21" s="1" t="str">
        <f t="shared" si="21"/>
        <v/>
      </c>
    </row>
    <row r="22" spans="1:34" ht="15.75" thickTop="1" x14ac:dyDescent="0.25">
      <c r="A22" s="71">
        <f t="shared" si="0"/>
        <v>-0.33774455744802501</v>
      </c>
      <c r="B22" s="60">
        <v>0.33774455744802501</v>
      </c>
      <c r="C22" s="60">
        <v>0.77517891805437944</v>
      </c>
      <c r="D22" s="21">
        <f t="shared" si="1"/>
        <v>0.73774455744802503</v>
      </c>
      <c r="E22" s="21">
        <f t="shared" si="2"/>
        <v>3.7142902457539019E-2</v>
      </c>
      <c r="F22" s="21">
        <f t="shared" si="3"/>
        <v>0.16367650336550998</v>
      </c>
      <c r="G22" s="21">
        <f t="shared" si="22"/>
        <v>8.9096521799578207E-2</v>
      </c>
      <c r="H22" s="21">
        <f t="shared" si="4"/>
        <v>0.20081940582304902</v>
      </c>
      <c r="I22" s="21">
        <f t="shared" si="5"/>
        <v>8.9096521799578221E-2</v>
      </c>
      <c r="J22" s="21">
        <f t="shared" si="6"/>
        <v>4.7828629825397755E-2</v>
      </c>
      <c r="K22" s="73">
        <f t="shared" si="7"/>
        <v>-7.3011429431899487E-4</v>
      </c>
      <c r="L22" s="21">
        <f t="shared" si="8"/>
        <v>0.77453597804730689</v>
      </c>
      <c r="M22" s="74">
        <f t="shared" si="9"/>
        <v>4.1337185269444488E-7</v>
      </c>
      <c r="N22" s="10">
        <f t="shared" si="10"/>
        <v>9.3483782477501387E-2</v>
      </c>
      <c r="O22" s="10">
        <f t="shared" si="11"/>
        <v>1.9248056256050839E-5</v>
      </c>
      <c r="P22" s="75">
        <v>20</v>
      </c>
      <c r="Q22" s="71">
        <f t="shared" si="12"/>
        <v>0.72743746251622809</v>
      </c>
      <c r="R22" s="76"/>
      <c r="S22" s="68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1"/>
    </row>
    <row r="23" spans="1:34" x14ac:dyDescent="0.25">
      <c r="A23" s="71">
        <f t="shared" si="0"/>
        <v>-0.33709104276436708</v>
      </c>
      <c r="B23" s="60">
        <v>0.33709104276436708</v>
      </c>
      <c r="C23" s="60">
        <v>0.77265677668066091</v>
      </c>
      <c r="D23" s="21">
        <f t="shared" si="1"/>
        <v>0.7370910427643671</v>
      </c>
      <c r="E23" s="21">
        <f t="shared" si="2"/>
        <v>3.7142902457539019E-2</v>
      </c>
      <c r="F23" s="21">
        <f t="shared" si="3"/>
        <v>0.16367560828826128</v>
      </c>
      <c r="G23" s="21">
        <f t="shared" si="22"/>
        <v>8.9091764517337746E-2</v>
      </c>
      <c r="H23" s="21">
        <f t="shared" si="4"/>
        <v>0.20081851074580032</v>
      </c>
      <c r="I23" s="21">
        <f t="shared" si="5"/>
        <v>8.9091764517337746E-2</v>
      </c>
      <c r="J23" s="21">
        <f t="shared" si="6"/>
        <v>4.7180767501229015E-2</v>
      </c>
      <c r="K23" s="73">
        <f t="shared" si="7"/>
        <v>-6.8547227347258671E-4</v>
      </c>
      <c r="L23" s="21">
        <f t="shared" si="8"/>
        <v>0.77393246004863314</v>
      </c>
      <c r="M23" s="74">
        <f t="shared" si="9"/>
        <v>1.6273680553209864E-6</v>
      </c>
      <c r="N23" s="10">
        <f t="shared" si="10"/>
        <v>9.3478706236118592E-2</v>
      </c>
      <c r="O23" s="10">
        <f t="shared" si="11"/>
        <v>1.924525764397984E-5</v>
      </c>
      <c r="P23" s="75">
        <v>21</v>
      </c>
      <c r="Q23" s="71">
        <f t="shared" si="12"/>
        <v>0.72743716482087672</v>
      </c>
      <c r="R23" s="76"/>
      <c r="S23" s="130" t="s">
        <v>84</v>
      </c>
      <c r="T23" s="69"/>
      <c r="U23" s="69"/>
      <c r="V23" s="69"/>
      <c r="W23" s="69"/>
      <c r="X23" s="61"/>
      <c r="Y23" s="131"/>
      <c r="Z23" s="132" t="s">
        <v>0</v>
      </c>
      <c r="AA23" s="133" t="s">
        <v>85</v>
      </c>
      <c r="AB23" s="131" t="s">
        <v>54</v>
      </c>
      <c r="AC23" t="s">
        <v>86</v>
      </c>
      <c r="AD23" s="134" t="s">
        <v>87</v>
      </c>
      <c r="AE23" s="132" t="s">
        <v>88</v>
      </c>
      <c r="AF23" s="132" t="s">
        <v>50</v>
      </c>
      <c r="AG23" s="132" t="s">
        <v>89</v>
      </c>
      <c r="AH23" s="133" t="s">
        <v>90</v>
      </c>
    </row>
    <row r="24" spans="1:34" x14ac:dyDescent="0.25">
      <c r="A24" s="71">
        <f t="shared" si="0"/>
        <v>-0.33643752808070893</v>
      </c>
      <c r="B24" s="60">
        <v>0.33643752808070893</v>
      </c>
      <c r="C24" s="60">
        <v>0.77368500860722667</v>
      </c>
      <c r="D24" s="21">
        <f t="shared" si="1"/>
        <v>0.73643752808070895</v>
      </c>
      <c r="E24" s="21">
        <f t="shared" si="2"/>
        <v>3.7142902457539019E-2</v>
      </c>
      <c r="F24" s="21">
        <f t="shared" si="3"/>
        <v>0.1636746532394201</v>
      </c>
      <c r="G24" s="21">
        <f t="shared" si="22"/>
        <v>8.9086689003093245E-2</v>
      </c>
      <c r="H24" s="21">
        <f t="shared" si="4"/>
        <v>0.20081755569695914</v>
      </c>
      <c r="I24" s="21">
        <f t="shared" si="5"/>
        <v>8.9086689003093258E-2</v>
      </c>
      <c r="J24" s="21">
        <f t="shared" si="6"/>
        <v>4.6533283380656529E-2</v>
      </c>
      <c r="K24" s="73">
        <f t="shared" si="7"/>
        <v>-6.4347283338337194E-4</v>
      </c>
      <c r="L24" s="21">
        <f t="shared" si="8"/>
        <v>0.77332665772673881</v>
      </c>
      <c r="M24" s="74">
        <f t="shared" si="9"/>
        <v>1.2841535354642205E-7</v>
      </c>
      <c r="N24" s="10">
        <f t="shared" si="10"/>
        <v>9.3473290418405353E-2</v>
      </c>
      <c r="O24" s="10">
        <f t="shared" si="11"/>
        <v>1.9242271976818067E-5</v>
      </c>
      <c r="P24" s="75">
        <v>22</v>
      </c>
      <c r="Q24" s="71">
        <f t="shared" si="12"/>
        <v>0.72743684717946566</v>
      </c>
      <c r="R24" s="76"/>
      <c r="S24" s="135" t="s">
        <v>65</v>
      </c>
      <c r="T24" s="136" t="s">
        <v>91</v>
      </c>
      <c r="U24" s="137" t="s">
        <v>92</v>
      </c>
      <c r="V24" s="138" t="s">
        <v>93</v>
      </c>
      <c r="W24" s="139"/>
      <c r="X24" s="61"/>
      <c r="Y24" s="140" t="s">
        <v>94</v>
      </c>
      <c r="Z24" s="141">
        <f>AD39</f>
        <v>5.0607687216278362E-2</v>
      </c>
      <c r="AA24" s="132">
        <f t="shared" ref="AA24:AA30" ca="1" si="23">LOOKUP(-Z24,A$2:A$700,P:P)+2</f>
        <v>444</v>
      </c>
      <c r="AB24" s="142">
        <f t="shared" ref="AB24:AB30" ca="1" si="24">INDIRECT("L"&amp;$AA24)</f>
        <v>0.6769961486180911</v>
      </c>
      <c r="AC24">
        <f ca="1">INDIRECT("E"&amp;$AA24)</f>
        <v>3.7142901447128757E-2</v>
      </c>
      <c r="AD24" s="61">
        <f ca="1">INDIRECT("F"&amp;$AA24)</f>
        <v>1.2015174889375247E-2</v>
      </c>
      <c r="AE24" s="143">
        <f t="shared" ref="AE24:AE30" ca="1" si="25">AB24-INDIRECT("H"&amp;$AA24)-S$29</f>
        <v>0.22783807228158703</v>
      </c>
      <c r="AF24" s="132">
        <f t="shared" ref="AF24:AF30" ca="1" si="26">INDIRECT("G"&amp;$AA24)</f>
        <v>2.347049668857043E-3</v>
      </c>
      <c r="AG24" s="144">
        <f t="shared" ref="AG24:AG30" ca="1" si="27">INDIRECT("J"&amp;$AA24)+INDIRECT("K"&amp;$AA24)</f>
        <v>4.3855363783965282E-13</v>
      </c>
      <c r="AH24" s="145">
        <f t="shared" ref="AH24:AH30" ca="1" si="28">AE24-AF24-AG24</f>
        <v>0.22549102261229143</v>
      </c>
    </row>
    <row r="25" spans="1:34" x14ac:dyDescent="0.25">
      <c r="A25" s="71">
        <f t="shared" si="0"/>
        <v>-0.33545725605522186</v>
      </c>
      <c r="B25" s="60">
        <v>0.33545725605522186</v>
      </c>
      <c r="C25" s="60">
        <v>0.77318966616377482</v>
      </c>
      <c r="D25" s="21">
        <f t="shared" si="1"/>
        <v>0.73545725605522194</v>
      </c>
      <c r="E25" s="21">
        <f t="shared" si="2"/>
        <v>3.7142902457539019E-2</v>
      </c>
      <c r="F25" s="21">
        <f t="shared" si="3"/>
        <v>0.16367309943337804</v>
      </c>
      <c r="G25" s="21">
        <f t="shared" si="22"/>
        <v>8.9078432584432099E-2</v>
      </c>
      <c r="H25" s="21">
        <f t="shared" si="4"/>
        <v>0.20081600189091708</v>
      </c>
      <c r="I25" s="21">
        <f t="shared" si="5"/>
        <v>8.9078432584432099E-2</v>
      </c>
      <c r="J25" s="21">
        <f t="shared" si="6"/>
        <v>4.5562821579872688E-2</v>
      </c>
      <c r="K25" s="73">
        <f t="shared" si="7"/>
        <v>-5.8511043144922749E-4</v>
      </c>
      <c r="L25" s="21">
        <f t="shared" si="8"/>
        <v>0.77241404154474402</v>
      </c>
      <c r="M25" s="74">
        <f t="shared" si="9"/>
        <v>6.0159354964667576E-7</v>
      </c>
      <c r="N25" s="10">
        <f t="shared" si="10"/>
        <v>9.3464480405143227E-2</v>
      </c>
      <c r="O25" s="10">
        <f t="shared" si="11"/>
        <v>1.9237415485564836E-5</v>
      </c>
      <c r="P25" s="75">
        <v>23</v>
      </c>
      <c r="Q25" s="71">
        <f t="shared" si="12"/>
        <v>0.72743633039632061</v>
      </c>
      <c r="R25" s="76"/>
      <c r="S25" s="146">
        <f>V4</f>
        <v>1</v>
      </c>
      <c r="T25" s="147">
        <f>V39</f>
        <v>0.3635486721128014</v>
      </c>
      <c r="U25" s="148">
        <f>T12</f>
        <v>0.227222891548409</v>
      </c>
      <c r="V25" s="149">
        <f>-V37</f>
        <v>8.1142790629167953E-3</v>
      </c>
      <c r="W25" s="150" t="s">
        <v>95</v>
      </c>
      <c r="X25" s="200"/>
      <c r="Y25" s="202" t="s">
        <v>96</v>
      </c>
      <c r="Z25" s="201">
        <f>AD38</f>
        <v>9.736303828538001E-2</v>
      </c>
      <c r="AA25" s="132">
        <f t="shared" ca="1" si="23"/>
        <v>364</v>
      </c>
      <c r="AB25" s="142">
        <f t="shared" ca="1" si="24"/>
        <v>0.69130344162817614</v>
      </c>
      <c r="AC25">
        <f t="shared" ref="AC25:AC30" ca="1" si="29">INDIRECT("E"&amp;$AA25)</f>
        <v>3.7142902457539019E-2</v>
      </c>
      <c r="AD25" s="61">
        <f t="shared" ref="AD25:AD30" ca="1" si="30">INDIRECT("F"&amp;$AA25)</f>
        <v>5.5032750962757233E-2</v>
      </c>
      <c r="AE25" s="143">
        <f t="shared" ca="1" si="25"/>
        <v>0.19912778820787991</v>
      </c>
      <c r="AF25" s="132">
        <f t="shared" ca="1" si="26"/>
        <v>5.8923937499544554E-3</v>
      </c>
      <c r="AG25" s="144">
        <f t="shared" ca="1" si="27"/>
        <v>4.6155492654449075E-11</v>
      </c>
      <c r="AH25" s="145">
        <f t="shared" ca="1" si="28"/>
        <v>0.19323539441176996</v>
      </c>
    </row>
    <row r="26" spans="1:34" x14ac:dyDescent="0.25">
      <c r="A26" s="71">
        <f t="shared" si="0"/>
        <v>-0.33480374137156393</v>
      </c>
      <c r="B26" s="60">
        <v>0.33480374137156393</v>
      </c>
      <c r="C26" s="60">
        <v>0.7716734756337974</v>
      </c>
      <c r="D26" s="21">
        <f t="shared" si="1"/>
        <v>0.73480374137156401</v>
      </c>
      <c r="E26" s="21">
        <f t="shared" si="2"/>
        <v>3.7142902457539019E-2</v>
      </c>
      <c r="F26" s="21">
        <f t="shared" si="3"/>
        <v>0.1636719764516037</v>
      </c>
      <c r="G26" s="21">
        <f t="shared" si="22"/>
        <v>8.9072466298582176E-2</v>
      </c>
      <c r="H26" s="21">
        <f t="shared" si="4"/>
        <v>0.20081487890914274</v>
      </c>
      <c r="I26" s="21">
        <f t="shared" si="5"/>
        <v>8.9072466298582176E-2</v>
      </c>
      <c r="J26" s="21">
        <f t="shared" si="6"/>
        <v>4.491639616383903E-2</v>
      </c>
      <c r="K26" s="73">
        <f t="shared" si="7"/>
        <v>-5.4909257184007773E-4</v>
      </c>
      <c r="L26" s="21">
        <f t="shared" si="8"/>
        <v>0.77180326049379233</v>
      </c>
      <c r="M26" s="74">
        <f t="shared" si="9"/>
        <v>1.6844109883903653E-8</v>
      </c>
      <c r="N26" s="10">
        <f t="shared" si="10"/>
        <v>9.3458114065001457E-2</v>
      </c>
      <c r="O26" s="10">
        <f t="shared" si="11"/>
        <v>1.9233906331098435E-5</v>
      </c>
      <c r="P26" s="75">
        <v>24</v>
      </c>
      <c r="Q26" s="71">
        <f t="shared" si="12"/>
        <v>0.72743595690179341</v>
      </c>
      <c r="R26" s="76"/>
      <c r="S26" s="135" t="s">
        <v>97</v>
      </c>
      <c r="T26" s="136" t="s">
        <v>82</v>
      </c>
      <c r="U26" s="138" t="s">
        <v>98</v>
      </c>
      <c r="V26" s="138" t="s">
        <v>99</v>
      </c>
      <c r="W26" s="139"/>
      <c r="X26" s="61"/>
      <c r="Y26" s="142" t="s">
        <v>100</v>
      </c>
      <c r="Z26" s="152">
        <f>AD37</f>
        <v>0.12321094443735882</v>
      </c>
      <c r="AA26" s="132">
        <f t="shared" ca="1" si="23"/>
        <v>325</v>
      </c>
      <c r="AB26" s="142">
        <f t="shared" ca="1" si="24"/>
        <v>0.69901139585916827</v>
      </c>
      <c r="AC26">
        <f t="shared" ca="1" si="29"/>
        <v>3.7142902457539019E-2</v>
      </c>
      <c r="AD26" s="61">
        <f t="shared" ca="1" si="30"/>
        <v>7.8208168056394189E-2</v>
      </c>
      <c r="AE26" s="143">
        <f t="shared" ca="1" si="25"/>
        <v>0.18366032534523502</v>
      </c>
      <c r="AF26" s="132">
        <f t="shared" ca="1" si="26"/>
        <v>9.0209420787243783E-3</v>
      </c>
      <c r="AG26" s="144">
        <f t="shared" ca="1" si="27"/>
        <v>6.4060467985208522E-10</v>
      </c>
      <c r="AH26" s="145">
        <f t="shared" ca="1" si="28"/>
        <v>0.17463938262590595</v>
      </c>
    </row>
    <row r="27" spans="1:34" x14ac:dyDescent="0.25">
      <c r="A27" s="71">
        <f t="shared" si="0"/>
        <v>-0.33398684801699141</v>
      </c>
      <c r="B27" s="60">
        <v>0.33398684801699141</v>
      </c>
      <c r="C27" s="60">
        <v>0.77235603776021333</v>
      </c>
      <c r="D27" s="21">
        <f t="shared" si="1"/>
        <v>0.73398684801699143</v>
      </c>
      <c r="E27" s="21">
        <f t="shared" si="2"/>
        <v>3.7142902457539019E-2</v>
      </c>
      <c r="F27" s="21">
        <f t="shared" si="3"/>
        <v>0.16367046655436404</v>
      </c>
      <c r="G27" s="21">
        <f t="shared" si="22"/>
        <v>8.9064445525381397E-2</v>
      </c>
      <c r="H27" s="21">
        <f t="shared" si="4"/>
        <v>0.20081336901190308</v>
      </c>
      <c r="I27" s="21">
        <f t="shared" si="5"/>
        <v>8.9064445525381397E-2</v>
      </c>
      <c r="J27" s="21">
        <f t="shared" si="6"/>
        <v>4.410903347970694E-2</v>
      </c>
      <c r="K27" s="73">
        <f t="shared" si="7"/>
        <v>-5.0709386673408578E-4</v>
      </c>
      <c r="L27" s="21">
        <f t="shared" si="8"/>
        <v>0.77103739433532881</v>
      </c>
      <c r="M27" s="74">
        <f t="shared" si="9"/>
        <v>1.7388204819911891E-6</v>
      </c>
      <c r="N27" s="10">
        <f t="shared" si="10"/>
        <v>9.3449555461077347E-2</v>
      </c>
      <c r="O27" s="10">
        <f t="shared" si="11"/>
        <v>1.9229189148139332E-5</v>
      </c>
      <c r="P27" s="75">
        <v>25</v>
      </c>
      <c r="Q27" s="71">
        <f t="shared" si="12"/>
        <v>0.72743545472235593</v>
      </c>
      <c r="R27" s="76"/>
      <c r="S27" s="153">
        <f>S8</f>
        <v>0.67300000000000004</v>
      </c>
      <c r="T27" s="147">
        <f>T41</f>
        <v>0.33259179782612053</v>
      </c>
      <c r="U27" s="148">
        <f>U41</f>
        <v>0</v>
      </c>
      <c r="V27" s="148">
        <f>S43</f>
        <v>1</v>
      </c>
      <c r="W27" s="150" t="s">
        <v>101</v>
      </c>
      <c r="X27" s="154"/>
      <c r="Y27" s="133">
        <v>600</v>
      </c>
      <c r="Z27" s="155">
        <f>AD36</f>
        <v>0.15704779517788209</v>
      </c>
      <c r="AA27" s="132">
        <f t="shared" ca="1" si="23"/>
        <v>278</v>
      </c>
      <c r="AB27" s="142">
        <f t="shared" ca="1" si="24"/>
        <v>0.70811011285700665</v>
      </c>
      <c r="AC27">
        <f t="shared" ca="1" si="29"/>
        <v>3.7142902457539019E-2</v>
      </c>
      <c r="AD27" s="61">
        <f t="shared" ca="1" si="30"/>
        <v>0.10556512469934727</v>
      </c>
      <c r="AE27" s="143">
        <f t="shared" ca="1" si="25"/>
        <v>0.16540208570012038</v>
      </c>
      <c r="AF27" s="132">
        <f t="shared" ca="1" si="26"/>
        <v>1.5156595357073983E-2</v>
      </c>
      <c r="AG27" s="144">
        <f t="shared" ca="1" si="27"/>
        <v>1.8245512106028696E-8</v>
      </c>
      <c r="AH27" s="145">
        <f t="shared" ca="1" si="28"/>
        <v>0.1502454720975343</v>
      </c>
    </row>
    <row r="28" spans="1:34" x14ac:dyDescent="0.25">
      <c r="A28" s="71">
        <f t="shared" si="0"/>
        <v>-0.3332516439978761</v>
      </c>
      <c r="B28" s="60">
        <v>0.3332516439978761</v>
      </c>
      <c r="C28" s="60">
        <v>0.77118517727366798</v>
      </c>
      <c r="D28" s="21">
        <f t="shared" si="1"/>
        <v>0.73325164399787612</v>
      </c>
      <c r="E28" s="21">
        <f t="shared" si="2"/>
        <v>3.7142902457539019E-2</v>
      </c>
      <c r="F28" s="21">
        <f t="shared" si="3"/>
        <v>0.16366899924477424</v>
      </c>
      <c r="G28" s="21">
        <f t="shared" si="22"/>
        <v>8.9056652251704907E-2</v>
      </c>
      <c r="H28" s="21">
        <f t="shared" si="4"/>
        <v>0.20081190170231328</v>
      </c>
      <c r="I28" s="21">
        <f t="shared" si="5"/>
        <v>8.9056652251704879E-2</v>
      </c>
      <c r="J28" s="21">
        <f t="shared" si="6"/>
        <v>4.3383090043857944E-2</v>
      </c>
      <c r="K28" s="73">
        <f t="shared" si="7"/>
        <v>-4.7198420982229333E-4</v>
      </c>
      <c r="L28" s="21">
        <f t="shared" si="8"/>
        <v>0.7703460725412572</v>
      </c>
      <c r="M28" s="74">
        <f t="shared" si="9"/>
        <v>7.0409675195416348E-7</v>
      </c>
      <c r="N28" s="10">
        <f t="shared" si="10"/>
        <v>9.3441239591875072E-2</v>
      </c>
      <c r="O28" s="10">
        <f t="shared" si="11"/>
        <v>1.9224606143580726E-5</v>
      </c>
      <c r="P28" s="75">
        <v>26</v>
      </c>
      <c r="Q28" s="71">
        <f t="shared" si="12"/>
        <v>0.72743496670722152</v>
      </c>
      <c r="R28" s="76"/>
      <c r="S28" s="156" t="s">
        <v>102</v>
      </c>
      <c r="T28" s="136" t="s">
        <v>103</v>
      </c>
      <c r="U28" s="157" t="s">
        <v>104</v>
      </c>
      <c r="V28" s="138" t="s">
        <v>105</v>
      </c>
      <c r="W28" s="139"/>
      <c r="X28" s="158"/>
      <c r="Y28" s="159">
        <v>330</v>
      </c>
      <c r="Z28" s="160">
        <f>AD35</f>
        <v>0.19872595930651385</v>
      </c>
      <c r="AA28" s="132">
        <f t="shared" ca="1" si="23"/>
        <v>217</v>
      </c>
      <c r="AB28" s="142">
        <f t="shared" ca="1" si="24"/>
        <v>0.717522847444518</v>
      </c>
      <c r="AC28">
        <f t="shared" ca="1" si="29"/>
        <v>3.7142902457539019E-2</v>
      </c>
      <c r="AD28" s="61">
        <f t="shared" ca="1" si="30"/>
        <v>0.13386268844446547</v>
      </c>
      <c r="AE28" s="143">
        <f t="shared" ca="1" si="25"/>
        <v>0.14651725654251346</v>
      </c>
      <c r="AF28" s="132">
        <f t="shared" ca="1" si="26"/>
        <v>2.8846152283584725E-2</v>
      </c>
      <c r="AG28" s="144">
        <f t="shared" ca="1" si="27"/>
        <v>1.2152329352722668E-6</v>
      </c>
      <c r="AH28" s="145">
        <f t="shared" ca="1" si="28"/>
        <v>0.11766988902599347</v>
      </c>
    </row>
    <row r="29" spans="1:34" x14ac:dyDescent="0.25">
      <c r="A29" s="71">
        <f t="shared" si="0"/>
        <v>-0.33251643997876074</v>
      </c>
      <c r="B29" s="60">
        <v>0.33251643997876074</v>
      </c>
      <c r="C29" s="60">
        <v>0.77105242830921428</v>
      </c>
      <c r="D29" s="21">
        <f t="shared" si="1"/>
        <v>0.7325164399787607</v>
      </c>
      <c r="E29" s="21">
        <f t="shared" si="2"/>
        <v>3.7142902457539019E-2</v>
      </c>
      <c r="F29" s="21">
        <f t="shared" si="3"/>
        <v>0.16366742128919992</v>
      </c>
      <c r="G29" s="21">
        <f t="shared" si="22"/>
        <v>8.9048272702397555E-2</v>
      </c>
      <c r="H29" s="21">
        <f t="shared" si="4"/>
        <v>0.20081032374673896</v>
      </c>
      <c r="I29" s="21">
        <f t="shared" si="5"/>
        <v>8.9048272702397555E-2</v>
      </c>
      <c r="J29" s="21">
        <f t="shared" si="6"/>
        <v>4.265784352962422E-2</v>
      </c>
      <c r="K29" s="73">
        <f t="shared" si="7"/>
        <v>-4.3925238116599775E-4</v>
      </c>
      <c r="L29" s="21">
        <f t="shared" si="8"/>
        <v>0.7696530330405984</v>
      </c>
      <c r="M29" s="74">
        <f t="shared" si="9"/>
        <v>1.9583071178245034E-6</v>
      </c>
      <c r="N29" s="10">
        <f t="shared" si="10"/>
        <v>9.3432298111322115E-2</v>
      </c>
      <c r="O29" s="10">
        <f t="shared" si="11"/>
        <v>1.9219678786096162E-5</v>
      </c>
      <c r="P29" s="75">
        <v>27</v>
      </c>
      <c r="Q29" s="71">
        <f t="shared" si="12"/>
        <v>0.72743444189214013</v>
      </c>
      <c r="R29" s="76"/>
      <c r="S29" s="161">
        <f>1/T8</f>
        <v>0.4</v>
      </c>
      <c r="T29" s="162">
        <f>S37</f>
        <v>1138.2026802348455</v>
      </c>
      <c r="U29" s="163">
        <f>-V43</f>
        <v>-24.427527432694614</v>
      </c>
      <c r="V29" s="164">
        <f>U37</f>
        <v>100</v>
      </c>
      <c r="W29" s="150" t="s">
        <v>106</v>
      </c>
      <c r="X29" s="165"/>
      <c r="Y29" s="133" t="s">
        <v>19</v>
      </c>
      <c r="Z29" s="151">
        <f>V31</f>
        <v>0.28999999999999998</v>
      </c>
      <c r="AA29" s="132">
        <f t="shared" ca="1" si="23"/>
        <v>87</v>
      </c>
      <c r="AB29" s="142">
        <f t="shared" ca="1" si="24"/>
        <v>0.73457855708831021</v>
      </c>
      <c r="AC29">
        <f t="shared" ca="1" si="29"/>
        <v>3.7142902457539019E-2</v>
      </c>
      <c r="AD29" s="61">
        <f t="shared" ca="1" si="30"/>
        <v>0.16262918078038513</v>
      </c>
      <c r="AE29" s="143">
        <f t="shared" ca="1" si="25"/>
        <v>0.13480647385038602</v>
      </c>
      <c r="AF29" s="132">
        <f t="shared" ca="1" si="26"/>
        <v>8.3831302485508713E-2</v>
      </c>
      <c r="AG29" s="144">
        <f t="shared" ca="1" si="27"/>
        <v>7.4894254735726465E-3</v>
      </c>
      <c r="AH29" s="145">
        <f t="shared" ca="1" si="28"/>
        <v>4.3485745891304661E-2</v>
      </c>
    </row>
    <row r="30" spans="1:34" x14ac:dyDescent="0.25">
      <c r="A30" s="71">
        <f t="shared" si="0"/>
        <v>-0.33178123595964543</v>
      </c>
      <c r="B30" s="60">
        <v>0.33178123595964543</v>
      </c>
      <c r="C30" s="60">
        <v>0.7703948567284481</v>
      </c>
      <c r="D30" s="21">
        <f t="shared" si="1"/>
        <v>0.73178123595964539</v>
      </c>
      <c r="E30" s="21">
        <f t="shared" si="2"/>
        <v>3.7142902457539019E-2</v>
      </c>
      <c r="F30" s="21">
        <f t="shared" si="3"/>
        <v>0.16366572444887723</v>
      </c>
      <c r="G30" s="21">
        <f t="shared" si="22"/>
        <v>8.9039263441981292E-2</v>
      </c>
      <c r="H30" s="21">
        <f t="shared" si="4"/>
        <v>0.20080862690641627</v>
      </c>
      <c r="I30" s="21">
        <f t="shared" si="5"/>
        <v>8.9039263441981292E-2</v>
      </c>
      <c r="J30" s="21">
        <f t="shared" si="6"/>
        <v>4.1933345611247869E-2</v>
      </c>
      <c r="K30" s="73">
        <f t="shared" si="7"/>
        <v>-4.0874436094733859E-4</v>
      </c>
      <c r="L30" s="21">
        <f t="shared" si="8"/>
        <v>0.76895847878726709</v>
      </c>
      <c r="M30" s="74">
        <f t="shared" si="9"/>
        <v>2.063181589911399E-6</v>
      </c>
      <c r="N30" s="10">
        <f t="shared" si="10"/>
        <v>9.3422684666261774E-2</v>
      </c>
      <c r="O30" s="10">
        <f t="shared" si="11"/>
        <v>1.9214381629472594E-5</v>
      </c>
      <c r="P30" s="75">
        <v>28</v>
      </c>
      <c r="Q30" s="71">
        <f t="shared" si="12"/>
        <v>0.72743387753696653</v>
      </c>
      <c r="R30" s="76"/>
      <c r="S30" s="166"/>
      <c r="T30" s="167" t="s">
        <v>107</v>
      </c>
      <c r="U30" s="167" t="s">
        <v>108</v>
      </c>
      <c r="V30" s="167" t="s">
        <v>109</v>
      </c>
      <c r="W30" s="168"/>
      <c r="X30" s="169"/>
      <c r="Y30" s="133" t="s">
        <v>110</v>
      </c>
      <c r="Z30" s="170">
        <f>IF(T25&gt;B$2,B$2,T25)</f>
        <v>0.35277539517216017</v>
      </c>
      <c r="AA30" s="132">
        <f t="shared" ca="1" si="23"/>
        <v>2</v>
      </c>
      <c r="AB30" s="142">
        <f t="shared" ca="1" si="24"/>
        <v>0.78730459972238254</v>
      </c>
      <c r="AC30">
        <f t="shared" ca="1" si="29"/>
        <v>3.7142902457539019E-2</v>
      </c>
      <c r="AD30" s="61">
        <f t="shared" ca="1" si="30"/>
        <v>0.16368684013351636</v>
      </c>
      <c r="AE30" s="143">
        <f t="shared" ca="1" si="25"/>
        <v>0.18647485713132717</v>
      </c>
      <c r="AF30" s="132">
        <f t="shared" ca="1" si="26"/>
        <v>8.9151494864216918E-2</v>
      </c>
      <c r="AG30" s="144">
        <f t="shared" ca="1" si="27"/>
        <v>5.9863699281899468E-2</v>
      </c>
      <c r="AH30" s="145">
        <f t="shared" ca="1" si="28"/>
        <v>3.7459662985210779E-2</v>
      </c>
    </row>
    <row r="31" spans="1:34" x14ac:dyDescent="0.25">
      <c r="A31" s="71">
        <f t="shared" si="0"/>
        <v>-0.33104603194053006</v>
      </c>
      <c r="B31" s="60">
        <v>0.33104603194053006</v>
      </c>
      <c r="C31" s="60">
        <v>0.76972012077233409</v>
      </c>
      <c r="D31" s="21">
        <f t="shared" si="1"/>
        <v>0.73104603194053008</v>
      </c>
      <c r="E31" s="21">
        <f t="shared" si="2"/>
        <v>3.7142902457539019E-2</v>
      </c>
      <c r="F31" s="21">
        <f t="shared" si="3"/>
        <v>0.16366389988789842</v>
      </c>
      <c r="G31" s="21">
        <f t="shared" si="22"/>
        <v>8.9029577921191427E-2</v>
      </c>
      <c r="H31" s="21">
        <f t="shared" si="4"/>
        <v>0.20080680234543746</v>
      </c>
      <c r="I31" s="21">
        <f t="shared" si="5"/>
        <v>8.9029577921191427E-2</v>
      </c>
      <c r="J31" s="21">
        <f t="shared" si="6"/>
        <v>4.1209651673901171E-2</v>
      </c>
      <c r="K31" s="73">
        <f t="shared" si="7"/>
        <v>-3.8031517998764278E-4</v>
      </c>
      <c r="L31" s="21">
        <f t="shared" si="8"/>
        <v>0.7682626071968639</v>
      </c>
      <c r="M31" s="74">
        <f t="shared" si="9"/>
        <v>2.1243458226799059E-6</v>
      </c>
      <c r="N31" s="10">
        <f t="shared" si="10"/>
        <v>9.3412349580051998E-2</v>
      </c>
      <c r="O31" s="10">
        <f t="shared" si="11"/>
        <v>1.9208687413711439E-5</v>
      </c>
      <c r="P31" s="75">
        <v>29</v>
      </c>
      <c r="Q31" s="71">
        <f t="shared" si="12"/>
        <v>0.72743327070295039</v>
      </c>
      <c r="R31" s="76"/>
      <c r="S31" s="171"/>
      <c r="T31" s="148">
        <f>S39</f>
        <v>3.7142902457539019E-2</v>
      </c>
      <c r="U31" s="148">
        <f>T39</f>
        <v>0.20083271037240144</v>
      </c>
      <c r="V31" s="148">
        <f>U39</f>
        <v>0.28999999999999998</v>
      </c>
      <c r="W31" s="150" t="s">
        <v>95</v>
      </c>
      <c r="X31" s="172"/>
      <c r="Y31" s="61"/>
      <c r="Z31" s="61"/>
      <c r="AA31" s="61"/>
      <c r="AB31" s="61"/>
      <c r="AC31" s="61"/>
      <c r="AD31" s="61"/>
      <c r="AE31" s="61"/>
      <c r="AF31" s="61"/>
      <c r="AG31" s="61"/>
    </row>
    <row r="32" spans="1:34" x14ac:dyDescent="0.25">
      <c r="A32" s="71">
        <f t="shared" si="0"/>
        <v>-0.33031082792141475</v>
      </c>
      <c r="B32" s="60">
        <v>0.33031082792141475</v>
      </c>
      <c r="C32" s="60">
        <v>0.77006898527294798</v>
      </c>
      <c r="D32" s="21">
        <f t="shared" si="1"/>
        <v>0.73031082792141477</v>
      </c>
      <c r="E32" s="21">
        <f t="shared" si="2"/>
        <v>3.7142902457539019E-2</v>
      </c>
      <c r="F32" s="21">
        <f t="shared" si="3"/>
        <v>0.16366193813246571</v>
      </c>
      <c r="G32" s="21">
        <f t="shared" si="22"/>
        <v>8.9019166269960051E-2</v>
      </c>
      <c r="H32" s="21">
        <f t="shared" si="4"/>
        <v>0.20080484059000475</v>
      </c>
      <c r="I32" s="21">
        <f t="shared" si="5"/>
        <v>8.9019166269960037E-2</v>
      </c>
      <c r="J32" s="21">
        <f t="shared" si="6"/>
        <v>4.0486821061449955E-2</v>
      </c>
      <c r="K32" s="73">
        <f t="shared" si="7"/>
        <v>-3.5382851094908278E-4</v>
      </c>
      <c r="L32" s="21">
        <f t="shared" si="8"/>
        <v>0.76756561078968499</v>
      </c>
      <c r="M32" s="74">
        <f t="shared" si="9"/>
        <v>6.2668838034522316E-6</v>
      </c>
      <c r="N32" s="10">
        <f t="shared" si="10"/>
        <v>9.3401239631521277E-2</v>
      </c>
      <c r="O32" s="10">
        <f t="shared" si="11"/>
        <v>1.9202566946104623E-5</v>
      </c>
      <c r="P32" s="75">
        <v>30</v>
      </c>
      <c r="Q32" s="71">
        <f t="shared" si="12"/>
        <v>0.72743261823918415</v>
      </c>
      <c r="R32" s="76"/>
      <c r="S32" s="68"/>
      <c r="T32" s="61"/>
      <c r="U32" s="61"/>
      <c r="V32" s="61"/>
      <c r="W32" s="61"/>
      <c r="X32" s="172"/>
      <c r="Y32" s="61"/>
      <c r="Z32" s="61"/>
      <c r="AA32" s="61"/>
      <c r="AB32" s="61"/>
      <c r="AC32" s="61"/>
      <c r="AD32" s="61"/>
      <c r="AE32" s="61"/>
      <c r="AF32" s="61"/>
      <c r="AG32" s="61"/>
    </row>
    <row r="33" spans="1:33" x14ac:dyDescent="0.25">
      <c r="A33" s="71">
        <f t="shared" si="0"/>
        <v>-0.32957562390229939</v>
      </c>
      <c r="B33" s="60">
        <v>0.32957562390229939</v>
      </c>
      <c r="C33" s="60">
        <v>0.76940052506964374</v>
      </c>
      <c r="D33" s="21">
        <f t="shared" si="1"/>
        <v>0.72957562390229946</v>
      </c>
      <c r="E33" s="21">
        <f t="shared" si="2"/>
        <v>3.7142902457539019E-2</v>
      </c>
      <c r="F33" s="21">
        <f t="shared" si="3"/>
        <v>0.16365982902775825</v>
      </c>
      <c r="G33" s="21">
        <f t="shared" si="22"/>
        <v>8.9007975079172671E-2</v>
      </c>
      <c r="H33" s="21">
        <f t="shared" si="4"/>
        <v>0.20080273148529729</v>
      </c>
      <c r="I33" s="21">
        <f t="shared" si="5"/>
        <v>8.9007975079172685E-2</v>
      </c>
      <c r="J33" s="21">
        <f t="shared" si="6"/>
        <v>3.9764917337829414E-2</v>
      </c>
      <c r="K33" s="73">
        <f t="shared" si="7"/>
        <v>-3.2915626085738728E-4</v>
      </c>
      <c r="L33" s="21">
        <f t="shared" si="8"/>
        <v>0.76686767784522969</v>
      </c>
      <c r="M33" s="74">
        <f t="shared" si="9"/>
        <v>6.4153150622219447E-6</v>
      </c>
      <c r="N33" s="10">
        <f t="shared" si="10"/>
        <v>9.3389297821922845E-2</v>
      </c>
      <c r="O33" s="10">
        <f t="shared" si="11"/>
        <v>1.9195988976139784E-5</v>
      </c>
      <c r="P33" s="75">
        <v>31</v>
      </c>
      <c r="Q33" s="71">
        <f t="shared" si="12"/>
        <v>0.72743191676825769</v>
      </c>
      <c r="R33" s="76"/>
      <c r="S33" s="68"/>
      <c r="T33" s="61"/>
      <c r="U33" s="61"/>
      <c r="V33" s="61"/>
      <c r="W33" s="61"/>
      <c r="X33" s="172"/>
      <c r="Y33" s="61"/>
      <c r="Z33" s="173" t="s">
        <v>111</v>
      </c>
      <c r="AA33" s="134" t="s">
        <v>112</v>
      </c>
      <c r="AB33" s="134" t="s">
        <v>113</v>
      </c>
      <c r="AC33" s="134" t="s">
        <v>114</v>
      </c>
      <c r="AD33" s="134" t="s">
        <v>115</v>
      </c>
      <c r="AE33" s="134" t="s">
        <v>116</v>
      </c>
      <c r="AF33" s="61"/>
      <c r="AG33" s="61"/>
    </row>
    <row r="34" spans="1:33" x14ac:dyDescent="0.25">
      <c r="A34" s="71">
        <f t="shared" si="0"/>
        <v>-0.32884041988318408</v>
      </c>
      <c r="B34" s="60">
        <v>0.32884041988318408</v>
      </c>
      <c r="C34" s="60">
        <v>0.76790736966952589</v>
      </c>
      <c r="D34" s="21">
        <f t="shared" si="1"/>
        <v>0.72884041988318415</v>
      </c>
      <c r="E34" s="21">
        <f t="shared" si="2"/>
        <v>3.7142902457539019E-2</v>
      </c>
      <c r="F34" s="21">
        <f t="shared" si="3"/>
        <v>0.16365756169233703</v>
      </c>
      <c r="G34" s="21">
        <f t="shared" si="22"/>
        <v>8.8995947170999595E-2</v>
      </c>
      <c r="H34" s="21">
        <f t="shared" si="4"/>
        <v>0.20080046414987607</v>
      </c>
      <c r="I34" s="21">
        <f t="shared" si="5"/>
        <v>8.8995947170999595E-2</v>
      </c>
      <c r="J34" s="21">
        <f t="shared" si="6"/>
        <v>3.9044008562308406E-2</v>
      </c>
      <c r="K34" s="73">
        <f t="shared" si="7"/>
        <v>-3.0617816787816124E-4</v>
      </c>
      <c r="L34" s="21">
        <f t="shared" si="8"/>
        <v>0.76616899306552388</v>
      </c>
      <c r="M34" s="74">
        <f t="shared" si="9"/>
        <v>3.0219532173415297E-6</v>
      </c>
      <c r="N34" s="10">
        <f t="shared" si="10"/>
        <v>9.3376463129671558E-2</v>
      </c>
      <c r="O34" s="10">
        <f t="shared" si="11"/>
        <v>1.9188920064179744E-5</v>
      </c>
      <c r="P34" s="75">
        <v>32</v>
      </c>
      <c r="Q34" s="71">
        <f t="shared" si="12"/>
        <v>0.72743116267109365</v>
      </c>
      <c r="R34" s="76"/>
      <c r="S34" s="174" t="s">
        <v>38</v>
      </c>
      <c r="T34" s="175" t="s">
        <v>39</v>
      </c>
      <c r="U34" s="175" t="s">
        <v>40</v>
      </c>
      <c r="V34" s="176" t="s">
        <v>41</v>
      </c>
      <c r="W34" s="61"/>
      <c r="X34" s="172"/>
      <c r="Y34" s="177"/>
      <c r="Z34" s="61">
        <f>AE34-'CTENSIO V4D2'!O$18+'CTENSIO V4D2'!N$25*10/('CTENSIO V4D2'!N$23-'CTENSIO V4D2'!O$23)</f>
        <v>62.600575248925026</v>
      </c>
      <c r="AA34" s="61">
        <f>AE34-'CTENSIO V4D2'!O$18+'CTENSIO V4D2'!O$25*10/'CTENSIO V4D2'!O$23</f>
        <v>1167.208895957024</v>
      </c>
      <c r="AB34" s="61">
        <f>'CTENSIO V4D2'!N$25*10/'CRET V4D2'!Z34</f>
        <v>0.13957616716253163</v>
      </c>
      <c r="AC34" s="61">
        <f>'CTENSIO V4D2'!O$25*10/'CRET V4D2'!AA34</f>
        <v>0.20213918591413546</v>
      </c>
      <c r="AD34" s="61">
        <f t="shared" ref="AD34:AD39" si="31">AB34+AC34</f>
        <v>0.34171535307666712</v>
      </c>
      <c r="AE34" s="61">
        <v>100</v>
      </c>
      <c r="AF34" s="61"/>
      <c r="AG34" s="61"/>
    </row>
    <row r="35" spans="1:33" x14ac:dyDescent="0.25">
      <c r="A35" s="71">
        <f t="shared" si="0"/>
        <v>-0.32810521586406899</v>
      </c>
      <c r="B35" s="60">
        <v>0.32810521586406899</v>
      </c>
      <c r="C35" s="60">
        <v>0.76823846110367355</v>
      </c>
      <c r="D35" s="21">
        <f t="shared" si="1"/>
        <v>0.72810521586406907</v>
      </c>
      <c r="E35" s="21">
        <f t="shared" si="2"/>
        <v>3.7142902457539019E-2</v>
      </c>
      <c r="F35" s="21">
        <f t="shared" si="3"/>
        <v>0.16365512447001881</v>
      </c>
      <c r="G35" s="21">
        <f t="shared" si="22"/>
        <v>8.8983021357679298E-2</v>
      </c>
      <c r="H35" s="21">
        <f t="shared" si="4"/>
        <v>0.20079802692755785</v>
      </c>
      <c r="I35" s="21">
        <f t="shared" si="5"/>
        <v>8.8983021357679298E-2</v>
      </c>
      <c r="J35" s="21">
        <f t="shared" si="6"/>
        <v>3.8324167578831829E-2</v>
      </c>
      <c r="K35" s="73">
        <f t="shared" si="7"/>
        <v>-2.8478140479056626E-4</v>
      </c>
      <c r="L35" s="21">
        <f t="shared" si="8"/>
        <v>0.76546973824498232</v>
      </c>
      <c r="M35" s="74">
        <f t="shared" si="9"/>
        <v>7.6658262682393388E-6</v>
      </c>
      <c r="N35" s="10">
        <f t="shared" si="10"/>
        <v>9.336267025272979E-2</v>
      </c>
      <c r="O35" s="10">
        <f t="shared" si="11"/>
        <v>1.9181324443916996E-5</v>
      </c>
      <c r="P35" s="75">
        <v>33</v>
      </c>
      <c r="Q35" s="71">
        <f t="shared" si="12"/>
        <v>0.72743035207094109</v>
      </c>
      <c r="R35" s="76"/>
      <c r="S35" s="178">
        <f>IF(V4=1,V12-T37,S12-T37)</f>
        <v>0.51722289154840895</v>
      </c>
      <c r="T35" s="175">
        <f>IF(V4=1,POWER(S35*S35-4*V12*(V37-T37),1/2),POWER(S35*S35-4*S12*(V37-T37),1/2))</f>
        <v>0.11555747080360608</v>
      </c>
      <c r="U35" s="175">
        <f>(S35+T35)/2</f>
        <v>0.31639018117600753</v>
      </c>
      <c r="V35" s="179">
        <f>(S35-T35)/2</f>
        <v>0.20083271037240144</v>
      </c>
      <c r="W35" s="61"/>
      <c r="X35" s="172"/>
      <c r="Y35" s="61"/>
      <c r="Z35" s="61">
        <f>AE35-'CTENSIO V4D2'!O$18+'CTENSIO V4D2'!N$25*10/('CTENSIO V4D2'!N$23-'CTENSIO V4D2'!O$23)</f>
        <v>292.600575248925</v>
      </c>
      <c r="AA35" s="61">
        <f>AE35-'CTENSIO V4D2'!O$18+'CTENSIO V4D2'!O$25*10/'CTENSIO V4D2'!O$23</f>
        <v>1397.208895957024</v>
      </c>
      <c r="AB35" s="61">
        <f>'CTENSIO V4D2'!N$25*10/'CRET V4D2'!Z35</f>
        <v>2.9861692335981491E-2</v>
      </c>
      <c r="AC35" s="61">
        <f>'CTENSIO V4D2'!O$25*10/'CRET V4D2'!AA35</f>
        <v>0.16886426697053236</v>
      </c>
      <c r="AD35" s="61">
        <f t="shared" si="31"/>
        <v>0.19872595930651385</v>
      </c>
      <c r="AE35" s="61">
        <v>330</v>
      </c>
      <c r="AF35" s="61"/>
      <c r="AG35" s="61"/>
    </row>
    <row r="36" spans="1:33" x14ac:dyDescent="0.25">
      <c r="A36" s="71">
        <f t="shared" si="0"/>
        <v>-0.32737001184495362</v>
      </c>
      <c r="B36" s="60">
        <v>0.32737001184495362</v>
      </c>
      <c r="C36" s="60">
        <v>0.76658419155875857</v>
      </c>
      <c r="D36" s="21">
        <f t="shared" si="1"/>
        <v>0.72737001184495365</v>
      </c>
      <c r="E36" s="21">
        <f t="shared" si="2"/>
        <v>3.7142902457539019E-2</v>
      </c>
      <c r="F36" s="21">
        <f t="shared" si="3"/>
        <v>0.16365250487916155</v>
      </c>
      <c r="G36" s="21">
        <f t="shared" si="22"/>
        <v>8.8969132188722821E-2</v>
      </c>
      <c r="H36" s="21">
        <f t="shared" si="4"/>
        <v>0.20079540733670059</v>
      </c>
      <c r="I36" s="21">
        <f t="shared" si="5"/>
        <v>8.8969132188722835E-2</v>
      </c>
      <c r="J36" s="21">
        <f t="shared" si="6"/>
        <v>3.7605472319530195E-2</v>
      </c>
      <c r="K36" s="73">
        <f t="shared" si="7"/>
        <v>-2.648601911640701E-4</v>
      </c>
      <c r="L36" s="21">
        <f t="shared" si="8"/>
        <v>0.76477009294487452</v>
      </c>
      <c r="M36" s="74">
        <f t="shared" si="9"/>
        <v>3.2909537808959986E-6</v>
      </c>
      <c r="N36" s="10">
        <f t="shared" si="10"/>
        <v>9.3347849338603989E-2</v>
      </c>
      <c r="O36" s="10">
        <f t="shared" si="11"/>
        <v>1.9173163878663329E-5</v>
      </c>
      <c r="P36" s="75">
        <v>34</v>
      </c>
      <c r="Q36" s="71">
        <f t="shared" si="12"/>
        <v>0.72742948081650838</v>
      </c>
      <c r="R36" s="76"/>
      <c r="S36" s="180" t="s">
        <v>117</v>
      </c>
      <c r="T36" s="180" t="s">
        <v>118</v>
      </c>
      <c r="U36" s="180" t="s">
        <v>18</v>
      </c>
      <c r="V36" s="181" t="s">
        <v>119</v>
      </c>
      <c r="W36" s="61"/>
      <c r="X36" s="61"/>
      <c r="Y36" s="61"/>
      <c r="Z36" s="61">
        <f>AE36-'CTENSIO V4D2'!O$18+'CTENSIO V4D2'!N$25*10/('CTENSIO V4D2'!N$23-'CTENSIO V4D2'!O$23)</f>
        <v>562.600575248925</v>
      </c>
      <c r="AA36" s="61">
        <f>AE36-'CTENSIO V4D2'!O$18+'CTENSIO V4D2'!O$25*10/'CTENSIO V4D2'!O$23</f>
        <v>1667.208895957024</v>
      </c>
      <c r="AB36" s="61">
        <f>'CTENSIO V4D2'!N$25*10/'CRET V4D2'!Z36</f>
        <v>1.5530642412778612E-2</v>
      </c>
      <c r="AC36" s="61">
        <f>'CTENSIO V4D2'!O$25*10/'CRET V4D2'!AA36</f>
        <v>0.14151715276510349</v>
      </c>
      <c r="AD36" s="61">
        <f t="shared" si="31"/>
        <v>0.15704779517788209</v>
      </c>
      <c r="AE36" s="61">
        <v>600</v>
      </c>
      <c r="AF36" s="61"/>
      <c r="AG36" s="61"/>
    </row>
    <row r="37" spans="1:33" x14ac:dyDescent="0.25">
      <c r="A37" s="71">
        <f t="shared" si="0"/>
        <v>-0.32663480782583831</v>
      </c>
      <c r="B37" s="60">
        <v>0.32663480782583831</v>
      </c>
      <c r="C37" s="60">
        <v>0.76592891039237321</v>
      </c>
      <c r="D37" s="21">
        <f t="shared" si="1"/>
        <v>0.72663480782583834</v>
      </c>
      <c r="E37" s="21">
        <f t="shared" si="2"/>
        <v>3.7142902457539019E-2</v>
      </c>
      <c r="F37" s="21">
        <f t="shared" si="3"/>
        <v>0.16364968955931936</v>
      </c>
      <c r="G37" s="21">
        <f t="shared" si="22"/>
        <v>8.8954209686615271E-2</v>
      </c>
      <c r="H37" s="21">
        <f t="shared" si="4"/>
        <v>0.2007925920168584</v>
      </c>
      <c r="I37" s="21">
        <f t="shared" si="5"/>
        <v>8.8954209686615285E-2</v>
      </c>
      <c r="J37" s="21">
        <f t="shared" si="6"/>
        <v>3.6888006122364633E-2</v>
      </c>
      <c r="K37" s="73">
        <f t="shared" si="7"/>
        <v>-2.4631541585430091E-4</v>
      </c>
      <c r="L37" s="21">
        <f t="shared" si="8"/>
        <v>0.76407023517073092</v>
      </c>
      <c r="M37" s="74">
        <f t="shared" si="9"/>
        <v>3.4546735795470229E-6</v>
      </c>
      <c r="N37" s="10">
        <f t="shared" si="10"/>
        <v>9.3331925702029458E-2</v>
      </c>
      <c r="O37" s="10">
        <f t="shared" si="11"/>
        <v>1.9164397511613749E-5</v>
      </c>
      <c r="P37" s="75">
        <v>35</v>
      </c>
      <c r="Q37" s="71">
        <f t="shared" si="12"/>
        <v>0.72742854446422056</v>
      </c>
      <c r="R37" s="76"/>
      <c r="S37" s="182">
        <f>100*T19</f>
        <v>1138.2026802348455</v>
      </c>
      <c r="T37" s="183">
        <f>-T12</f>
        <v>-0.227222891548409</v>
      </c>
      <c r="U37" s="184">
        <f>V19*100</f>
        <v>100</v>
      </c>
      <c r="V37" s="185">
        <f>-U12/100</f>
        <v>-8.1142790629167953E-3</v>
      </c>
      <c r="W37" s="61"/>
      <c r="X37" s="61"/>
      <c r="Y37" s="61"/>
      <c r="Z37" s="61">
        <f>AE37-'CTENSIO V4D2'!O$18+'CTENSIO V4D2'!N$25*10/('CTENSIO V4D2'!N$23-'CTENSIO V4D2'!O$23)</f>
        <v>962.60057524892511</v>
      </c>
      <c r="AA37" s="61">
        <f>AE37-'CTENSIO V4D2'!O$18+'CTENSIO V4D2'!O$25*10/'CTENSIO V4D2'!O$23</f>
        <v>2067.2088959570237</v>
      </c>
      <c r="AB37" s="61">
        <f>'CTENSIO V4D2'!N$25*10/'CRET V4D2'!Z37</f>
        <v>9.0770238249183472E-3</v>
      </c>
      <c r="AC37" s="61">
        <f>'CTENSIO V4D2'!O$25*10/'CRET V4D2'!AA37</f>
        <v>0.11413392061244047</v>
      </c>
      <c r="AD37" s="61">
        <f t="shared" si="31"/>
        <v>0.12321094443735882</v>
      </c>
      <c r="AE37" s="61">
        <v>1000</v>
      </c>
      <c r="AF37" s="61"/>
      <c r="AG37" s="61"/>
    </row>
    <row r="38" spans="1:33" x14ac:dyDescent="0.25">
      <c r="A38" s="71">
        <f t="shared" si="0"/>
        <v>-0.325899603806723</v>
      </c>
      <c r="B38" s="60">
        <v>0.325899603806723</v>
      </c>
      <c r="C38" s="60">
        <v>0.76526818138299435</v>
      </c>
      <c r="D38" s="21">
        <f t="shared" si="1"/>
        <v>0.72589960380672303</v>
      </c>
      <c r="E38" s="21">
        <f t="shared" si="2"/>
        <v>3.7142902457539019E-2</v>
      </c>
      <c r="F38" s="21">
        <f t="shared" si="3"/>
        <v>0.16364666421523977</v>
      </c>
      <c r="G38" s="21">
        <f t="shared" si="22"/>
        <v>8.893817907122431E-2</v>
      </c>
      <c r="H38" s="21">
        <f t="shared" si="4"/>
        <v>0.20078956667277881</v>
      </c>
      <c r="I38" s="21">
        <f t="shared" si="5"/>
        <v>8.8938179071224324E-2</v>
      </c>
      <c r="J38" s="21">
        <f t="shared" si="6"/>
        <v>3.6171858062719872E-2</v>
      </c>
      <c r="K38" s="73">
        <f t="shared" si="7"/>
        <v>-2.290542710898301E-4</v>
      </c>
      <c r="L38" s="21">
        <f t="shared" si="8"/>
        <v>0.76337034205122412</v>
      </c>
      <c r="M38" s="74">
        <f t="shared" si="9"/>
        <v>3.6017941292140907E-6</v>
      </c>
      <c r="N38" s="10">
        <f t="shared" si="10"/>
        <v>9.3314819530561394E-2</v>
      </c>
      <c r="O38" s="10">
        <f t="shared" si="11"/>
        <v>1.9154981710306193E-5</v>
      </c>
      <c r="P38" s="75">
        <v>36</v>
      </c>
      <c r="Q38" s="71">
        <f t="shared" si="12"/>
        <v>0.72742753825959405</v>
      </c>
      <c r="R38" s="76"/>
      <c r="S38" s="186" t="s">
        <v>80</v>
      </c>
      <c r="T38" s="186" t="s">
        <v>108</v>
      </c>
      <c r="U38" s="186" t="s">
        <v>120</v>
      </c>
      <c r="V38" s="187" t="s">
        <v>121</v>
      </c>
      <c r="W38" s="61"/>
      <c r="X38" s="61"/>
      <c r="Y38" s="188"/>
      <c r="Z38" s="61">
        <f>AE38-'CTENSIO V4D2'!O$18+'CTENSIO V4D2'!N$25*10/('CTENSIO V4D2'!N$23-'CTENSIO V4D2'!O$23)</f>
        <v>1475.600575248925</v>
      </c>
      <c r="AA38" s="61">
        <f>AE38-'CTENSIO V4D2'!O$18+'CTENSIO V4D2'!O$25*10/'CTENSIO V4D2'!O$23</f>
        <v>2580.2088959570237</v>
      </c>
      <c r="AB38" s="61">
        <f>'CTENSIO V4D2'!N$25*10/'CRET V4D2'!Z38</f>
        <v>5.9213506025779551E-3</v>
      </c>
      <c r="AC38" s="61">
        <f>'CTENSIO V4D2'!O$25*10/'CRET V4D2'!AA38</f>
        <v>9.1441687682802059E-2</v>
      </c>
      <c r="AD38" s="61">
        <f t="shared" si="31"/>
        <v>9.736303828538001E-2</v>
      </c>
      <c r="AE38" s="61">
        <v>1513</v>
      </c>
      <c r="AF38" s="61"/>
      <c r="AG38" s="61"/>
    </row>
    <row r="39" spans="1:33" x14ac:dyDescent="0.25">
      <c r="A39" s="71">
        <f t="shared" si="0"/>
        <v>-0.32516439978760764</v>
      </c>
      <c r="B39" s="60">
        <v>0.32516439978760764</v>
      </c>
      <c r="C39" s="60">
        <v>0.76493802358322271</v>
      </c>
      <c r="D39" s="21">
        <f t="shared" si="1"/>
        <v>0.72516439978760761</v>
      </c>
      <c r="E39" s="21">
        <f t="shared" si="2"/>
        <v>3.7142902457539019E-2</v>
      </c>
      <c r="F39" s="21">
        <f t="shared" si="3"/>
        <v>0.16364341355819892</v>
      </c>
      <c r="G39" s="21">
        <f t="shared" si="22"/>
        <v>8.8920960473277938E-2</v>
      </c>
      <c r="H39" s="21">
        <f t="shared" si="4"/>
        <v>0.20078631601573796</v>
      </c>
      <c r="I39" s="21">
        <f t="shared" si="5"/>
        <v>8.8920960473277938E-2</v>
      </c>
      <c r="J39" s="21">
        <f t="shared" si="6"/>
        <v>3.5457123298591749E-2</v>
      </c>
      <c r="K39" s="73">
        <f t="shared" si="7"/>
        <v>-2.1298989912041957E-4</v>
      </c>
      <c r="L39" s="21">
        <f t="shared" si="8"/>
        <v>0.7626705905171961</v>
      </c>
      <c r="M39" s="74">
        <f t="shared" si="9"/>
        <v>5.1412527089108511E-6</v>
      </c>
      <c r="N39" s="10">
        <f t="shared" si="10"/>
        <v>9.329644557845293E-2</v>
      </c>
      <c r="O39" s="10">
        <f t="shared" si="11"/>
        <v>1.9144869905608212E-5</v>
      </c>
      <c r="P39" s="75">
        <v>37</v>
      </c>
      <c r="Q39" s="71">
        <f t="shared" si="12"/>
        <v>0.7274264571177248</v>
      </c>
      <c r="R39" s="76"/>
      <c r="S39" s="189">
        <f>T20</f>
        <v>3.7142902457539019E-2</v>
      </c>
      <c r="T39" s="190">
        <f>V35</f>
        <v>0.20083271037240144</v>
      </c>
      <c r="U39" s="189">
        <f>V12</f>
        <v>0.28999999999999998</v>
      </c>
      <c r="V39" s="191">
        <f>S12</f>
        <v>0.3635486721128014</v>
      </c>
      <c r="W39" s="61"/>
      <c r="X39" s="61"/>
      <c r="Y39" s="188"/>
      <c r="Z39" s="61">
        <f>AE39-'CTENSIO V4D2'!O$18+'CTENSIO V4D2'!N$25*10/('CTENSIO V4D2'!N$23-'CTENSIO V4D2'!O$23)</f>
        <v>3780.600575248925</v>
      </c>
      <c r="AA39" s="61">
        <f>AE39-'CTENSIO V4D2'!O$18+'CTENSIO V4D2'!O$25*10/'CTENSIO V4D2'!O$23</f>
        <v>4885.2088959570237</v>
      </c>
      <c r="AB39" s="61">
        <f>'CTENSIO V4D2'!N$25*10/'CRET V4D2'!Z39</f>
        <v>2.311153527462841E-3</v>
      </c>
      <c r="AC39" s="61">
        <f>'CTENSIO V4D2'!O$25*10/'CRET V4D2'!AA39</f>
        <v>4.8296533688815521E-2</v>
      </c>
      <c r="AD39" s="61">
        <f t="shared" si="31"/>
        <v>5.0607687216278362E-2</v>
      </c>
      <c r="AE39" s="61">
        <v>3818</v>
      </c>
      <c r="AF39" s="61"/>
      <c r="AG39" s="61"/>
    </row>
    <row r="40" spans="1:33" x14ac:dyDescent="0.25">
      <c r="A40" s="71">
        <f t="shared" si="0"/>
        <v>-0.32442919576849233</v>
      </c>
      <c r="B40" s="60">
        <v>0.32442919576849233</v>
      </c>
      <c r="C40" s="60">
        <v>0.76511134404670533</v>
      </c>
      <c r="D40" s="21">
        <f t="shared" si="1"/>
        <v>0.7244291957684923</v>
      </c>
      <c r="E40" s="21">
        <f t="shared" si="2"/>
        <v>3.7142902457539019E-2</v>
      </c>
      <c r="F40" s="21">
        <f t="shared" si="3"/>
        <v>0.16363992124469387</v>
      </c>
      <c r="G40" s="21">
        <f t="shared" si="22"/>
        <v>8.8902468637455656E-2</v>
      </c>
      <c r="H40" s="21">
        <f t="shared" si="4"/>
        <v>0.20078282370223291</v>
      </c>
      <c r="I40" s="21">
        <f t="shared" si="5"/>
        <v>8.8902468637455656E-2</v>
      </c>
      <c r="J40" s="21">
        <f t="shared" si="6"/>
        <v>3.4743903428803756E-2</v>
      </c>
      <c r="K40" s="73">
        <f t="shared" si="7"/>
        <v>-1.9804105213473973E-4</v>
      </c>
      <c r="L40" s="21">
        <f t="shared" si="8"/>
        <v>0.7619711579795666</v>
      </c>
      <c r="M40" s="74">
        <f t="shared" si="9"/>
        <v>9.8607685362521929E-6</v>
      </c>
      <c r="N40" s="10">
        <f t="shared" si="10"/>
        <v>9.3276712849394303E-2</v>
      </c>
      <c r="O40" s="10">
        <f t="shared" si="11"/>
        <v>1.9134012425678752E-5</v>
      </c>
      <c r="P40" s="75">
        <v>38</v>
      </c>
      <c r="Q40" s="71">
        <f t="shared" si="12"/>
        <v>0.72742529560289759</v>
      </c>
      <c r="R40" s="76"/>
      <c r="S40" s="186" t="s">
        <v>122</v>
      </c>
      <c r="T40" s="186" t="s">
        <v>123</v>
      </c>
      <c r="U40" s="186" t="s">
        <v>81</v>
      </c>
      <c r="V40" s="187" t="s">
        <v>124</v>
      </c>
      <c r="W40" s="61"/>
      <c r="X40" s="61"/>
      <c r="Y40" s="188"/>
      <c r="Z40" s="61"/>
      <c r="AA40" s="61"/>
      <c r="AB40" s="61"/>
      <c r="AC40" s="61"/>
      <c r="AD40" s="1"/>
      <c r="AE40" s="61"/>
      <c r="AF40" s="61"/>
      <c r="AG40" s="61"/>
    </row>
    <row r="41" spans="1:33" x14ac:dyDescent="0.25">
      <c r="A41" s="71">
        <f t="shared" si="0"/>
        <v>-0.32369399174937696</v>
      </c>
      <c r="B41" s="60">
        <v>0.32369399174937696</v>
      </c>
      <c r="C41" s="60">
        <v>0.76395340515070265</v>
      </c>
      <c r="D41" s="21">
        <f t="shared" si="1"/>
        <v>0.72369399174937699</v>
      </c>
      <c r="E41" s="21">
        <f t="shared" si="2"/>
        <v>3.7142902457539019E-2</v>
      </c>
      <c r="F41" s="21">
        <f t="shared" si="3"/>
        <v>0.16363616981254198</v>
      </c>
      <c r="G41" s="21">
        <f t="shared" si="22"/>
        <v>8.8882612615846873E-2</v>
      </c>
      <c r="H41" s="21">
        <f t="shared" si="4"/>
        <v>0.20077907227008102</v>
      </c>
      <c r="I41" s="21">
        <f t="shared" si="5"/>
        <v>8.8882612615846873E-2</v>
      </c>
      <c r="J41" s="21">
        <f t="shared" si="6"/>
        <v>3.4032306863449074E-2</v>
      </c>
      <c r="K41" s="73">
        <f t="shared" si="7"/>
        <v>-1.8413176592933816E-4</v>
      </c>
      <c r="L41" s="21">
        <f t="shared" si="8"/>
        <v>0.76127222300485342</v>
      </c>
      <c r="M41" s="74">
        <f t="shared" si="9"/>
        <v>7.1887376992206588E-6</v>
      </c>
      <c r="N41" s="10">
        <f t="shared" si="10"/>
        <v>9.3255524268910178E-2</v>
      </c>
      <c r="O41" s="10">
        <f t="shared" si="11"/>
        <v>1.9122356325496847E-5</v>
      </c>
      <c r="P41" s="75">
        <v>39</v>
      </c>
      <c r="Q41" s="71">
        <f t="shared" si="12"/>
        <v>0.72742404790733373</v>
      </c>
      <c r="R41" s="76"/>
      <c r="S41" s="189">
        <v>0</v>
      </c>
      <c r="T41" s="189">
        <f>T21</f>
        <v>0.33259179782612053</v>
      </c>
      <c r="U41" s="189">
        <f>V20</f>
        <v>0</v>
      </c>
      <c r="V41" s="192">
        <v>100</v>
      </c>
      <c r="W41" s="61"/>
      <c r="X41" s="61"/>
      <c r="Y41" s="188"/>
      <c r="Z41" s="61"/>
      <c r="AA41" s="61"/>
      <c r="AB41" s="61"/>
      <c r="AC41" s="61"/>
      <c r="AD41" s="61"/>
      <c r="AE41" s="61"/>
      <c r="AF41" s="61"/>
      <c r="AG41" s="61"/>
    </row>
    <row r="42" spans="1:33" x14ac:dyDescent="0.25">
      <c r="A42" s="71">
        <f t="shared" si="0"/>
        <v>-0.32295878773026165</v>
      </c>
      <c r="B42" s="60">
        <v>0.32295878773026165</v>
      </c>
      <c r="C42" s="60">
        <v>0.7637910305716491</v>
      </c>
      <c r="D42" s="21">
        <f t="shared" si="1"/>
        <v>0.72295878773026168</v>
      </c>
      <c r="E42" s="21">
        <f t="shared" si="2"/>
        <v>3.7142902457539019E-2</v>
      </c>
      <c r="F42" s="21">
        <f t="shared" si="3"/>
        <v>0.16363214061447032</v>
      </c>
      <c r="G42" s="21">
        <f t="shared" si="22"/>
        <v>8.8861295452772993E-2</v>
      </c>
      <c r="H42" s="21">
        <f t="shared" si="4"/>
        <v>0.20077504307200936</v>
      </c>
      <c r="I42" s="21">
        <f t="shared" si="5"/>
        <v>8.8861295452772993E-2</v>
      </c>
      <c r="J42" s="21">
        <f t="shared" si="6"/>
        <v>3.3322449205479311E-2</v>
      </c>
      <c r="K42" s="73">
        <f t="shared" si="7"/>
        <v>-1.7119104761667648E-4</v>
      </c>
      <c r="L42" s="21">
        <f t="shared" si="8"/>
        <v>0.76057396598696592</v>
      </c>
      <c r="M42" s="74">
        <f t="shared" si="9"/>
        <v>1.0349504542022777E-5</v>
      </c>
      <c r="N42" s="10">
        <f t="shared" si="10"/>
        <v>9.3232776347469515E-2</v>
      </c>
      <c r="O42" s="10">
        <f t="shared" si="11"/>
        <v>1.9109845212696706E-5</v>
      </c>
      <c r="P42" s="75">
        <v>40</v>
      </c>
      <c r="Q42" s="71">
        <f t="shared" si="12"/>
        <v>0.72742270782910323</v>
      </c>
      <c r="R42" s="76"/>
      <c r="S42" s="186" t="s">
        <v>83</v>
      </c>
      <c r="T42" s="193" t="s">
        <v>125</v>
      </c>
      <c r="U42" s="193" t="s">
        <v>126</v>
      </c>
      <c r="V42" s="187" t="s">
        <v>127</v>
      </c>
      <c r="W42" s="61"/>
      <c r="X42" s="61"/>
      <c r="Y42" s="188"/>
      <c r="Z42" s="61"/>
      <c r="AA42" s="61"/>
      <c r="AB42" s="61"/>
      <c r="AC42" s="61"/>
      <c r="AD42" s="61"/>
      <c r="AE42" s="61"/>
      <c r="AF42" s="61"/>
      <c r="AG42" s="61"/>
    </row>
    <row r="43" spans="1:33" x14ac:dyDescent="0.25">
      <c r="A43" s="71">
        <f t="shared" si="0"/>
        <v>-0.32222358371114657</v>
      </c>
      <c r="B43" s="60">
        <v>0.32222358371114657</v>
      </c>
      <c r="C43" s="60">
        <v>0.76263438304705233</v>
      </c>
      <c r="D43" s="21">
        <f t="shared" si="1"/>
        <v>0.72222358371114659</v>
      </c>
      <c r="E43" s="21">
        <f t="shared" si="2"/>
        <v>3.7142902457539019E-2</v>
      </c>
      <c r="F43" s="21">
        <f t="shared" si="3"/>
        <v>0.16362781374932031</v>
      </c>
      <c r="G43" s="21">
        <f t="shared" si="22"/>
        <v>8.8838413862245905E-2</v>
      </c>
      <c r="H43" s="21">
        <f t="shared" si="4"/>
        <v>0.20077071620685935</v>
      </c>
      <c r="I43" s="21">
        <f t="shared" si="5"/>
        <v>8.8838413862245891E-2</v>
      </c>
      <c r="J43" s="21">
        <f t="shared" si="6"/>
        <v>3.2614453642041331E-2</v>
      </c>
      <c r="K43" s="73">
        <f t="shared" si="7"/>
        <v>-1.5915257749552617E-4</v>
      </c>
      <c r="L43" s="21">
        <f t="shared" si="8"/>
        <v>0.75987656981378993</v>
      </c>
      <c r="M43" s="74">
        <f t="shared" si="9"/>
        <v>7.6055338295572529E-6</v>
      </c>
      <c r="N43" s="10">
        <f t="shared" si="10"/>
        <v>9.320835883565759E-2</v>
      </c>
      <c r="O43" s="10">
        <f t="shared" si="11"/>
        <v>1.9096419070646174E-5</v>
      </c>
      <c r="P43" s="75">
        <v>41</v>
      </c>
      <c r="Q43" s="71">
        <f t="shared" si="12"/>
        <v>0.72742126874924407</v>
      </c>
      <c r="R43" s="76"/>
      <c r="S43" s="194">
        <f>V21</f>
        <v>1</v>
      </c>
      <c r="T43" s="195">
        <f>LOOKUP(-T3,A2:A700,P2:P700)</f>
        <v>548</v>
      </c>
      <c r="U43" s="195">
        <f>IF(LOOKUP(-T$4,A:A,P:P)=0,1,LOOKUP(-T$4,A:A,P:P))</f>
        <v>129</v>
      </c>
      <c r="V43" s="196">
        <f>V16</f>
        <v>24.427527432694614</v>
      </c>
      <c r="W43" s="61"/>
      <c r="X43" s="61"/>
      <c r="Y43" s="188"/>
      <c r="Z43" s="61"/>
      <c r="AA43" s="61"/>
      <c r="AB43" s="61"/>
      <c r="AC43" s="61"/>
      <c r="AD43" s="61"/>
      <c r="AE43" s="61"/>
      <c r="AF43" s="61"/>
      <c r="AG43" s="61"/>
    </row>
    <row r="44" spans="1:33" x14ac:dyDescent="0.25">
      <c r="A44" s="71">
        <f t="shared" si="0"/>
        <v>-0.3214883796920312</v>
      </c>
      <c r="B44" s="60">
        <v>0.3214883796920312</v>
      </c>
      <c r="C44" s="60">
        <v>0.76146830803056276</v>
      </c>
      <c r="D44" s="21">
        <f t="shared" si="1"/>
        <v>0.72148837969203128</v>
      </c>
      <c r="E44" s="21">
        <f t="shared" si="2"/>
        <v>3.7142902457539019E-2</v>
      </c>
      <c r="F44" s="21">
        <f t="shared" si="3"/>
        <v>0.16362316799103779</v>
      </c>
      <c r="G44" s="21">
        <f t="shared" si="22"/>
        <v>8.8813857899650614E-2</v>
      </c>
      <c r="H44" s="21">
        <f t="shared" si="4"/>
        <v>0.20076607044857683</v>
      </c>
      <c r="I44" s="21">
        <f t="shared" si="5"/>
        <v>8.8813857899650628E-2</v>
      </c>
      <c r="J44" s="21">
        <f t="shared" si="6"/>
        <v>3.1908451343803733E-2</v>
      </c>
      <c r="K44" s="73">
        <f t="shared" si="7"/>
        <v>-1.4795442506862621E-4</v>
      </c>
      <c r="L44" s="21">
        <f t="shared" si="8"/>
        <v>0.75918022052687972</v>
      </c>
      <c r="M44" s="74">
        <f t="shared" si="9"/>
        <v>5.2353444245104575E-6</v>
      </c>
      <c r="N44" s="10">
        <f t="shared" si="10"/>
        <v>9.3182154373093573E-2</v>
      </c>
      <c r="O44" s="10">
        <f t="shared" si="11"/>
        <v>1.9082014079894072E-5</v>
      </c>
      <c r="P44" s="75">
        <v>42</v>
      </c>
      <c r="Q44" s="71">
        <f t="shared" si="12"/>
        <v>0.72741972360814466</v>
      </c>
      <c r="R44" s="76"/>
      <c r="S44" s="68"/>
      <c r="T44" s="61"/>
      <c r="U44" s="61"/>
      <c r="V44" s="61"/>
      <c r="W44" s="61"/>
      <c r="X44" s="61"/>
      <c r="Y44" s="188"/>
      <c r="Z44" s="61"/>
      <c r="AA44" s="61"/>
      <c r="AB44" s="61"/>
      <c r="AC44" s="61"/>
      <c r="AD44" s="61"/>
      <c r="AE44" s="61"/>
      <c r="AF44" s="61"/>
      <c r="AG44" s="61"/>
    </row>
    <row r="45" spans="1:33" x14ac:dyDescent="0.25">
      <c r="A45" s="71">
        <f t="shared" si="0"/>
        <v>-0.32075317567291589</v>
      </c>
      <c r="B45" s="60">
        <v>0.32075317567291589</v>
      </c>
      <c r="C45" s="60">
        <v>0.76115486510992625</v>
      </c>
      <c r="D45" s="21">
        <f t="shared" si="1"/>
        <v>0.72075317567291597</v>
      </c>
      <c r="E45" s="21">
        <f t="shared" si="2"/>
        <v>3.7142902457539019E-2</v>
      </c>
      <c r="F45" s="21">
        <f t="shared" si="3"/>
        <v>0.1636181807156728</v>
      </c>
      <c r="G45" s="21">
        <f t="shared" si="22"/>
        <v>8.8787510629594502E-2</v>
      </c>
      <c r="H45" s="21">
        <f t="shared" si="4"/>
        <v>0.20076108317321184</v>
      </c>
      <c r="I45" s="21">
        <f t="shared" si="5"/>
        <v>8.8787510629594502E-2</v>
      </c>
      <c r="J45" s="21">
        <f t="shared" si="6"/>
        <v>3.1204581870109552E-2</v>
      </c>
      <c r="K45" s="73">
        <f t="shared" si="7"/>
        <v>-1.3753877907745409E-4</v>
      </c>
      <c r="L45" s="21">
        <f t="shared" si="8"/>
        <v>0.75848510797229685</v>
      </c>
      <c r="M45" s="74">
        <f t="shared" si="9"/>
        <v>7.1276031739231411E-6</v>
      </c>
      <c r="N45" s="10">
        <f t="shared" si="10"/>
        <v>9.3154038133155634E-2</v>
      </c>
      <c r="O45" s="10">
        <f t="shared" si="11"/>
        <v>1.9066562439355814E-5</v>
      </c>
      <c r="P45" s="75">
        <v>43</v>
      </c>
      <c r="Q45" s="71">
        <f t="shared" si="12"/>
        <v>0.7274180648812647</v>
      </c>
      <c r="R45" s="76"/>
      <c r="S45" s="68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</row>
    <row r="46" spans="1:33" x14ac:dyDescent="0.25">
      <c r="A46" s="71">
        <f t="shared" si="0"/>
        <v>-0.32001797165380058</v>
      </c>
      <c r="B46" s="60">
        <v>0.32001797165380058</v>
      </c>
      <c r="C46" s="60">
        <v>0.76048129210587956</v>
      </c>
      <c r="D46" s="21">
        <f t="shared" si="1"/>
        <v>0.72001797165380066</v>
      </c>
      <c r="E46" s="21">
        <f t="shared" si="2"/>
        <v>3.7142902457539019E-2</v>
      </c>
      <c r="F46" s="21">
        <f t="shared" si="3"/>
        <v>0.16361282782667175</v>
      </c>
      <c r="G46" s="21">
        <f t="shared" si="22"/>
        <v>8.8759247792262533E-2</v>
      </c>
      <c r="H46" s="21">
        <f t="shared" si="4"/>
        <v>0.20075573028421079</v>
      </c>
      <c r="I46" s="21">
        <f t="shared" si="5"/>
        <v>8.8759247792262519E-2</v>
      </c>
      <c r="J46" s="21">
        <f t="shared" si="6"/>
        <v>3.0502993577327282E-2</v>
      </c>
      <c r="K46" s="73">
        <f t="shared" si="7"/>
        <v>-1.2785169132931005E-4</v>
      </c>
      <c r="L46" s="21">
        <f t="shared" si="8"/>
        <v>0.7577914264402863</v>
      </c>
      <c r="M46" s="74">
        <f t="shared" si="9"/>
        <v>7.2353772989374756E-6</v>
      </c>
      <c r="N46" s="10">
        <f t="shared" si="10"/>
        <v>9.3123877465996791E-2</v>
      </c>
      <c r="O46" s="10">
        <f t="shared" si="11"/>
        <v>1.9049992188841734E-5</v>
      </c>
      <c r="P46" s="75">
        <v>44</v>
      </c>
      <c r="Q46" s="71">
        <f t="shared" si="12"/>
        <v>0.72741628455428831</v>
      </c>
      <c r="R46" s="76"/>
      <c r="S46" s="68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</row>
    <row r="47" spans="1:33" x14ac:dyDescent="0.25">
      <c r="A47" s="71">
        <f t="shared" si="0"/>
        <v>-0.31928276763468522</v>
      </c>
      <c r="B47" s="60">
        <v>0.31928276763468522</v>
      </c>
      <c r="C47" s="60">
        <v>0.75998525413552265</v>
      </c>
      <c r="D47" s="21">
        <f t="shared" si="1"/>
        <v>0.71928276763468524</v>
      </c>
      <c r="E47" s="21">
        <f t="shared" si="2"/>
        <v>3.7142902457539019E-2</v>
      </c>
      <c r="F47" s="21">
        <f t="shared" si="3"/>
        <v>0.16360708367881635</v>
      </c>
      <c r="G47" s="21">
        <f t="shared" si="22"/>
        <v>8.8728937471057243E-2</v>
      </c>
      <c r="H47" s="21">
        <f t="shared" si="4"/>
        <v>0.20074998613635539</v>
      </c>
      <c r="I47" s="21">
        <f t="shared" si="5"/>
        <v>8.8728937471057256E-2</v>
      </c>
      <c r="J47" s="21">
        <f t="shared" si="6"/>
        <v>2.9803844027272576E-2</v>
      </c>
      <c r="K47" s="73">
        <f t="shared" si="7"/>
        <v>-1.1884283401542921E-4</v>
      </c>
      <c r="L47" s="21">
        <f t="shared" si="8"/>
        <v>0.75709937529108318</v>
      </c>
      <c r="M47" s="74">
        <f t="shared" si="9"/>
        <v>8.3282967047832982E-6</v>
      </c>
      <c r="N47" s="10">
        <f t="shared" si="10"/>
        <v>9.3091531542804043E-2</v>
      </c>
      <c r="O47" s="10">
        <f t="shared" si="11"/>
        <v>1.9032227034840204E-5</v>
      </c>
      <c r="P47" s="75">
        <v>45</v>
      </c>
      <c r="Q47" s="71">
        <f t="shared" si="12"/>
        <v>0.72741437409782606</v>
      </c>
      <c r="R47" s="76"/>
      <c r="S47" s="68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</row>
    <row r="48" spans="1:33" x14ac:dyDescent="0.25">
      <c r="A48" s="71">
        <f t="shared" si="0"/>
        <v>-0.31854756361556991</v>
      </c>
      <c r="B48" s="60">
        <v>0.31854756361556991</v>
      </c>
      <c r="C48" s="60">
        <v>0.75982856424116851</v>
      </c>
      <c r="D48" s="21">
        <f t="shared" si="1"/>
        <v>0.71854756361556993</v>
      </c>
      <c r="E48" s="21">
        <f t="shared" si="2"/>
        <v>3.7142902457539019E-2</v>
      </c>
      <c r="F48" s="21">
        <f t="shared" si="3"/>
        <v>0.16360092100123474</v>
      </c>
      <c r="G48" s="21">
        <f t="shared" si="22"/>
        <v>8.8696439764789387E-2</v>
      </c>
      <c r="H48" s="21">
        <f t="shared" si="4"/>
        <v>0.20074382345877378</v>
      </c>
      <c r="I48" s="21">
        <f t="shared" si="5"/>
        <v>8.86964397647894E-2</v>
      </c>
      <c r="J48" s="21">
        <f t="shared" si="6"/>
        <v>2.9107300392006725E-2</v>
      </c>
      <c r="K48" s="73">
        <f t="shared" si="7"/>
        <v>-1.1046527015802806E-4</v>
      </c>
      <c r="L48" s="21">
        <f t="shared" si="8"/>
        <v>0.75640915956365851</v>
      </c>
      <c r="M48" s="74">
        <f t="shared" si="9"/>
        <v>1.1692328348577317E-5</v>
      </c>
      <c r="N48" s="10">
        <f t="shared" si="10"/>
        <v>9.3056851004770166E-2</v>
      </c>
      <c r="O48" s="10">
        <f t="shared" si="11"/>
        <v>1.9013186181750602E-5</v>
      </c>
      <c r="P48" s="75">
        <v>46</v>
      </c>
      <c r="Q48" s="71">
        <f t="shared" si="12"/>
        <v>0.72741232444180981</v>
      </c>
      <c r="R48" s="76"/>
      <c r="S48" s="68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</row>
    <row r="49" spans="1:33" x14ac:dyDescent="0.25">
      <c r="A49" s="71">
        <f t="shared" si="0"/>
        <v>-0.31789404893191198</v>
      </c>
      <c r="B49" s="60">
        <v>0.31789404893191198</v>
      </c>
      <c r="C49" s="60">
        <v>0.75866574376909279</v>
      </c>
      <c r="D49" s="21">
        <f t="shared" si="1"/>
        <v>0.717894048931912</v>
      </c>
      <c r="E49" s="21">
        <f t="shared" si="2"/>
        <v>3.7142902457539019E-2</v>
      </c>
      <c r="F49" s="21">
        <f t="shared" si="3"/>
        <v>0.16359506832400114</v>
      </c>
      <c r="G49" s="21">
        <f t="shared" si="22"/>
        <v>8.8665596972295799E-2</v>
      </c>
      <c r="H49" s="21">
        <f t="shared" si="4"/>
        <v>0.20073797078154018</v>
      </c>
      <c r="I49" s="21">
        <f t="shared" si="5"/>
        <v>8.8665596972295826E-2</v>
      </c>
      <c r="J49" s="21">
        <f t="shared" si="6"/>
        <v>2.8490481178075972E-2</v>
      </c>
      <c r="K49" s="73">
        <f t="shared" si="7"/>
        <v>-1.0351307524167797E-4</v>
      </c>
      <c r="L49" s="21">
        <f t="shared" si="8"/>
        <v>0.75579734599220083</v>
      </c>
      <c r="M49" s="74">
        <f t="shared" si="9"/>
        <v>8.2277058064787508E-6</v>
      </c>
      <c r="N49" s="10">
        <f t="shared" si="10"/>
        <v>9.3023936225193657E-2</v>
      </c>
      <c r="O49" s="10">
        <f t="shared" si="11"/>
        <v>1.8995121043350019E-5</v>
      </c>
      <c r="P49" s="75">
        <v>47</v>
      </c>
      <c r="Q49" s="71">
        <f t="shared" si="12"/>
        <v>0.72741037788936658</v>
      </c>
      <c r="R49" s="76"/>
      <c r="S49" s="197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</row>
    <row r="50" spans="1:33" x14ac:dyDescent="0.25">
      <c r="A50" s="71">
        <f t="shared" si="0"/>
        <v>-0.31715884491279667</v>
      </c>
      <c r="B50" s="60">
        <v>0.31715884491279667</v>
      </c>
      <c r="C50" s="60">
        <v>0.75868122596451038</v>
      </c>
      <c r="D50" s="21">
        <f t="shared" si="1"/>
        <v>0.71715884491279669</v>
      </c>
      <c r="E50" s="21">
        <f t="shared" si="2"/>
        <v>3.7142902457539019E-2</v>
      </c>
      <c r="F50" s="21">
        <f t="shared" si="3"/>
        <v>0.16358803460046836</v>
      </c>
      <c r="G50" s="21">
        <f t="shared" si="22"/>
        <v>8.8628556221725371E-2</v>
      </c>
      <c r="H50" s="21">
        <f t="shared" si="4"/>
        <v>0.2007309370580074</v>
      </c>
      <c r="I50" s="21">
        <f t="shared" si="5"/>
        <v>8.8628556221725371E-2</v>
      </c>
      <c r="J50" s="21">
        <f t="shared" si="6"/>
        <v>2.7799351633063889E-2</v>
      </c>
      <c r="K50" s="73">
        <f t="shared" si="7"/>
        <v>-9.621095680073657E-5</v>
      </c>
      <c r="L50" s="21">
        <f t="shared" si="8"/>
        <v>0.75511117920687454</v>
      </c>
      <c r="M50" s="74">
        <f t="shared" si="9"/>
        <v>1.2745233851706148E-5</v>
      </c>
      <c r="N50" s="10">
        <f t="shared" si="10"/>
        <v>9.2984406710942852E-2</v>
      </c>
      <c r="O50" s="10">
        <f t="shared" si="11"/>
        <v>1.8973433484416164E-5</v>
      </c>
      <c r="P50" s="75">
        <v>48</v>
      </c>
      <c r="Q50" s="71">
        <f t="shared" si="12"/>
        <v>0.72740803853061142</v>
      </c>
      <c r="R50" s="76"/>
      <c r="S50" s="197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</row>
    <row r="51" spans="1:33" x14ac:dyDescent="0.25">
      <c r="A51" s="71">
        <f t="shared" si="0"/>
        <v>-0.3164236408936813</v>
      </c>
      <c r="B51" s="60">
        <v>0.3164236408936813</v>
      </c>
      <c r="C51" s="60">
        <v>0.75669693834490548</v>
      </c>
      <c r="D51" s="21">
        <f t="shared" si="1"/>
        <v>0.71642364089368127</v>
      </c>
      <c r="E51" s="21">
        <f t="shared" si="2"/>
        <v>3.7142902457539019E-2</v>
      </c>
      <c r="F51" s="21">
        <f t="shared" si="3"/>
        <v>0.16358049372572189</v>
      </c>
      <c r="G51" s="21">
        <f t="shared" si="22"/>
        <v>8.8588876209725054E-2</v>
      </c>
      <c r="H51" s="21">
        <f t="shared" si="4"/>
        <v>0.20072339618326093</v>
      </c>
      <c r="I51" s="21">
        <f t="shared" si="5"/>
        <v>8.8588876209725054E-2</v>
      </c>
      <c r="J51" s="21">
        <f t="shared" si="6"/>
        <v>2.7111368500695322E-2</v>
      </c>
      <c r="K51" s="73">
        <f t="shared" si="7"/>
        <v>-8.9421651150166023E-5</v>
      </c>
      <c r="L51" s="21">
        <f t="shared" si="8"/>
        <v>0.7544274773470675</v>
      </c>
      <c r="M51" s="74">
        <f t="shared" si="9"/>
        <v>5.1504532207077589E-6</v>
      </c>
      <c r="N51" s="10">
        <f t="shared" si="10"/>
        <v>9.2942060114089523E-2</v>
      </c>
      <c r="O51" s="10">
        <f t="shared" si="11"/>
        <v>1.8950210105217881E-5</v>
      </c>
      <c r="P51" s="75">
        <v>49</v>
      </c>
      <c r="Q51" s="71">
        <f t="shared" si="12"/>
        <v>0.72740553049752232</v>
      </c>
      <c r="R51" s="76"/>
      <c r="S51" s="197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</row>
    <row r="52" spans="1:33" x14ac:dyDescent="0.25">
      <c r="A52" s="71">
        <f t="shared" si="0"/>
        <v>-0.31568843687456599</v>
      </c>
      <c r="B52" s="60">
        <v>0.31568843687456599</v>
      </c>
      <c r="C52" s="60">
        <v>0.75637419924647653</v>
      </c>
      <c r="D52" s="21">
        <f t="shared" si="1"/>
        <v>0.71568843687456596</v>
      </c>
      <c r="E52" s="21">
        <f t="shared" si="2"/>
        <v>3.7142902457539019E-2</v>
      </c>
      <c r="F52" s="21">
        <f t="shared" si="3"/>
        <v>0.1635724113759332</v>
      </c>
      <c r="G52" s="21">
        <f t="shared" si="22"/>
        <v>8.854638308538848E-2</v>
      </c>
      <c r="H52" s="21">
        <f t="shared" si="4"/>
        <v>0.20071531383347224</v>
      </c>
      <c r="I52" s="21">
        <f t="shared" si="5"/>
        <v>8.8546383085388494E-2</v>
      </c>
      <c r="J52" s="21">
        <f t="shared" si="6"/>
        <v>2.6426739955705259E-2</v>
      </c>
      <c r="K52" s="73">
        <f t="shared" si="7"/>
        <v>-8.3109456940249805E-5</v>
      </c>
      <c r="L52" s="21">
        <f t="shared" si="8"/>
        <v>0.75374647287304042</v>
      </c>
      <c r="M52" s="74">
        <f t="shared" si="9"/>
        <v>6.9049458936517022E-6</v>
      </c>
      <c r="N52" s="10">
        <f t="shared" si="10"/>
        <v>9.2896710795786569E-2</v>
      </c>
      <c r="O52" s="10">
        <f t="shared" si="11"/>
        <v>1.8925351187857355E-5</v>
      </c>
      <c r="P52" s="75">
        <v>50</v>
      </c>
      <c r="Q52" s="71">
        <f t="shared" si="12"/>
        <v>0.72740284237427544</v>
      </c>
      <c r="R52" s="76"/>
      <c r="S52" s="197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</row>
    <row r="53" spans="1:33" x14ac:dyDescent="0.25">
      <c r="A53" s="71">
        <f t="shared" si="0"/>
        <v>-0.31503492219090784</v>
      </c>
      <c r="B53" s="60">
        <v>0.31503492219090784</v>
      </c>
      <c r="C53" s="60">
        <v>0.75555255017707679</v>
      </c>
      <c r="D53" s="21">
        <f t="shared" si="1"/>
        <v>0.71503492219090781</v>
      </c>
      <c r="E53" s="21">
        <f t="shared" si="2"/>
        <v>3.7142902457539019E-2</v>
      </c>
      <c r="F53" s="21">
        <f t="shared" si="3"/>
        <v>0.16356474317846342</v>
      </c>
      <c r="G53" s="21">
        <f t="shared" si="22"/>
        <v>8.8506101884352928E-2</v>
      </c>
      <c r="H53" s="21">
        <f t="shared" si="4"/>
        <v>0.20070764563600246</v>
      </c>
      <c r="I53" s="21">
        <f t="shared" si="5"/>
        <v>8.8506101884352942E-2</v>
      </c>
      <c r="J53" s="21">
        <f t="shared" si="6"/>
        <v>2.5821174670552439E-2</v>
      </c>
      <c r="K53" s="73">
        <f t="shared" si="7"/>
        <v>-7.7872217195923575E-5</v>
      </c>
      <c r="L53" s="21">
        <f t="shared" si="8"/>
        <v>0.75314359444804946</v>
      </c>
      <c r="M53" s="74">
        <f t="shared" si="9"/>
        <v>5.8030677044135894E-6</v>
      </c>
      <c r="N53" s="10">
        <f t="shared" si="10"/>
        <v>9.2853721539546533E-2</v>
      </c>
      <c r="O53" s="10">
        <f t="shared" si="11"/>
        <v>1.8901796666225638E-5</v>
      </c>
      <c r="P53" s="75">
        <v>51</v>
      </c>
      <c r="Q53" s="71">
        <f t="shared" si="12"/>
        <v>0.72740029199469292</v>
      </c>
      <c r="R53" s="76"/>
      <c r="S53" s="197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</row>
    <row r="54" spans="1:33" x14ac:dyDescent="0.25">
      <c r="A54" s="71">
        <f t="shared" si="0"/>
        <v>-0.31429971817179247</v>
      </c>
      <c r="B54" s="60">
        <v>0.31429971817179247</v>
      </c>
      <c r="C54" s="60">
        <v>0.75505350228629553</v>
      </c>
      <c r="D54" s="21">
        <f t="shared" si="1"/>
        <v>0.7142997181717925</v>
      </c>
      <c r="E54" s="21">
        <f t="shared" si="2"/>
        <v>3.7142902457539019E-2</v>
      </c>
      <c r="F54" s="21">
        <f t="shared" si="3"/>
        <v>0.1635555372821183</v>
      </c>
      <c r="G54" s="21">
        <f t="shared" si="22"/>
        <v>8.8457787442978081E-2</v>
      </c>
      <c r="H54" s="21">
        <f t="shared" si="4"/>
        <v>0.20069843973965734</v>
      </c>
      <c r="I54" s="21">
        <f t="shared" si="5"/>
        <v>8.8457787442978067E-2</v>
      </c>
      <c r="J54" s="21">
        <f t="shared" si="6"/>
        <v>2.5143490989157066E-2</v>
      </c>
      <c r="K54" s="73">
        <f t="shared" si="7"/>
        <v>-7.2372339731946938E-5</v>
      </c>
      <c r="L54" s="21">
        <f t="shared" si="8"/>
        <v>0.752468348838502</v>
      </c>
      <c r="M54" s="74">
        <f t="shared" si="9"/>
        <v>6.6830183486387817E-6</v>
      </c>
      <c r="N54" s="10">
        <f t="shared" si="10"/>
        <v>9.2802158288910766E-2</v>
      </c>
      <c r="O54" s="10">
        <f t="shared" si="11"/>
        <v>1.8873558046989997E-5</v>
      </c>
      <c r="P54" s="75">
        <v>52</v>
      </c>
      <c r="Q54" s="71">
        <f t="shared" si="12"/>
        <v>0.72739723018907687</v>
      </c>
      <c r="R54" s="76"/>
      <c r="S54" s="197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</row>
    <row r="55" spans="1:33" x14ac:dyDescent="0.25">
      <c r="A55" s="71">
        <f t="shared" si="0"/>
        <v>-0.31348282481722001</v>
      </c>
      <c r="B55" s="60">
        <v>0.31348282481722001</v>
      </c>
      <c r="C55" s="60">
        <v>0.75473643784302114</v>
      </c>
      <c r="D55" s="21">
        <f t="shared" si="1"/>
        <v>0.71348282481722003</v>
      </c>
      <c r="E55" s="21">
        <f t="shared" si="2"/>
        <v>3.7142902457539019E-2</v>
      </c>
      <c r="F55" s="21">
        <f t="shared" si="3"/>
        <v>0.16354454189939155</v>
      </c>
      <c r="G55" s="21">
        <f t="shared" si="22"/>
        <v>8.8400144690654506E-2</v>
      </c>
      <c r="H55" s="21">
        <f t="shared" si="4"/>
        <v>0.20068744435693059</v>
      </c>
      <c r="I55" s="21">
        <f t="shared" si="5"/>
        <v>8.8400144690654492E-2</v>
      </c>
      <c r="J55" s="21">
        <f t="shared" si="6"/>
        <v>2.439523576963492E-2</v>
      </c>
      <c r="K55" s="73">
        <f t="shared" si="7"/>
        <v>-6.6714216896257152E-5</v>
      </c>
      <c r="L55" s="21">
        <f t="shared" si="8"/>
        <v>0.75172209476770668</v>
      </c>
      <c r="M55" s="74">
        <f t="shared" si="9"/>
        <v>9.0862641756961864E-6</v>
      </c>
      <c r="N55" s="10">
        <f t="shared" si="10"/>
        <v>9.2740638479406667E-2</v>
      </c>
      <c r="O55" s="10">
        <f t="shared" si="11"/>
        <v>1.8839886330196215E-5</v>
      </c>
      <c r="P55" s="75">
        <v>53</v>
      </c>
      <c r="Q55" s="71">
        <f t="shared" si="12"/>
        <v>0.727393573214968</v>
      </c>
      <c r="R55" s="76"/>
      <c r="S55" s="197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</row>
    <row r="56" spans="1:33" x14ac:dyDescent="0.25">
      <c r="A56" s="71">
        <f t="shared" si="0"/>
        <v>-0.31282931013356208</v>
      </c>
      <c r="B56" s="60">
        <v>0.31282931013356208</v>
      </c>
      <c r="C56" s="60">
        <v>0.75291460302141233</v>
      </c>
      <c r="D56" s="21">
        <f t="shared" si="1"/>
        <v>0.7128293101335621</v>
      </c>
      <c r="E56" s="21">
        <f t="shared" si="2"/>
        <v>3.7142902457539019E-2</v>
      </c>
      <c r="F56" s="21">
        <f t="shared" si="3"/>
        <v>0.16353512679418281</v>
      </c>
      <c r="G56" s="21">
        <f t="shared" si="22"/>
        <v>8.8350841125907117E-2</v>
      </c>
      <c r="H56" s="21">
        <f t="shared" si="4"/>
        <v>0.20067802925172185</v>
      </c>
      <c r="I56" s="21">
        <f t="shared" si="5"/>
        <v>8.8350841125907117E-2</v>
      </c>
      <c r="J56" s="21">
        <f t="shared" si="6"/>
        <v>2.3800439755933114E-2</v>
      </c>
      <c r="K56" s="73">
        <f t="shared" si="7"/>
        <v>-6.2506915605437633E-5</v>
      </c>
      <c r="L56" s="21">
        <f t="shared" si="8"/>
        <v>0.75112837466852755</v>
      </c>
      <c r="M56" s="74">
        <f t="shared" si="9"/>
        <v>3.1906117286494661E-6</v>
      </c>
      <c r="N56" s="10">
        <f t="shared" si="10"/>
        <v>9.2688017901984693E-2</v>
      </c>
      <c r="O56" s="10">
        <f t="shared" si="11"/>
        <v>1.8811102386946669E-5</v>
      </c>
      <c r="P56" s="75">
        <v>54</v>
      </c>
      <c r="Q56" s="71">
        <f t="shared" si="12"/>
        <v>0.7273904418281999</v>
      </c>
      <c r="R56" s="76"/>
      <c r="S56" s="197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</row>
    <row r="57" spans="1:33" x14ac:dyDescent="0.25">
      <c r="A57" s="71">
        <f t="shared" si="0"/>
        <v>-0.31209410611444671</v>
      </c>
      <c r="B57" s="60">
        <v>0.31209410611444671</v>
      </c>
      <c r="C57" s="60">
        <v>0.75323128383182014</v>
      </c>
      <c r="D57" s="21">
        <f t="shared" si="1"/>
        <v>0.71209410611444679</v>
      </c>
      <c r="E57" s="21">
        <f t="shared" si="2"/>
        <v>3.7142902457539019E-2</v>
      </c>
      <c r="F57" s="21">
        <f t="shared" si="3"/>
        <v>0.16352383506606757</v>
      </c>
      <c r="G57" s="21">
        <f t="shared" si="22"/>
        <v>8.8291776745955036E-2</v>
      </c>
      <c r="H57" s="21">
        <f t="shared" si="4"/>
        <v>0.20066673752360661</v>
      </c>
      <c r="I57" s="21">
        <f t="shared" si="5"/>
        <v>8.8291776745955036E-2</v>
      </c>
      <c r="J57" s="21">
        <f t="shared" si="6"/>
        <v>2.3135591844885055E-2</v>
      </c>
      <c r="K57" s="73">
        <f t="shared" si="7"/>
        <v>-5.8089092613976722E-5</v>
      </c>
      <c r="L57" s="21">
        <f t="shared" si="8"/>
        <v>0.75046418904431655</v>
      </c>
      <c r="M57" s="74">
        <f t="shared" si="9"/>
        <v>7.6568135630295253E-6</v>
      </c>
      <c r="N57" s="10">
        <f t="shared" si="10"/>
        <v>9.2624978795105548E-2</v>
      </c>
      <c r="O57" s="10">
        <f t="shared" si="11"/>
        <v>1.8776639998762192E-5</v>
      </c>
      <c r="P57" s="75">
        <v>55</v>
      </c>
      <c r="Q57" s="71">
        <f t="shared" si="12"/>
        <v>0.7273866862920455</v>
      </c>
      <c r="R57" s="76"/>
      <c r="S57" s="197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</row>
    <row r="58" spans="1:33" x14ac:dyDescent="0.25">
      <c r="A58" s="71">
        <f t="shared" si="0"/>
        <v>-0.31144059143078856</v>
      </c>
      <c r="B58" s="60">
        <v>0.31144059143078856</v>
      </c>
      <c r="C58" s="60">
        <v>0.75224589828701294</v>
      </c>
      <c r="D58" s="21">
        <f t="shared" si="1"/>
        <v>0.71144059143078864</v>
      </c>
      <c r="E58" s="21">
        <f t="shared" si="2"/>
        <v>3.7142902457539019E-2</v>
      </c>
      <c r="F58" s="21">
        <f t="shared" si="3"/>
        <v>0.16351313948630788</v>
      </c>
      <c r="G58" s="21">
        <f t="shared" si="22"/>
        <v>8.8235897341137542E-2</v>
      </c>
      <c r="H58" s="21">
        <f t="shared" si="4"/>
        <v>0.20065604194384692</v>
      </c>
      <c r="I58" s="21">
        <f t="shared" si="5"/>
        <v>8.8235897341137556E-2</v>
      </c>
      <c r="J58" s="21">
        <f t="shared" si="6"/>
        <v>2.2548652145804083E-2</v>
      </c>
      <c r="K58" s="73">
        <f t="shared" si="7"/>
        <v>-5.4424251656249014E-5</v>
      </c>
      <c r="L58" s="21">
        <f t="shared" si="8"/>
        <v>0.74987735692409219</v>
      </c>
      <c r="M58" s="74">
        <f t="shared" si="9"/>
        <v>5.6099881878664877E-6</v>
      </c>
      <c r="N58" s="10">
        <f t="shared" si="10"/>
        <v>9.2565337958850899E-2</v>
      </c>
      <c r="O58" s="10">
        <f t="shared" si="11"/>
        <v>1.8744056062306089E-5</v>
      </c>
      <c r="P58" s="75">
        <v>56</v>
      </c>
      <c r="Q58" s="71">
        <f t="shared" si="12"/>
        <v>0.7273831290299444</v>
      </c>
      <c r="R58" s="76"/>
      <c r="S58" s="197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</row>
    <row r="59" spans="1:33" x14ac:dyDescent="0.25">
      <c r="A59" s="71">
        <f t="shared" si="0"/>
        <v>-0.31062369807621604</v>
      </c>
      <c r="B59" s="60">
        <v>0.31062369807621604</v>
      </c>
      <c r="C59" s="60">
        <v>0.75143765052219769</v>
      </c>
      <c r="D59" s="21">
        <f t="shared" si="1"/>
        <v>0.71062369807621606</v>
      </c>
      <c r="E59" s="21">
        <f t="shared" si="2"/>
        <v>3.7142902457539019E-2</v>
      </c>
      <c r="F59" s="21">
        <f t="shared" si="3"/>
        <v>0.16349884381493276</v>
      </c>
      <c r="G59" s="21">
        <f t="shared" si="22"/>
        <v>8.8161310216125791E-2</v>
      </c>
      <c r="H59" s="21">
        <f t="shared" si="4"/>
        <v>0.2006417462724718</v>
      </c>
      <c r="I59" s="21">
        <f t="shared" si="5"/>
        <v>8.8161310216125777E-2</v>
      </c>
      <c r="J59" s="21">
        <f t="shared" si="6"/>
        <v>2.1820641587618456E-2</v>
      </c>
      <c r="K59" s="73">
        <f t="shared" si="7"/>
        <v>-5.0165805509789876E-5</v>
      </c>
      <c r="L59" s="21">
        <f t="shared" si="8"/>
        <v>0.74914885018900934</v>
      </c>
      <c r="M59" s="74">
        <f t="shared" si="9"/>
        <v>5.2386069652030811E-6</v>
      </c>
      <c r="N59" s="10">
        <f t="shared" si="10"/>
        <v>9.2485728550528612E-2</v>
      </c>
      <c r="O59" s="10">
        <f t="shared" si="11"/>
        <v>1.8700593930919393E-5</v>
      </c>
      <c r="P59" s="75">
        <v>57</v>
      </c>
      <c r="Q59" s="71">
        <f t="shared" si="12"/>
        <v>0.72737837440690067</v>
      </c>
      <c r="R59" s="76"/>
      <c r="S59" s="197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</row>
    <row r="60" spans="1:33" x14ac:dyDescent="0.25">
      <c r="A60" s="71">
        <f t="shared" si="0"/>
        <v>-0.31005187272801532</v>
      </c>
      <c r="B60" s="60">
        <v>0.31005187272801532</v>
      </c>
      <c r="C60" s="60">
        <v>0.75178414625151113</v>
      </c>
      <c r="D60" s="21">
        <f t="shared" si="1"/>
        <v>0.7100518727280154</v>
      </c>
      <c r="E60" s="21">
        <f t="shared" si="2"/>
        <v>3.7142902457539019E-2</v>
      </c>
      <c r="F60" s="21">
        <f t="shared" si="3"/>
        <v>0.16348818956676461</v>
      </c>
      <c r="G60" s="21">
        <f t="shared" si="22"/>
        <v>8.8105797138877742E-2</v>
      </c>
      <c r="H60" s="21">
        <f t="shared" si="4"/>
        <v>0.20063109202430365</v>
      </c>
      <c r="I60" s="21">
        <f t="shared" si="5"/>
        <v>8.8105797138877728E-2</v>
      </c>
      <c r="J60" s="21">
        <f t="shared" si="6"/>
        <v>2.1314983564833939E-2</v>
      </c>
      <c r="K60" s="73">
        <f t="shared" si="7"/>
        <v>-4.7384268458199795E-5</v>
      </c>
      <c r="L60" s="21">
        <f t="shared" si="8"/>
        <v>0.7486424301877237</v>
      </c>
      <c r="M60" s="74">
        <f t="shared" si="9"/>
        <v>9.8703798254600231E-6</v>
      </c>
      <c r="N60" s="10">
        <f t="shared" si="10"/>
        <v>9.2426476362935189E-2</v>
      </c>
      <c r="O60" s="10">
        <f t="shared" si="11"/>
        <v>1.8668268957201784E-5</v>
      </c>
      <c r="P60" s="75">
        <v>58</v>
      </c>
      <c r="Q60" s="71">
        <f t="shared" si="12"/>
        <v>0.72737483089134791</v>
      </c>
      <c r="R60" s="76"/>
      <c r="S60" s="197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</row>
    <row r="61" spans="1:33" x14ac:dyDescent="0.25">
      <c r="A61" s="71">
        <f t="shared" si="0"/>
        <v>-0.3092349793734428</v>
      </c>
      <c r="B61" s="60">
        <v>0.3092349793734428</v>
      </c>
      <c r="C61" s="60">
        <v>0.74995695221780601</v>
      </c>
      <c r="D61" s="21">
        <f t="shared" si="1"/>
        <v>0.70923497937344282</v>
      </c>
      <c r="E61" s="21">
        <f t="shared" si="2"/>
        <v>3.7142902457539019E-2</v>
      </c>
      <c r="F61" s="21">
        <f t="shared" si="3"/>
        <v>0.16347198821049708</v>
      </c>
      <c r="G61" s="21">
        <f t="shared" si="22"/>
        <v>8.8021503898716436E-2</v>
      </c>
      <c r="H61" s="21">
        <f t="shared" si="4"/>
        <v>0.20061489066803612</v>
      </c>
      <c r="I61" s="21">
        <f t="shared" si="5"/>
        <v>8.8021503898716436E-2</v>
      </c>
      <c r="J61" s="21">
        <f t="shared" si="6"/>
        <v>2.0598584806690252E-2</v>
      </c>
      <c r="K61" s="73">
        <f t="shared" si="7"/>
        <v>-4.3675466185075417E-5</v>
      </c>
      <c r="L61" s="21">
        <f t="shared" si="8"/>
        <v>0.7479243517936448</v>
      </c>
      <c r="M61" s="74">
        <f t="shared" si="9"/>
        <v>4.1314644843002974E-6</v>
      </c>
      <c r="N61" s="10">
        <f t="shared" si="10"/>
        <v>9.2336503603662454E-2</v>
      </c>
      <c r="O61" s="10">
        <f t="shared" si="11"/>
        <v>1.8619222453684223E-5</v>
      </c>
      <c r="P61" s="75">
        <v>59</v>
      </c>
      <c r="Q61" s="71">
        <f t="shared" si="12"/>
        <v>0.72736944245313961</v>
      </c>
      <c r="R61" s="76"/>
      <c r="S61" s="197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</row>
    <row r="62" spans="1:33" x14ac:dyDescent="0.25">
      <c r="A62" s="71">
        <f t="shared" si="0"/>
        <v>-0.30849977535432749</v>
      </c>
      <c r="B62" s="60">
        <v>0.30849977535432749</v>
      </c>
      <c r="C62" s="60">
        <v>0.74914535110890368</v>
      </c>
      <c r="D62" s="21">
        <f t="shared" si="1"/>
        <v>0.70849977535432751</v>
      </c>
      <c r="E62" s="21">
        <f t="shared" si="2"/>
        <v>3.7142902457539019E-2</v>
      </c>
      <c r="F62" s="21">
        <f t="shared" si="3"/>
        <v>0.16345636330092261</v>
      </c>
      <c r="G62" s="21">
        <f t="shared" si="22"/>
        <v>8.7940349607438628E-2</v>
      </c>
      <c r="H62" s="21">
        <f t="shared" si="4"/>
        <v>0.20059926575846165</v>
      </c>
      <c r="I62" s="21">
        <f t="shared" si="5"/>
        <v>8.7940349607438642E-2</v>
      </c>
      <c r="J62" s="21">
        <f t="shared" si="6"/>
        <v>1.9960159988427196E-2</v>
      </c>
      <c r="K62" s="73">
        <f t="shared" si="7"/>
        <v>-4.058589996521685E-5</v>
      </c>
      <c r="L62" s="21">
        <f t="shared" si="8"/>
        <v>0.74728381982483538</v>
      </c>
      <c r="M62" s="74">
        <f t="shared" si="9"/>
        <v>3.46529872156496E-6</v>
      </c>
      <c r="N62" s="10">
        <f t="shared" si="10"/>
        <v>9.2249879115178512E-2</v>
      </c>
      <c r="O62" s="10">
        <f t="shared" si="11"/>
        <v>1.8572044578080648E-5</v>
      </c>
      <c r="P62" s="75">
        <v>60</v>
      </c>
      <c r="Q62" s="71">
        <f t="shared" si="12"/>
        <v>0.72736424573637337</v>
      </c>
      <c r="R62" s="76"/>
      <c r="S62" s="197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</row>
    <row r="63" spans="1:33" x14ac:dyDescent="0.25">
      <c r="A63" s="71">
        <f t="shared" si="0"/>
        <v>-0.30776457133521212</v>
      </c>
      <c r="B63" s="60">
        <v>0.30776457133521212</v>
      </c>
      <c r="C63" s="60">
        <v>0.74798779647940872</v>
      </c>
      <c r="D63" s="21">
        <f t="shared" si="1"/>
        <v>0.70776457133521209</v>
      </c>
      <c r="E63" s="21">
        <f t="shared" si="2"/>
        <v>3.7142902457539019E-2</v>
      </c>
      <c r="F63" s="21">
        <f t="shared" si="3"/>
        <v>0.16343968924412727</v>
      </c>
      <c r="G63" s="21">
        <f t="shared" si="22"/>
        <v>8.7853897133235367E-2</v>
      </c>
      <c r="H63" s="21">
        <f t="shared" si="4"/>
        <v>0.20058259170166631</v>
      </c>
      <c r="I63" s="21">
        <f t="shared" si="5"/>
        <v>8.7853897133235395E-2</v>
      </c>
      <c r="J63" s="21">
        <f t="shared" si="6"/>
        <v>1.9328082500310415E-2</v>
      </c>
      <c r="K63" s="73">
        <f t="shared" si="7"/>
        <v>-3.7714475180331069E-5</v>
      </c>
      <c r="L63" s="21">
        <f t="shared" si="8"/>
        <v>0.74664906810697684</v>
      </c>
      <c r="M63" s="74">
        <f t="shared" si="9"/>
        <v>1.7921936551540953E-6</v>
      </c>
      <c r="N63" s="10">
        <f t="shared" si="10"/>
        <v>9.215759697110075E-2</v>
      </c>
      <c r="O63" s="10">
        <f t="shared" si="11"/>
        <v>1.852183229444228E-5</v>
      </c>
      <c r="P63" s="75">
        <v>61</v>
      </c>
      <c r="Q63" s="71">
        <f t="shared" si="12"/>
        <v>0.72735870008184678</v>
      </c>
      <c r="R63" s="76"/>
      <c r="S63" s="197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</row>
    <row r="64" spans="1:33" x14ac:dyDescent="0.25">
      <c r="A64" s="71">
        <f t="shared" si="0"/>
        <v>-0.30711105665155397</v>
      </c>
      <c r="B64" s="60">
        <v>0.30711105665155397</v>
      </c>
      <c r="C64" s="60">
        <v>0.74802328804181295</v>
      </c>
      <c r="D64" s="21">
        <f t="shared" si="1"/>
        <v>0.70711105665155394</v>
      </c>
      <c r="E64" s="21">
        <f t="shared" si="2"/>
        <v>3.7142902457539019E-2</v>
      </c>
      <c r="F64" s="21">
        <f t="shared" si="3"/>
        <v>0.16342393819212905</v>
      </c>
      <c r="G64" s="21">
        <f t="shared" si="22"/>
        <v>8.777237311563757E-2</v>
      </c>
      <c r="H64" s="21">
        <f t="shared" si="4"/>
        <v>0.20056684064966809</v>
      </c>
      <c r="I64" s="21">
        <f t="shared" si="5"/>
        <v>8.777237311563757E-2</v>
      </c>
      <c r="J64" s="21">
        <f t="shared" si="6"/>
        <v>1.8771842886248301E-2</v>
      </c>
      <c r="K64" s="73">
        <f t="shared" si="7"/>
        <v>-3.5332798401953145E-5</v>
      </c>
      <c r="L64" s="21">
        <f t="shared" si="8"/>
        <v>0.74608997149899148</v>
      </c>
      <c r="M64" s="74">
        <f t="shared" si="9"/>
        <v>3.7377128547471712E-6</v>
      </c>
      <c r="N64" s="10">
        <f t="shared" si="10"/>
        <v>9.2070573397279712E-2</v>
      </c>
      <c r="O64" s="10">
        <f t="shared" si="11"/>
        <v>1.8474525661108591E-5</v>
      </c>
      <c r="P64" s="75">
        <v>62</v>
      </c>
      <c r="Q64" s="71">
        <f t="shared" si="12"/>
        <v>0.7273534614111451</v>
      </c>
      <c r="R64" s="76"/>
      <c r="S64" s="197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</row>
    <row r="65" spans="1:33" x14ac:dyDescent="0.25">
      <c r="A65" s="71">
        <f t="shared" si="0"/>
        <v>-0.30637585263243866</v>
      </c>
      <c r="B65" s="60">
        <v>0.30637585263243866</v>
      </c>
      <c r="C65" s="60">
        <v>0.74769300525038773</v>
      </c>
      <c r="D65" s="21">
        <f t="shared" si="1"/>
        <v>0.70637585263243863</v>
      </c>
      <c r="E65" s="21">
        <f t="shared" si="2"/>
        <v>3.7142902457539019E-2</v>
      </c>
      <c r="F65" s="21">
        <f t="shared" si="3"/>
        <v>0.16340511542550962</v>
      </c>
      <c r="G65" s="21">
        <f t="shared" si="22"/>
        <v>8.7675132045804613E-2</v>
      </c>
      <c r="H65" s="21">
        <f t="shared" si="4"/>
        <v>0.20054801788304866</v>
      </c>
      <c r="I65" s="21">
        <f t="shared" si="5"/>
        <v>8.7675132045804627E-2</v>
      </c>
      <c r="J65" s="21">
        <f t="shared" si="6"/>
        <v>1.8152702703585374E-2</v>
      </c>
      <c r="K65" s="73">
        <f t="shared" si="7"/>
        <v>-3.2832417112946091E-5</v>
      </c>
      <c r="L65" s="21">
        <f t="shared" si="8"/>
        <v>0.74546707139982749</v>
      </c>
      <c r="M65" s="74">
        <f t="shared" si="9"/>
        <v>4.9547815070699661E-6</v>
      </c>
      <c r="N65" s="10">
        <f t="shared" si="10"/>
        <v>9.1966769685037295E-2</v>
      </c>
      <c r="O65" s="10">
        <f t="shared" si="11"/>
        <v>1.8418153626478545E-5</v>
      </c>
      <c r="P65" s="75">
        <v>63</v>
      </c>
      <c r="Q65" s="71">
        <f t="shared" si="12"/>
        <v>0.72734720111335505</v>
      </c>
      <c r="R65" s="76"/>
      <c r="S65" s="197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</row>
    <row r="66" spans="1:33" x14ac:dyDescent="0.25">
      <c r="A66" s="71">
        <f t="shared" ref="A66:A129" si="32">-B66</f>
        <v>-0.30572233794878073</v>
      </c>
      <c r="B66" s="60">
        <v>0.30572233794878073</v>
      </c>
      <c r="C66" s="60">
        <v>0.74621746439113545</v>
      </c>
      <c r="D66" s="21">
        <f t="shared" ref="D66:D129" si="33">IF(B66=0,"",B66+1/$T$8)</f>
        <v>0.7057223379487807</v>
      </c>
      <c r="E66" s="21">
        <f t="shared" ref="E66:E129" si="34">IF(B66=0,"",$T$20-(LN(1+EXP(-$S$37*(H66-T$20))))/$S$37)</f>
        <v>3.7142902457539019E-2</v>
      </c>
      <c r="F66" s="21">
        <f t="shared" ref="F66:F129" si="35">IF(B66=0,"",B66-E66-G66-V$4*J66)</f>
        <v>0.16338735354995759</v>
      </c>
      <c r="G66" s="21">
        <f t="shared" si="22"/>
        <v>8.7583552384205746E-2</v>
      </c>
      <c r="H66" s="21">
        <f t="shared" ref="H66:H129" si="36">IF(B66=0,"",B66-G66-V$4*J66)</f>
        <v>0.20053025600749663</v>
      </c>
      <c r="I66" s="21">
        <f t="shared" ref="I66:I129" si="37">IF(B66=0,"",B66-H66-V$4*J66)</f>
        <v>8.7583552384205732E-2</v>
      </c>
      <c r="J66" s="21">
        <f t="shared" ref="J66:J129" si="38">IF(B66=0,"",LN(1+EXP($U$37*(B66-$U$39)))/$U$37)</f>
        <v>1.760852955707836E-2</v>
      </c>
      <c r="K66" s="73">
        <f t="shared" ref="K66:K129" si="39">IF(B66=0,"",-LN(1+EXP($V$41*(B66-$V$39)))/$V$41)</f>
        <v>-3.0758569332335575E-5</v>
      </c>
      <c r="L66" s="21">
        <f t="shared" ref="L66:L129" si="40">IF(B66=0,"",$S$41*E66+$S$8+$T$41*F66+$U$41*I66+S$43*(J66+K66))</f>
        <v>0.74491906464697843</v>
      </c>
      <c r="M66" s="74">
        <f t="shared" ref="M66:M129" si="41">IF(B66=0,"",(L66-C66)*(L66-C66))</f>
        <v>1.6858418956270134E-6</v>
      </c>
      <c r="N66" s="10">
        <f t="shared" ref="N66:N129" si="42">IF(B66=0,"",1/V$16*LN(1+EXP(V$16*(B66-V$4*J66-T$39))))</f>
        <v>9.186900664766541E-2</v>
      </c>
      <c r="O66" s="10">
        <f t="shared" ref="O66:O129" si="43">IF(B66=0,"",(N66-I66)^2)</f>
        <v>1.8365118244204739E-5</v>
      </c>
      <c r="P66" s="75">
        <v>64</v>
      </c>
      <c r="Q66" s="71">
        <f t="shared" ref="Q66:Q129" si="44">IF(B66=0,"",S$8+T$41*F66)</f>
        <v>0.72734129365923239</v>
      </c>
      <c r="R66" s="76"/>
      <c r="S66" s="197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</row>
    <row r="67" spans="1:33" x14ac:dyDescent="0.25">
      <c r="A67" s="71">
        <f t="shared" si="32"/>
        <v>-0.30523220193603717</v>
      </c>
      <c r="B67" s="60">
        <v>0.30523220193603717</v>
      </c>
      <c r="C67" s="60">
        <v>0.74655720990996588</v>
      </c>
      <c r="D67" s="21">
        <f t="shared" si="33"/>
        <v>0.7052322019360372</v>
      </c>
      <c r="E67" s="21">
        <f t="shared" si="34"/>
        <v>3.7142902457539019E-2</v>
      </c>
      <c r="F67" s="21">
        <f t="shared" si="35"/>
        <v>0.16337336633129629</v>
      </c>
      <c r="G67" s="21">
        <f t="shared" ref="G67:G130" si="45">IF(B67=0,"",1/2*(B67-V$4*J67+T$37)+1/2*POWER((B67-V$4*J67+T$37)^2-4*V$37*(B67-V$4*J67),0.5))</f>
        <v>8.7511557883904828E-2</v>
      </c>
      <c r="H67" s="21">
        <f t="shared" si="36"/>
        <v>0.20051626878883533</v>
      </c>
      <c r="I67" s="21">
        <f t="shared" si="37"/>
        <v>8.7511557883904828E-2</v>
      </c>
      <c r="J67" s="21">
        <f t="shared" si="38"/>
        <v>1.7204375263297024E-2</v>
      </c>
      <c r="K67" s="73">
        <f t="shared" si="39"/>
        <v>-2.9289483382954144E-5</v>
      </c>
      <c r="L67" s="21">
        <f t="shared" si="40"/>
        <v>0.74451172740494542</v>
      </c>
      <c r="M67" s="74">
        <f t="shared" si="41"/>
        <v>4.183998678344765E-6</v>
      </c>
      <c r="N67" s="10">
        <f t="shared" si="42"/>
        <v>9.1792149226324213E-2</v>
      </c>
      <c r="O67" s="10">
        <f t="shared" si="43"/>
        <v>1.8323462240795791E-5</v>
      </c>
      <c r="P67" s="75">
        <v>65</v>
      </c>
      <c r="Q67" s="71">
        <f t="shared" si="44"/>
        <v>0.72733664162503131</v>
      </c>
      <c r="R67" s="76"/>
      <c r="S67" s="197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</row>
    <row r="68" spans="1:33" x14ac:dyDescent="0.25">
      <c r="A68" s="71">
        <f t="shared" si="32"/>
        <v>-0.30433361924600727</v>
      </c>
      <c r="B68" s="60">
        <v>0.30433361924600727</v>
      </c>
      <c r="C68" s="60">
        <v>0.74374080163537493</v>
      </c>
      <c r="D68" s="21">
        <f t="shared" si="33"/>
        <v>0.70433361924600724</v>
      </c>
      <c r="E68" s="21">
        <f t="shared" si="34"/>
        <v>3.7142902457539019E-2</v>
      </c>
      <c r="F68" s="21">
        <f t="shared" si="35"/>
        <v>0.1633461680411129</v>
      </c>
      <c r="G68" s="21">
        <f t="shared" si="45"/>
        <v>8.7371873499393959E-2</v>
      </c>
      <c r="H68" s="21">
        <f t="shared" si="36"/>
        <v>0.20048907049865194</v>
      </c>
      <c r="I68" s="21">
        <f t="shared" si="37"/>
        <v>8.7371873499393973E-2</v>
      </c>
      <c r="J68" s="21">
        <f t="shared" si="38"/>
        <v>1.6472675247961355E-2</v>
      </c>
      <c r="K68" s="73">
        <f t="shared" si="39"/>
        <v>-2.6775733205332705E-5</v>
      </c>
      <c r="L68" s="21">
        <f t="shared" si="40"/>
        <v>0.74377349521155744</v>
      </c>
      <c r="M68" s="74">
        <f t="shared" si="41"/>
        <v>1.0688699236021521E-9</v>
      </c>
      <c r="N68" s="10">
        <f t="shared" si="42"/>
        <v>9.164302493716471E-2</v>
      </c>
      <c r="O68" s="10">
        <f t="shared" si="43"/>
        <v>1.8242734604371036E-5</v>
      </c>
      <c r="P68" s="75">
        <v>66</v>
      </c>
      <c r="Q68" s="71">
        <f t="shared" si="44"/>
        <v>0.72732759569680139</v>
      </c>
      <c r="R68" s="76"/>
      <c r="S68" s="197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</row>
    <row r="69" spans="1:33" x14ac:dyDescent="0.25">
      <c r="A69" s="71">
        <f t="shared" si="32"/>
        <v>-0.30359841522689218</v>
      </c>
      <c r="B69" s="60">
        <v>0.30359841522689218</v>
      </c>
      <c r="C69" s="60">
        <v>0.74491386465026699</v>
      </c>
      <c r="D69" s="21">
        <f t="shared" si="33"/>
        <v>0.70359841522689215</v>
      </c>
      <c r="E69" s="21">
        <f t="shared" si="34"/>
        <v>3.7142902457539019E-2</v>
      </c>
      <c r="F69" s="21">
        <f t="shared" si="35"/>
        <v>0.16332234338223167</v>
      </c>
      <c r="G69" s="21">
        <f t="shared" si="45"/>
        <v>8.724985020521607E-2</v>
      </c>
      <c r="H69" s="21">
        <f t="shared" si="36"/>
        <v>0.20046524583977071</v>
      </c>
      <c r="I69" s="21">
        <f t="shared" si="37"/>
        <v>8.7249850205216084E-2</v>
      </c>
      <c r="J69" s="21">
        <f t="shared" si="38"/>
        <v>1.5883319181905383E-2</v>
      </c>
      <c r="K69" s="73">
        <f t="shared" si="39"/>
        <v>-2.4880153010926025E-5</v>
      </c>
      <c r="L69" s="21">
        <f t="shared" si="40"/>
        <v>0.74317811083956598</v>
      </c>
      <c r="M69" s="74">
        <f t="shared" si="41"/>
        <v>3.0128412913630876E-6</v>
      </c>
      <c r="N69" s="10">
        <f t="shared" si="42"/>
        <v>9.1512750064771164E-2</v>
      </c>
      <c r="O69" s="10">
        <f t="shared" si="43"/>
        <v>1.8172315212594726E-5</v>
      </c>
      <c r="P69" s="75">
        <v>67</v>
      </c>
      <c r="Q69" s="71">
        <f t="shared" si="44"/>
        <v>0.72731967181067148</v>
      </c>
      <c r="R69" s="76"/>
      <c r="S69" s="197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</row>
    <row r="70" spans="1:33" x14ac:dyDescent="0.25">
      <c r="A70" s="71">
        <f t="shared" si="32"/>
        <v>-0.30302658987869119</v>
      </c>
      <c r="B70" s="60">
        <v>0.30302658987869119</v>
      </c>
      <c r="C70" s="60">
        <v>0.74378125190920175</v>
      </c>
      <c r="D70" s="21">
        <f t="shared" si="33"/>
        <v>0.70302658987869115</v>
      </c>
      <c r="E70" s="21">
        <f t="shared" si="34"/>
        <v>3.7142902457539019E-2</v>
      </c>
      <c r="F70" s="21">
        <f t="shared" si="35"/>
        <v>0.16330278601988032</v>
      </c>
      <c r="G70" s="21">
        <f t="shared" si="45"/>
        <v>8.7149915659556793E-2</v>
      </c>
      <c r="H70" s="21">
        <f t="shared" si="36"/>
        <v>0.20044568847741936</v>
      </c>
      <c r="I70" s="21">
        <f t="shared" si="37"/>
        <v>8.7149915659556793E-2</v>
      </c>
      <c r="J70" s="21">
        <f t="shared" si="38"/>
        <v>1.5430985741715031E-2</v>
      </c>
      <c r="K70" s="73">
        <f t="shared" si="39"/>
        <v>-2.3498978909241218E-5</v>
      </c>
      <c r="L70" s="21">
        <f t="shared" si="40"/>
        <v>0.74272065395517206</v>
      </c>
      <c r="M70" s="74">
        <f t="shared" si="41"/>
        <v>1.124868020091954E-6</v>
      </c>
      <c r="N70" s="10">
        <f t="shared" si="42"/>
        <v>9.1406054020229902E-2</v>
      </c>
      <c r="O70" s="10">
        <f t="shared" si="43"/>
        <v>1.811471374519318E-5</v>
      </c>
      <c r="P70" s="75">
        <v>68</v>
      </c>
      <c r="Q70" s="71">
        <f t="shared" si="44"/>
        <v>0.72731316719236627</v>
      </c>
      <c r="R70" s="76"/>
      <c r="S70" s="197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</row>
    <row r="71" spans="1:33" x14ac:dyDescent="0.25">
      <c r="A71" s="71">
        <f t="shared" si="32"/>
        <v>-0.30220969652411867</v>
      </c>
      <c r="B71" s="60">
        <v>0.30220969652411867</v>
      </c>
      <c r="C71" s="60">
        <v>0.74279936262242008</v>
      </c>
      <c r="D71" s="21">
        <f t="shared" si="33"/>
        <v>0.70220969652411869</v>
      </c>
      <c r="E71" s="21">
        <f t="shared" si="34"/>
        <v>3.7142902457539019E-2</v>
      </c>
      <c r="F71" s="21">
        <f t="shared" si="35"/>
        <v>0.16327321458503657</v>
      </c>
      <c r="G71" s="21">
        <f t="shared" si="45"/>
        <v>8.6999208177199472E-2</v>
      </c>
      <c r="H71" s="21">
        <f t="shared" si="36"/>
        <v>0.20041611704257561</v>
      </c>
      <c r="I71" s="21">
        <f t="shared" si="37"/>
        <v>8.6999208177199472E-2</v>
      </c>
      <c r="J71" s="21">
        <f t="shared" si="38"/>
        <v>1.4794371304343577E-2</v>
      </c>
      <c r="K71" s="73">
        <f t="shared" si="39"/>
        <v>-2.1657671513148723E-5</v>
      </c>
      <c r="L71" s="21">
        <f t="shared" si="40"/>
        <v>0.7420760456085177</v>
      </c>
      <c r="M71" s="74">
        <f t="shared" si="41"/>
        <v>5.2318750260065627E-7</v>
      </c>
      <c r="N71" s="10">
        <f t="shared" si="42"/>
        <v>9.1245143591119265E-2</v>
      </c>
      <c r="O71" s="10">
        <f t="shared" si="43"/>
        <v>1.8027967539178247E-5</v>
      </c>
      <c r="P71" s="75">
        <v>69</v>
      </c>
      <c r="Q71" s="71">
        <f t="shared" si="44"/>
        <v>0.72730333197568731</v>
      </c>
      <c r="R71" s="76"/>
      <c r="S71" s="197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</row>
    <row r="72" spans="1:33" x14ac:dyDescent="0.25">
      <c r="A72" s="71">
        <f t="shared" si="32"/>
        <v>-0.30155618184046079</v>
      </c>
      <c r="B72" s="60">
        <v>0.30155618184046079</v>
      </c>
      <c r="C72" s="60">
        <v>0.74280414301393949</v>
      </c>
      <c r="D72" s="21">
        <f t="shared" si="33"/>
        <v>0.70155618184046076</v>
      </c>
      <c r="E72" s="21">
        <f t="shared" si="34"/>
        <v>3.7142902457539019E-2</v>
      </c>
      <c r="F72" s="21">
        <f t="shared" si="35"/>
        <v>0.16324811408362552</v>
      </c>
      <c r="G72" s="21">
        <f t="shared" si="45"/>
        <v>8.6871659947833926E-2</v>
      </c>
      <c r="H72" s="21">
        <f t="shared" si="36"/>
        <v>0.20039101654116456</v>
      </c>
      <c r="I72" s="21">
        <f t="shared" si="37"/>
        <v>8.6871659947833912E-2</v>
      </c>
      <c r="J72" s="21">
        <f t="shared" si="38"/>
        <v>1.4293505351462314E-2</v>
      </c>
      <c r="K72" s="73">
        <f t="shared" si="39"/>
        <v>-2.0288956543780635E-5</v>
      </c>
      <c r="L72" s="21">
        <f t="shared" si="40"/>
        <v>0.74156820014971525</v>
      </c>
      <c r="M72" s="74">
        <f t="shared" si="41"/>
        <v>1.5275547636268123E-6</v>
      </c>
      <c r="N72" s="10">
        <f t="shared" si="42"/>
        <v>9.1108954480373747E-2</v>
      </c>
      <c r="O72" s="10">
        <f t="shared" si="43"/>
        <v>1.7954664955491973E-5</v>
      </c>
      <c r="P72" s="75">
        <v>70</v>
      </c>
      <c r="Q72" s="71">
        <f t="shared" si="44"/>
        <v>0.72729498375479673</v>
      </c>
      <c r="R72" s="76"/>
      <c r="S72" s="197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</row>
    <row r="73" spans="1:33" x14ac:dyDescent="0.25">
      <c r="A73" s="71">
        <f t="shared" si="32"/>
        <v>-0.30082097782134543</v>
      </c>
      <c r="B73" s="60">
        <v>0.30082097782134543</v>
      </c>
      <c r="C73" s="60">
        <v>0.74149478197434993</v>
      </c>
      <c r="D73" s="21">
        <f t="shared" si="33"/>
        <v>0.70082097782134545</v>
      </c>
      <c r="E73" s="21">
        <f t="shared" si="34"/>
        <v>3.7142902457539019E-2</v>
      </c>
      <c r="F73" s="21">
        <f t="shared" si="35"/>
        <v>0.16321827206405859</v>
      </c>
      <c r="G73" s="21">
        <f t="shared" si="45"/>
        <v>8.6720462101173401E-2</v>
      </c>
      <c r="H73" s="21">
        <f t="shared" si="36"/>
        <v>0.20036117452159763</v>
      </c>
      <c r="I73" s="21">
        <f t="shared" si="37"/>
        <v>8.6720462101173415E-2</v>
      </c>
      <c r="J73" s="21">
        <f t="shared" si="38"/>
        <v>1.3739341198574385E-2</v>
      </c>
      <c r="K73" s="73">
        <f t="shared" si="39"/>
        <v>-1.8852173006230942E-5</v>
      </c>
      <c r="L73" s="21">
        <f t="shared" si="40"/>
        <v>0.74100554756942627</v>
      </c>
      <c r="M73" s="74">
        <f t="shared" si="41"/>
        <v>2.3935030296100305E-7</v>
      </c>
      <c r="N73" s="10">
        <f t="shared" si="42"/>
        <v>9.0947506656244598E-2</v>
      </c>
      <c r="O73" s="10">
        <f t="shared" si="43"/>
        <v>1.7867905670556932E-5</v>
      </c>
      <c r="P73" s="75">
        <v>71</v>
      </c>
      <c r="Q73" s="71">
        <f t="shared" si="44"/>
        <v>0.72728505854385816</v>
      </c>
      <c r="R73" s="76"/>
      <c r="S73" s="197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</row>
    <row r="74" spans="1:33" x14ac:dyDescent="0.25">
      <c r="A74" s="71">
        <f t="shared" si="32"/>
        <v>-0.30008577380223012</v>
      </c>
      <c r="B74" s="60">
        <v>0.30008577380223012</v>
      </c>
      <c r="C74" s="60">
        <v>0.74232085650441149</v>
      </c>
      <c r="D74" s="21">
        <f t="shared" si="33"/>
        <v>0.70008577380223014</v>
      </c>
      <c r="E74" s="21">
        <f t="shared" si="34"/>
        <v>3.7142902457539019E-2</v>
      </c>
      <c r="F74" s="21">
        <f t="shared" si="35"/>
        <v>0.16318665938673357</v>
      </c>
      <c r="G74" s="21">
        <f t="shared" si="45"/>
        <v>8.6560817179345537E-2</v>
      </c>
      <c r="H74" s="21">
        <f t="shared" si="36"/>
        <v>0.20032956184427261</v>
      </c>
      <c r="I74" s="21">
        <f t="shared" si="37"/>
        <v>8.6560817179345551E-2</v>
      </c>
      <c r="J74" s="21">
        <f t="shared" si="38"/>
        <v>1.319539477861195E-2</v>
      </c>
      <c r="K74" s="73">
        <f t="shared" si="39"/>
        <v>-1.7517047693810793E-5</v>
      </c>
      <c r="L74" s="21">
        <f t="shared" si="40"/>
        <v>0.74045242215759066</v>
      </c>
      <c r="M74" s="74">
        <f t="shared" si="41"/>
        <v>3.49104690837976E-6</v>
      </c>
      <c r="N74" s="10">
        <f t="shared" si="42"/>
        <v>9.0777030938919298E-2</v>
      </c>
      <c r="O74" s="10">
        <f t="shared" si="43"/>
        <v>1.7776458466418994E-5</v>
      </c>
      <c r="P74" s="75">
        <v>72</v>
      </c>
      <c r="Q74" s="71">
        <f t="shared" si="44"/>
        <v>0.7272745444266725</v>
      </c>
      <c r="R74" s="76"/>
      <c r="S74" s="197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</row>
    <row r="75" spans="1:33" x14ac:dyDescent="0.25">
      <c r="A75" s="71">
        <f t="shared" si="32"/>
        <v>-0.29943225911857196</v>
      </c>
      <c r="B75" s="60">
        <v>0.29943225911857196</v>
      </c>
      <c r="C75" s="60">
        <v>0.74068854966359743</v>
      </c>
      <c r="D75" s="21">
        <f t="shared" si="33"/>
        <v>0.69943225911857199</v>
      </c>
      <c r="E75" s="21">
        <f t="shared" si="34"/>
        <v>3.7142902457539019E-2</v>
      </c>
      <c r="F75" s="21">
        <f t="shared" si="35"/>
        <v>0.16315701178609968</v>
      </c>
      <c r="G75" s="21">
        <f t="shared" si="45"/>
        <v>8.6411583595645144E-2</v>
      </c>
      <c r="H75" s="21">
        <f t="shared" si="36"/>
        <v>0.20029991424363872</v>
      </c>
      <c r="I75" s="21">
        <f t="shared" si="37"/>
        <v>8.6411583595645158E-2</v>
      </c>
      <c r="J75" s="21">
        <f t="shared" si="38"/>
        <v>1.2720761279288093E-2</v>
      </c>
      <c r="K75" s="73">
        <f t="shared" si="39"/>
        <v>-1.6409795950354277E-5</v>
      </c>
      <c r="L75" s="21">
        <f t="shared" si="40"/>
        <v>0.73996903536121417</v>
      </c>
      <c r="M75" s="74">
        <f t="shared" si="41"/>
        <v>5.1770083133407179E-7</v>
      </c>
      <c r="N75" s="10">
        <f t="shared" si="42"/>
        <v>9.0617665286125179E-2</v>
      </c>
      <c r="O75" s="10">
        <f t="shared" si="43"/>
        <v>1.7691123186991268E-5</v>
      </c>
      <c r="P75" s="75">
        <v>73</v>
      </c>
      <c r="Q75" s="71">
        <f t="shared" si="44"/>
        <v>0.72726468387787646</v>
      </c>
      <c r="R75" s="76"/>
      <c r="S75" s="197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</row>
    <row r="76" spans="1:33" x14ac:dyDescent="0.25">
      <c r="A76" s="71">
        <f t="shared" si="32"/>
        <v>-0.29877874443491403</v>
      </c>
      <c r="B76" s="60">
        <v>0.29877874443491403</v>
      </c>
      <c r="C76" s="60">
        <v>0.73970951739931057</v>
      </c>
      <c r="D76" s="21">
        <f t="shared" si="33"/>
        <v>0.69877874443491406</v>
      </c>
      <c r="E76" s="21">
        <f t="shared" si="34"/>
        <v>3.7142902457539019E-2</v>
      </c>
      <c r="F76" s="21">
        <f t="shared" si="35"/>
        <v>0.1631258526095708</v>
      </c>
      <c r="G76" s="21">
        <f t="shared" si="45"/>
        <v>8.6255247590774659E-2</v>
      </c>
      <c r="H76" s="21">
        <f t="shared" si="36"/>
        <v>0.20026875506710984</v>
      </c>
      <c r="I76" s="21">
        <f t="shared" si="37"/>
        <v>8.6255247590774672E-2</v>
      </c>
      <c r="J76" s="21">
        <f t="shared" si="38"/>
        <v>1.2254741777029525E-2</v>
      </c>
      <c r="K76" s="73">
        <f t="shared" si="39"/>
        <v>-1.5372479752748241E-5</v>
      </c>
      <c r="L76" s="21">
        <f t="shared" si="40"/>
        <v>0.73949368988861275</v>
      </c>
      <c r="M76" s="74">
        <f t="shared" si="41"/>
        <v>4.6581514374017235E-8</v>
      </c>
      <c r="N76" s="10">
        <f t="shared" si="42"/>
        <v>9.0450707095592886E-2</v>
      </c>
      <c r="O76" s="10">
        <f t="shared" si="43"/>
        <v>1.7601880456569492E-5</v>
      </c>
      <c r="P76" s="75">
        <v>74</v>
      </c>
      <c r="Q76" s="71">
        <f t="shared" si="44"/>
        <v>0.72725432059133599</v>
      </c>
      <c r="R76" s="76"/>
      <c r="S76" s="197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</row>
    <row r="77" spans="1:33" x14ac:dyDescent="0.25">
      <c r="A77" s="71">
        <f t="shared" si="32"/>
        <v>-0.29804354041579872</v>
      </c>
      <c r="B77" s="60">
        <v>0.29804354041579872</v>
      </c>
      <c r="C77" s="60">
        <v>0.74069329065167067</v>
      </c>
      <c r="D77" s="21">
        <f t="shared" si="33"/>
        <v>0.69804354041579875</v>
      </c>
      <c r="E77" s="21">
        <f t="shared" si="34"/>
        <v>3.7142902457539019E-2</v>
      </c>
      <c r="F77" s="21">
        <f t="shared" si="35"/>
        <v>0.16308892609327685</v>
      </c>
      <c r="G77" s="21">
        <f t="shared" si="45"/>
        <v>8.6070643164740501E-2</v>
      </c>
      <c r="H77" s="21">
        <f t="shared" si="36"/>
        <v>0.20023182855081589</v>
      </c>
      <c r="I77" s="21">
        <f t="shared" si="37"/>
        <v>8.6070643164740515E-2</v>
      </c>
      <c r="J77" s="21">
        <f t="shared" si="38"/>
        <v>1.1741068700242316E-2</v>
      </c>
      <c r="K77" s="73">
        <f t="shared" si="39"/>
        <v>-1.4283613007178547E-5</v>
      </c>
      <c r="L77" s="21">
        <f t="shared" si="40"/>
        <v>0.73896882422212939</v>
      </c>
      <c r="M77" s="74">
        <f t="shared" si="41"/>
        <v>2.973784466614821E-6</v>
      </c>
      <c r="N77" s="10">
        <f t="shared" si="42"/>
        <v>9.0253549358644616E-2</v>
      </c>
      <c r="O77" s="10">
        <f t="shared" si="43"/>
        <v>1.7496704227001295E-5</v>
      </c>
      <c r="P77" s="75">
        <v>75</v>
      </c>
      <c r="Q77" s="71">
        <f t="shared" si="44"/>
        <v>0.72724203913489427</v>
      </c>
      <c r="R77" s="76"/>
      <c r="S77" s="197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</row>
    <row r="78" spans="1:33" x14ac:dyDescent="0.25">
      <c r="A78" s="71">
        <f t="shared" si="32"/>
        <v>-0.29739002573214057</v>
      </c>
      <c r="B78" s="60">
        <v>0.29739002573214057</v>
      </c>
      <c r="C78" s="60">
        <v>0.73873597542728309</v>
      </c>
      <c r="D78" s="21">
        <f t="shared" si="33"/>
        <v>0.69739002573214059</v>
      </c>
      <c r="E78" s="21">
        <f t="shared" si="34"/>
        <v>3.7142902457539019E-2</v>
      </c>
      <c r="F78" s="21">
        <f t="shared" si="35"/>
        <v>0.16305438028592822</v>
      </c>
      <c r="G78" s="21">
        <f t="shared" si="45"/>
        <v>8.5898593170223775E-2</v>
      </c>
      <c r="H78" s="21">
        <f t="shared" si="36"/>
        <v>0.20019728274346726</v>
      </c>
      <c r="I78" s="21">
        <f t="shared" si="37"/>
        <v>8.5898593170223775E-2</v>
      </c>
      <c r="J78" s="21">
        <f t="shared" si="38"/>
        <v>1.1294149818449527E-2</v>
      </c>
      <c r="K78" s="73">
        <f t="shared" si="39"/>
        <v>-1.3380609795621063E-5</v>
      </c>
      <c r="L78" s="21">
        <f t="shared" si="40"/>
        <v>0.73851131869137476</v>
      </c>
      <c r="M78" s="74">
        <f t="shared" si="41"/>
        <v>5.0470648988982444E-8</v>
      </c>
      <c r="N78" s="10">
        <f t="shared" si="42"/>
        <v>9.0069789565738315E-2</v>
      </c>
      <c r="O78" s="10">
        <f t="shared" si="43"/>
        <v>1.7398879369953488E-5</v>
      </c>
      <c r="P78" s="75">
        <v>76</v>
      </c>
      <c r="Q78" s="71">
        <f t="shared" si="44"/>
        <v>0.72723054948272081</v>
      </c>
      <c r="R78" s="76"/>
      <c r="S78" s="197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</row>
    <row r="79" spans="1:33" x14ac:dyDescent="0.25">
      <c r="A79" s="71">
        <f t="shared" si="32"/>
        <v>-0.29665482171302521</v>
      </c>
      <c r="B79" s="60">
        <v>0.29665482171302521</v>
      </c>
      <c r="C79" s="60">
        <v>0.73939609868363643</v>
      </c>
      <c r="D79" s="21">
        <f t="shared" si="33"/>
        <v>0.69665482171302529</v>
      </c>
      <c r="E79" s="21">
        <f t="shared" si="34"/>
        <v>3.7142902457539019E-2</v>
      </c>
      <c r="F79" s="21">
        <f t="shared" si="35"/>
        <v>0.16301351196694949</v>
      </c>
      <c r="G79" s="21">
        <f t="shared" si="45"/>
        <v>8.5695864809209155E-2</v>
      </c>
      <c r="H79" s="21">
        <f t="shared" si="36"/>
        <v>0.20015641442448853</v>
      </c>
      <c r="I79" s="21">
        <f t="shared" si="37"/>
        <v>8.5695864809209155E-2</v>
      </c>
      <c r="J79" s="21">
        <f t="shared" si="38"/>
        <v>1.0802542479327519E-2</v>
      </c>
      <c r="K79" s="73">
        <f t="shared" si="39"/>
        <v>-1.2432743913007283E-5</v>
      </c>
      <c r="L79" s="21">
        <f t="shared" si="40"/>
        <v>0.73800706675045213</v>
      </c>
      <c r="M79" s="74">
        <f t="shared" si="41"/>
        <v>1.9294097114056931E-6</v>
      </c>
      <c r="N79" s="10">
        <f t="shared" si="42"/>
        <v>8.9853250754572622E-2</v>
      </c>
      <c r="O79" s="10">
        <f t="shared" si="43"/>
        <v>1.7283857898705692E-5</v>
      </c>
      <c r="P79" s="75">
        <v>77</v>
      </c>
      <c r="Q79" s="71">
        <f t="shared" si="44"/>
        <v>0.72721695701503763</v>
      </c>
      <c r="R79" s="76"/>
      <c r="S79" s="197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</row>
    <row r="80" spans="1:33" x14ac:dyDescent="0.25">
      <c r="A80" s="71">
        <f t="shared" si="32"/>
        <v>-0.29600130702936728</v>
      </c>
      <c r="B80" s="60">
        <v>0.29600130702936728</v>
      </c>
      <c r="C80" s="60">
        <v>0.73858672143620929</v>
      </c>
      <c r="D80" s="21">
        <f t="shared" si="33"/>
        <v>0.69600130702936736</v>
      </c>
      <c r="E80" s="21">
        <f t="shared" si="34"/>
        <v>3.7142902457539019E-2</v>
      </c>
      <c r="F80" s="21">
        <f t="shared" si="35"/>
        <v>0.16297534695993221</v>
      </c>
      <c r="G80" s="21">
        <f t="shared" si="45"/>
        <v>8.5507334195742107E-2</v>
      </c>
      <c r="H80" s="21">
        <f t="shared" si="36"/>
        <v>0.20011824941747125</v>
      </c>
      <c r="I80" s="21">
        <f t="shared" si="37"/>
        <v>8.5507334195742107E-2</v>
      </c>
      <c r="J80" s="21">
        <f t="shared" si="38"/>
        <v>1.0375723416153927E-2</v>
      </c>
      <c r="K80" s="73">
        <f t="shared" si="39"/>
        <v>-1.1646683634641728E-5</v>
      </c>
      <c r="L80" s="21">
        <f t="shared" si="40"/>
        <v>0.73756834037925889</v>
      </c>
      <c r="M80" s="74">
        <f t="shared" si="41"/>
        <v>1.0370999771554168E-6</v>
      </c>
      <c r="N80" s="10">
        <f t="shared" si="42"/>
        <v>8.9651864548467658E-2</v>
      </c>
      <c r="O80" s="10">
        <f t="shared" si="43"/>
        <v>1.7177131844663376E-5</v>
      </c>
      <c r="P80" s="75">
        <v>78</v>
      </c>
      <c r="Q80" s="71">
        <f t="shared" si="44"/>
        <v>0.72720426364673962</v>
      </c>
      <c r="R80" s="76"/>
      <c r="S80" s="197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</row>
    <row r="81" spans="1:33" x14ac:dyDescent="0.25">
      <c r="A81" s="71">
        <f t="shared" si="32"/>
        <v>-0.29526610301025197</v>
      </c>
      <c r="B81" s="60">
        <v>0.29526610301025197</v>
      </c>
      <c r="C81" s="60">
        <v>0.73728226950111408</v>
      </c>
      <c r="D81" s="21">
        <f t="shared" si="33"/>
        <v>0.69526610301025205</v>
      </c>
      <c r="E81" s="21">
        <f t="shared" si="34"/>
        <v>3.7142902457539019E-2</v>
      </c>
      <c r="F81" s="21">
        <f t="shared" si="35"/>
        <v>0.16293028000330595</v>
      </c>
      <c r="G81" s="21">
        <f t="shared" si="45"/>
        <v>8.528568219321106E-2</v>
      </c>
      <c r="H81" s="21">
        <f t="shared" si="36"/>
        <v>0.20007318246084499</v>
      </c>
      <c r="I81" s="21">
        <f t="shared" si="37"/>
        <v>8.528568219321106E-2</v>
      </c>
      <c r="J81" s="21">
        <f t="shared" si="38"/>
        <v>9.907238356195917E-3</v>
      </c>
      <c r="K81" s="73">
        <f t="shared" si="39"/>
        <v>-1.0821580489857041E-5</v>
      </c>
      <c r="L81" s="21">
        <f t="shared" si="40"/>
        <v>0.73708569152231884</v>
      </c>
      <c r="M81" s="74">
        <f t="shared" si="41"/>
        <v>3.8642901747222862E-8</v>
      </c>
      <c r="N81" s="10">
        <f t="shared" si="42"/>
        <v>8.9415083209017185E-2</v>
      </c>
      <c r="O81" s="10">
        <f t="shared" si="43"/>
        <v>1.7051952749340657E-5</v>
      </c>
      <c r="P81" s="75">
        <v>79</v>
      </c>
      <c r="Q81" s="71">
        <f t="shared" si="44"/>
        <v>0.72718927474661277</v>
      </c>
      <c r="R81" s="76"/>
      <c r="S81" s="197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</row>
    <row r="82" spans="1:33" x14ac:dyDescent="0.25">
      <c r="A82" s="71">
        <f t="shared" si="32"/>
        <v>-0.29453089899113666</v>
      </c>
      <c r="B82" s="60">
        <v>0.29453089899113666</v>
      </c>
      <c r="C82" s="60">
        <v>0.73777793032381744</v>
      </c>
      <c r="D82" s="21">
        <f t="shared" si="33"/>
        <v>0.69453089899113674</v>
      </c>
      <c r="E82" s="21">
        <f t="shared" si="34"/>
        <v>3.7142902457539019E-2</v>
      </c>
      <c r="F82" s="21">
        <f t="shared" si="35"/>
        <v>0.1628828906000146</v>
      </c>
      <c r="G82" s="21">
        <f t="shared" si="45"/>
        <v>8.5053736989931128E-2</v>
      </c>
      <c r="H82" s="21">
        <f t="shared" si="36"/>
        <v>0.20002579305755364</v>
      </c>
      <c r="I82" s="21">
        <f t="shared" si="37"/>
        <v>8.5053736989931142E-2</v>
      </c>
      <c r="J82" s="21">
        <f t="shared" si="38"/>
        <v>9.4513689436518857E-3</v>
      </c>
      <c r="K82" s="73">
        <f t="shared" si="39"/>
        <v>-1.0054901957811616E-5</v>
      </c>
      <c r="L82" s="21">
        <f t="shared" si="40"/>
        <v>0.73661482746146834</v>
      </c>
      <c r="M82" s="74">
        <f t="shared" si="41"/>
        <v>1.3528082684046881E-6</v>
      </c>
      <c r="N82" s="10">
        <f t="shared" si="42"/>
        <v>8.91672883757752E-2</v>
      </c>
      <c r="O82" s="10">
        <f t="shared" si="43"/>
        <v>1.6921305003979571E-5</v>
      </c>
      <c r="P82" s="75">
        <v>80</v>
      </c>
      <c r="Q82" s="71">
        <f t="shared" si="44"/>
        <v>0.72717351341977421</v>
      </c>
      <c r="R82" s="76"/>
      <c r="S82" s="197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</row>
    <row r="83" spans="1:33" x14ac:dyDescent="0.25">
      <c r="A83" s="71">
        <f t="shared" si="32"/>
        <v>-0.29387738430747851</v>
      </c>
      <c r="B83" s="60">
        <v>0.29387738430747851</v>
      </c>
      <c r="C83" s="60">
        <v>0.73679145455896067</v>
      </c>
      <c r="D83" s="21">
        <f t="shared" si="33"/>
        <v>0.69387738430747858</v>
      </c>
      <c r="E83" s="21">
        <f t="shared" si="34"/>
        <v>3.7142902457539019E-2</v>
      </c>
      <c r="F83" s="21">
        <f t="shared" si="35"/>
        <v>0.1628387637061105</v>
      </c>
      <c r="G83" s="21">
        <f t="shared" si="45"/>
        <v>8.4838793365871273E-2</v>
      </c>
      <c r="H83" s="21">
        <f t="shared" si="36"/>
        <v>0.19998166616364954</v>
      </c>
      <c r="I83" s="21">
        <f t="shared" si="37"/>
        <v>8.4838793365871287E-2</v>
      </c>
      <c r="J83" s="21">
        <f t="shared" si="38"/>
        <v>9.0569247779576784E-3</v>
      </c>
      <c r="K83" s="73">
        <f t="shared" si="39"/>
        <v>-9.4191099499402427E-6</v>
      </c>
      <c r="L83" s="21">
        <f t="shared" si="40"/>
        <v>0.73620634284480591</v>
      </c>
      <c r="M83" s="74">
        <f t="shared" si="41"/>
        <v>3.4235571804112433E-7</v>
      </c>
      <c r="N83" s="10">
        <f t="shared" si="42"/>
        <v>8.8937640673636215E-2</v>
      </c>
      <c r="O83" s="10">
        <f t="shared" si="43"/>
        <v>1.6800549252371793E-5</v>
      </c>
      <c r="P83" s="75">
        <v>81</v>
      </c>
      <c r="Q83" s="71">
        <f t="shared" si="44"/>
        <v>0.72715883717679819</v>
      </c>
      <c r="R83" s="76"/>
      <c r="S83" s="197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</row>
    <row r="84" spans="1:33" x14ac:dyDescent="0.25">
      <c r="A84" s="71">
        <f t="shared" si="32"/>
        <v>-0.29322386962382058</v>
      </c>
      <c r="B84" s="60">
        <v>0.29322386962382058</v>
      </c>
      <c r="C84" s="60">
        <v>0.73695990846499204</v>
      </c>
      <c r="D84" s="21">
        <f t="shared" si="33"/>
        <v>0.69322386962382065</v>
      </c>
      <c r="E84" s="21">
        <f t="shared" si="34"/>
        <v>3.7142902457539019E-2</v>
      </c>
      <c r="F84" s="21">
        <f t="shared" si="35"/>
        <v>0.16279270542372429</v>
      </c>
      <c r="G84" s="21">
        <f t="shared" si="45"/>
        <v>8.4615497176934451E-2</v>
      </c>
      <c r="H84" s="21">
        <f t="shared" si="36"/>
        <v>0.19993560788126333</v>
      </c>
      <c r="I84" s="21">
        <f t="shared" si="37"/>
        <v>8.4615497176934451E-2</v>
      </c>
      <c r="J84" s="21">
        <f t="shared" si="38"/>
        <v>8.6727645656227963E-3</v>
      </c>
      <c r="K84" s="73">
        <f t="shared" si="39"/>
        <v>-8.8235026365148157E-6</v>
      </c>
      <c r="L84" s="21">
        <f t="shared" si="40"/>
        <v>0.73580745963284089</v>
      </c>
      <c r="M84" s="74">
        <f t="shared" si="41"/>
        <v>1.3281383107265585E-6</v>
      </c>
      <c r="N84" s="10">
        <f t="shared" si="42"/>
        <v>8.8699052425327746E-2</v>
      </c>
      <c r="O84" s="10">
        <f t="shared" si="43"/>
        <v>1.6675423466680421E-5</v>
      </c>
      <c r="P84" s="75">
        <v>82</v>
      </c>
      <c r="Q84" s="71">
        <f t="shared" si="44"/>
        <v>0.7271435185698546</v>
      </c>
      <c r="R84" s="76"/>
      <c r="S84" s="197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</row>
    <row r="85" spans="1:33" x14ac:dyDescent="0.25">
      <c r="A85" s="71">
        <f t="shared" si="32"/>
        <v>-0.29248866560470521</v>
      </c>
      <c r="B85" s="60">
        <v>0.29248866560470521</v>
      </c>
      <c r="C85" s="60">
        <v>0.73664247373136482</v>
      </c>
      <c r="D85" s="21">
        <f t="shared" si="33"/>
        <v>0.69248866560470523</v>
      </c>
      <c r="E85" s="21">
        <f t="shared" si="34"/>
        <v>3.7142902457539019E-2</v>
      </c>
      <c r="F85" s="21">
        <f t="shared" si="35"/>
        <v>0.16273852861974603</v>
      </c>
      <c r="G85" s="21">
        <f t="shared" si="45"/>
        <v>8.4354210678219979E-2</v>
      </c>
      <c r="H85" s="21">
        <f t="shared" si="36"/>
        <v>0.19988143107728507</v>
      </c>
      <c r="I85" s="21">
        <f t="shared" si="37"/>
        <v>8.4354210678219951E-2</v>
      </c>
      <c r="J85" s="21">
        <f t="shared" si="38"/>
        <v>8.253023849200191E-3</v>
      </c>
      <c r="K85" s="73">
        <f t="shared" si="39"/>
        <v>-8.1983242771987569E-6</v>
      </c>
      <c r="L85" s="21">
        <f t="shared" si="40"/>
        <v>0.73537032533414193</v>
      </c>
      <c r="M85" s="74">
        <f t="shared" si="41"/>
        <v>1.6183615445567786E-6</v>
      </c>
      <c r="N85" s="10">
        <f t="shared" si="42"/>
        <v>8.8419850615317958E-2</v>
      </c>
      <c r="O85" s="10">
        <f t="shared" si="43"/>
        <v>1.6529428098126281E-5</v>
      </c>
      <c r="P85" s="75">
        <v>83</v>
      </c>
      <c r="Q85" s="71">
        <f t="shared" si="44"/>
        <v>0.72712549980921892</v>
      </c>
      <c r="R85" s="76"/>
      <c r="S85" s="197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</row>
    <row r="86" spans="1:33" x14ac:dyDescent="0.25">
      <c r="A86" s="71">
        <f t="shared" si="32"/>
        <v>-0.2919168402565045</v>
      </c>
      <c r="B86" s="60">
        <v>0.2919168402565045</v>
      </c>
      <c r="C86" s="60">
        <v>0.73502352075507915</v>
      </c>
      <c r="D86" s="21">
        <f t="shared" si="33"/>
        <v>0.69191684025650457</v>
      </c>
      <c r="E86" s="21">
        <f t="shared" si="34"/>
        <v>3.7142902457539019E-2</v>
      </c>
      <c r="F86" s="21">
        <f t="shared" si="35"/>
        <v>0.16269462754130432</v>
      </c>
      <c r="G86" s="21">
        <f t="shared" si="45"/>
        <v>8.4143560009046436E-2</v>
      </c>
      <c r="H86" s="21">
        <f t="shared" si="36"/>
        <v>0.19983752999884336</v>
      </c>
      <c r="I86" s="21">
        <f t="shared" si="37"/>
        <v>8.4143560009046436E-2</v>
      </c>
      <c r="J86" s="21">
        <f t="shared" si="38"/>
        <v>7.9357502486147001E-3</v>
      </c>
      <c r="K86" s="73">
        <f t="shared" si="39"/>
        <v>-7.7428514085445845E-6</v>
      </c>
      <c r="L86" s="21">
        <f t="shared" si="40"/>
        <v>0.73503890606781963</v>
      </c>
      <c r="M86" s="74">
        <f t="shared" si="41"/>
        <v>2.3670784812234699E-10</v>
      </c>
      <c r="N86" s="10">
        <f t="shared" si="42"/>
        <v>8.819473953212742E-2</v>
      </c>
      <c r="O86" s="10">
        <f t="shared" si="43"/>
        <v>1.6412055528230663E-5</v>
      </c>
      <c r="P86" s="75">
        <v>84</v>
      </c>
      <c r="Q86" s="71">
        <f t="shared" si="44"/>
        <v>0.72711089867061351</v>
      </c>
      <c r="R86" s="76"/>
      <c r="S86" s="197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</row>
    <row r="87" spans="1:33" x14ac:dyDescent="0.25">
      <c r="A87" s="71">
        <f t="shared" si="32"/>
        <v>-0.29109994690193197</v>
      </c>
      <c r="B87" s="60">
        <v>0.29109994690193197</v>
      </c>
      <c r="C87" s="60">
        <v>0.73518690466615544</v>
      </c>
      <c r="D87" s="21">
        <f t="shared" si="33"/>
        <v>0.69109994690193199</v>
      </c>
      <c r="E87" s="21">
        <f t="shared" si="34"/>
        <v>3.7142902457539019E-2</v>
      </c>
      <c r="F87" s="21">
        <f t="shared" si="35"/>
        <v>0.16262918078038513</v>
      </c>
      <c r="G87" s="21">
        <f t="shared" si="45"/>
        <v>8.3831302485508713E-2</v>
      </c>
      <c r="H87" s="21">
        <f t="shared" si="36"/>
        <v>0.19977208323792417</v>
      </c>
      <c r="I87" s="21">
        <f t="shared" si="37"/>
        <v>8.3831302485508727E-2</v>
      </c>
      <c r="J87" s="21">
        <f t="shared" si="38"/>
        <v>7.4965611784990772E-3</v>
      </c>
      <c r="K87" s="73">
        <f t="shared" si="39"/>
        <v>-7.1357049264304024E-6</v>
      </c>
      <c r="L87" s="21">
        <f t="shared" si="40"/>
        <v>0.73457855708831021</v>
      </c>
      <c r="M87" s="74">
        <f t="shared" si="41"/>
        <v>3.7008677547015231E-7</v>
      </c>
      <c r="N87" s="10">
        <f t="shared" si="42"/>
        <v>8.7861018619127637E-2</v>
      </c>
      <c r="O87" s="10">
        <f t="shared" si="43"/>
        <v>1.6238612117548539E-5</v>
      </c>
      <c r="P87" s="75">
        <v>85</v>
      </c>
      <c r="Q87" s="71">
        <f t="shared" si="44"/>
        <v>0.72708913161473754</v>
      </c>
      <c r="R87" s="76"/>
      <c r="S87" s="197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</row>
    <row r="88" spans="1:33" x14ac:dyDescent="0.25">
      <c r="A88" s="71">
        <f t="shared" si="32"/>
        <v>-0.29052812155373103</v>
      </c>
      <c r="B88" s="60">
        <v>0.29052812155373103</v>
      </c>
      <c r="C88" s="60">
        <v>0.73485558350204505</v>
      </c>
      <c r="D88" s="21">
        <f t="shared" si="33"/>
        <v>0.69052812155373111</v>
      </c>
      <c r="E88" s="21">
        <f t="shared" si="34"/>
        <v>3.7142902457539019E-2</v>
      </c>
      <c r="F88" s="21">
        <f t="shared" si="35"/>
        <v>0.16258142382649787</v>
      </c>
      <c r="G88" s="21">
        <f t="shared" si="45"/>
        <v>8.3604776687627141E-2</v>
      </c>
      <c r="H88" s="21">
        <f t="shared" si="36"/>
        <v>0.19972432628403691</v>
      </c>
      <c r="I88" s="21">
        <f t="shared" si="37"/>
        <v>8.3604776687627128E-2</v>
      </c>
      <c r="J88" s="21">
        <f t="shared" si="38"/>
        <v>7.1990185820669872E-3</v>
      </c>
      <c r="K88" s="73">
        <f t="shared" si="39"/>
        <v>-6.7392479241816026E-6</v>
      </c>
      <c r="L88" s="21">
        <f t="shared" si="40"/>
        <v>0.73426552737772821</v>
      </c>
      <c r="M88" s="74">
        <f t="shared" si="41"/>
        <v>3.481662298438102E-7</v>
      </c>
      <c r="N88" s="10">
        <f t="shared" si="42"/>
        <v>8.7618901259020429E-2</v>
      </c>
      <c r="O88" s="10">
        <f t="shared" si="43"/>
        <v>1.6113196074663456E-5</v>
      </c>
      <c r="P88" s="75">
        <v>86</v>
      </c>
      <c r="Q88" s="71">
        <f t="shared" si="44"/>
        <v>0.72707324804358542</v>
      </c>
      <c r="R88" s="76"/>
      <c r="S88" s="197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</row>
    <row r="89" spans="1:33" x14ac:dyDescent="0.25">
      <c r="A89" s="71">
        <f t="shared" si="32"/>
        <v>-0.2898746068700731</v>
      </c>
      <c r="B89" s="60">
        <v>0.2898746068700731</v>
      </c>
      <c r="C89" s="60">
        <v>0.73486045201296102</v>
      </c>
      <c r="D89" s="21">
        <f t="shared" si="33"/>
        <v>0.68987460687007318</v>
      </c>
      <c r="E89" s="21">
        <f t="shared" si="34"/>
        <v>3.7142902457539019E-2</v>
      </c>
      <c r="F89" s="21">
        <f t="shared" si="35"/>
        <v>0.16252485223579707</v>
      </c>
      <c r="G89" s="21">
        <f t="shared" si="45"/>
        <v>8.333788039442569E-2</v>
      </c>
      <c r="H89" s="21">
        <f t="shared" si="36"/>
        <v>0.19966775469333611</v>
      </c>
      <c r="I89" s="21">
        <f t="shared" si="37"/>
        <v>8.333788039442569E-2</v>
      </c>
      <c r="J89" s="21">
        <f t="shared" si="38"/>
        <v>6.8689717823113014E-3</v>
      </c>
      <c r="K89" s="73">
        <f t="shared" si="39"/>
        <v>-6.3130453240038871E-6</v>
      </c>
      <c r="L89" s="21">
        <f t="shared" si="40"/>
        <v>0.7339170915335157</v>
      </c>
      <c r="M89" s="74">
        <f t="shared" si="41"/>
        <v>8.8992899417930584E-7</v>
      </c>
      <c r="N89" s="10">
        <f t="shared" si="42"/>
        <v>8.7333611921303483E-2</v>
      </c>
      <c r="O89" s="10">
        <f t="shared" si="43"/>
        <v>1.5965870434885144E-5</v>
      </c>
      <c r="P89" s="75">
        <v>87</v>
      </c>
      <c r="Q89" s="71">
        <f t="shared" si="44"/>
        <v>0.72705443279652837</v>
      </c>
      <c r="R89" s="76"/>
      <c r="S89" s="197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</row>
    <row r="90" spans="1:33" x14ac:dyDescent="0.25">
      <c r="A90" s="71">
        <f t="shared" si="32"/>
        <v>-0.28922109218641495</v>
      </c>
      <c r="B90" s="60">
        <v>0.28922109218641495</v>
      </c>
      <c r="C90" s="60">
        <v>0.73372338272109683</v>
      </c>
      <c r="D90" s="21">
        <f t="shared" si="33"/>
        <v>0.68922109218641503</v>
      </c>
      <c r="E90" s="21">
        <f t="shared" si="34"/>
        <v>3.7142902457539019E-2</v>
      </c>
      <c r="F90" s="21">
        <f t="shared" si="35"/>
        <v>0.16246612723352763</v>
      </c>
      <c r="G90" s="21">
        <f t="shared" si="45"/>
        <v>8.306246279558277E-2</v>
      </c>
      <c r="H90" s="21">
        <f t="shared" si="36"/>
        <v>0.19960902969106667</v>
      </c>
      <c r="I90" s="21">
        <f t="shared" si="37"/>
        <v>8.306246279558277E-2</v>
      </c>
      <c r="J90" s="21">
        <f t="shared" si="38"/>
        <v>6.5495996997655195E-3</v>
      </c>
      <c r="K90" s="73">
        <f t="shared" si="39"/>
        <v>-5.9137886013744382E-6</v>
      </c>
      <c r="L90" s="21">
        <f t="shared" si="40"/>
        <v>0.73357858725361036</v>
      </c>
      <c r="M90" s="74">
        <f t="shared" si="41"/>
        <v>2.0965727404625193E-8</v>
      </c>
      <c r="N90" s="10">
        <f t="shared" si="42"/>
        <v>8.7039188032158182E-2</v>
      </c>
      <c r="O90" s="10">
        <f t="shared" si="43"/>
        <v>1.5814343607215771E-5</v>
      </c>
      <c r="P90" s="75">
        <v>88</v>
      </c>
      <c r="Q90" s="71">
        <f t="shared" si="44"/>
        <v>0.72703490134244619</v>
      </c>
      <c r="R90" s="76"/>
      <c r="S90" s="197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</row>
    <row r="91" spans="1:33" x14ac:dyDescent="0.25">
      <c r="A91" s="71">
        <f t="shared" si="32"/>
        <v>-0.28856757750275702</v>
      </c>
      <c r="B91" s="60">
        <v>0.28856757750275702</v>
      </c>
      <c r="C91" s="60">
        <v>0.73403983221889835</v>
      </c>
      <c r="D91" s="21">
        <f t="shared" si="33"/>
        <v>0.6885675775027571</v>
      </c>
      <c r="E91" s="21">
        <f t="shared" si="34"/>
        <v>3.7142902457539019E-2</v>
      </c>
      <c r="F91" s="21">
        <f t="shared" si="35"/>
        <v>0.16240522190801635</v>
      </c>
      <c r="G91" s="21">
        <f t="shared" si="45"/>
        <v>8.2778566549850094E-2</v>
      </c>
      <c r="H91" s="21">
        <f t="shared" si="36"/>
        <v>0.19954812436555538</v>
      </c>
      <c r="I91" s="21">
        <f t="shared" si="37"/>
        <v>8.2778566549850094E-2</v>
      </c>
      <c r="J91" s="21">
        <f t="shared" si="38"/>
        <v>6.2408865873515426E-3</v>
      </c>
      <c r="K91" s="73">
        <f t="shared" si="39"/>
        <v>-5.5397751285908058E-6</v>
      </c>
      <c r="L91" s="21">
        <f t="shared" si="40"/>
        <v>0.73324999154296022</v>
      </c>
      <c r="M91" s="74">
        <f t="shared" si="41"/>
        <v>6.2384829336639407E-7</v>
      </c>
      <c r="N91" s="10">
        <f t="shared" si="42"/>
        <v>8.6735672603852731E-2</v>
      </c>
      <c r="O91" s="10">
        <f t="shared" si="43"/>
        <v>1.5658688322624326E-5</v>
      </c>
      <c r="P91" s="75">
        <v>89</v>
      </c>
      <c r="Q91" s="71">
        <f t="shared" si="44"/>
        <v>0.72701464473073729</v>
      </c>
      <c r="R91" s="76"/>
      <c r="S91" s="197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</row>
    <row r="92" spans="1:33" x14ac:dyDescent="0.25">
      <c r="A92" s="71">
        <f t="shared" si="32"/>
        <v>-0.28791406281909887</v>
      </c>
      <c r="B92" s="60">
        <v>0.28791406281909887</v>
      </c>
      <c r="C92" s="60">
        <v>0.73340220777967335</v>
      </c>
      <c r="D92" s="21">
        <f t="shared" si="33"/>
        <v>0.68791406281909895</v>
      </c>
      <c r="E92" s="21">
        <f t="shared" si="34"/>
        <v>3.7142902457539019E-2</v>
      </c>
      <c r="F92" s="21">
        <f t="shared" si="35"/>
        <v>0.16234211218966804</v>
      </c>
      <c r="G92" s="21">
        <f t="shared" si="45"/>
        <v>8.2486254103693715E-2</v>
      </c>
      <c r="H92" s="21">
        <f t="shared" si="36"/>
        <v>0.19948501464720708</v>
      </c>
      <c r="I92" s="21">
        <f t="shared" si="37"/>
        <v>8.2486254103693701E-2</v>
      </c>
      <c r="J92" s="21">
        <f t="shared" si="38"/>
        <v>5.9427940681980925E-3</v>
      </c>
      <c r="K92" s="73">
        <f t="shared" si="39"/>
        <v>-5.1894097422745596E-6</v>
      </c>
      <c r="L92" s="21">
        <f t="shared" si="40"/>
        <v>0.73293125961450734</v>
      </c>
      <c r="M92" s="74">
        <f t="shared" si="41"/>
        <v>2.2179217427323949E-7</v>
      </c>
      <c r="N92" s="10">
        <f t="shared" si="42"/>
        <v>8.642312971725799E-2</v>
      </c>
      <c r="O92" s="10">
        <f t="shared" si="43"/>
        <v>1.5498989596677196E-5</v>
      </c>
      <c r="P92" s="75">
        <v>90</v>
      </c>
      <c r="Q92" s="71">
        <f t="shared" si="44"/>
        <v>0.7269936549560515</v>
      </c>
      <c r="R92" s="76"/>
      <c r="S92" s="197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</row>
    <row r="93" spans="1:33" x14ac:dyDescent="0.25">
      <c r="A93" s="71">
        <f t="shared" si="32"/>
        <v>-0.28726054813544094</v>
      </c>
      <c r="B93" s="60">
        <v>0.28726054813544094</v>
      </c>
      <c r="C93" s="60">
        <v>0.73322453396338039</v>
      </c>
      <c r="D93" s="21">
        <f t="shared" si="33"/>
        <v>0.68726054813544102</v>
      </c>
      <c r="E93" s="21">
        <f t="shared" si="34"/>
        <v>3.7142902457539019E-2</v>
      </c>
      <c r="F93" s="21">
        <f t="shared" si="35"/>
        <v>0.16227677687815184</v>
      </c>
      <c r="G93" s="21">
        <f t="shared" si="45"/>
        <v>8.2185607338684324E-2</v>
      </c>
      <c r="H93" s="21">
        <f t="shared" si="36"/>
        <v>0.19941967933569088</v>
      </c>
      <c r="I93" s="21">
        <f t="shared" si="37"/>
        <v>8.2185607338684311E-2</v>
      </c>
      <c r="J93" s="21">
        <f t="shared" si="38"/>
        <v>5.6552614610657472E-3</v>
      </c>
      <c r="K93" s="73">
        <f t="shared" si="39"/>
        <v>-4.8611979752158089E-6</v>
      </c>
      <c r="L93" s="21">
        <f t="shared" si="40"/>
        <v>0.73262232523042325</v>
      </c>
      <c r="M93" s="74">
        <f t="shared" si="41"/>
        <v>3.626553580498348E-7</v>
      </c>
      <c r="N93" s="10">
        <f t="shared" si="42"/>
        <v>8.610164415338023E-2</v>
      </c>
      <c r="O93" s="10">
        <f t="shared" si="43"/>
        <v>1.5335344334053764E-5</v>
      </c>
      <c r="P93" s="75">
        <v>91</v>
      </c>
      <c r="Q93" s="71">
        <f t="shared" si="44"/>
        <v>0.72697192496733276</v>
      </c>
      <c r="R93" s="76"/>
      <c r="S93" s="197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</row>
    <row r="94" spans="1:33" x14ac:dyDescent="0.25">
      <c r="A94" s="71">
        <f t="shared" si="32"/>
        <v>-0.28660703345178279</v>
      </c>
      <c r="B94" s="60">
        <v>0.28660703345178279</v>
      </c>
      <c r="C94" s="60">
        <v>0.73372796935657003</v>
      </c>
      <c r="D94" s="21">
        <f t="shared" si="33"/>
        <v>0.68660703345178287</v>
      </c>
      <c r="E94" s="21">
        <f t="shared" si="34"/>
        <v>3.7142902457539019E-2</v>
      </c>
      <c r="F94" s="21">
        <f t="shared" si="35"/>
        <v>0.1622091976448643</v>
      </c>
      <c r="G94" s="21">
        <f t="shared" si="45"/>
        <v>8.1876727058063731E-2</v>
      </c>
      <c r="H94" s="21">
        <f t="shared" si="36"/>
        <v>0.19935210010240331</v>
      </c>
      <c r="I94" s="21">
        <f t="shared" si="37"/>
        <v>8.1876727058063745E-2</v>
      </c>
      <c r="J94" s="21">
        <f t="shared" si="38"/>
        <v>5.3782062913157336E-3</v>
      </c>
      <c r="K94" s="73">
        <f t="shared" si="39"/>
        <v>-4.553739712670774E-6</v>
      </c>
      <c r="L94" s="21">
        <f t="shared" si="40"/>
        <v>0.73232310122024102</v>
      </c>
      <c r="M94" s="74">
        <f t="shared" si="41"/>
        <v>1.973654480472538E-6</v>
      </c>
      <c r="N94" s="10">
        <f t="shared" si="42"/>
        <v>8.5771320853506722E-2</v>
      </c>
      <c r="O94" s="10">
        <f t="shared" si="43"/>
        <v>1.5167860831502933E-5</v>
      </c>
      <c r="P94" s="75">
        <v>92</v>
      </c>
      <c r="Q94" s="71">
        <f t="shared" si="44"/>
        <v>0.72694944866863798</v>
      </c>
      <c r="R94" s="76"/>
      <c r="S94" s="197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</row>
    <row r="95" spans="1:33" x14ac:dyDescent="0.25">
      <c r="A95" s="71">
        <f t="shared" si="32"/>
        <v>-0.28595351876812464</v>
      </c>
      <c r="B95" s="60">
        <v>0.28595351876812464</v>
      </c>
      <c r="C95" s="60">
        <v>0.73290843594612842</v>
      </c>
      <c r="D95" s="21">
        <f t="shared" si="33"/>
        <v>0.68595351876812471</v>
      </c>
      <c r="E95" s="21">
        <f t="shared" si="34"/>
        <v>3.7142902457539019E-2</v>
      </c>
      <c r="F95" s="21">
        <f t="shared" si="35"/>
        <v>0.16213935901104398</v>
      </c>
      <c r="G95" s="21">
        <f t="shared" si="45"/>
        <v>8.1559732321198369E-2</v>
      </c>
      <c r="H95" s="21">
        <f t="shared" si="36"/>
        <v>0.19928226146858299</v>
      </c>
      <c r="I95" s="21">
        <f t="shared" si="37"/>
        <v>8.1559732321198383E-2</v>
      </c>
      <c r="J95" s="21">
        <f t="shared" si="38"/>
        <v>5.111524978343265E-3</v>
      </c>
      <c r="K95" s="73">
        <f t="shared" si="39"/>
        <v>-4.265723246745845E-6</v>
      </c>
      <c r="L95" s="21">
        <f t="shared" si="40"/>
        <v>0.73203348016695446</v>
      </c>
      <c r="M95" s="74">
        <f t="shared" si="41"/>
        <v>7.6554761550990828E-7</v>
      </c>
      <c r="N95" s="10">
        <f t="shared" si="42"/>
        <v>8.5432284217142801E-2</v>
      </c>
      <c r="O95" s="10">
        <f t="shared" si="43"/>
        <v>1.4996658186782705E-5</v>
      </c>
      <c r="P95" s="75">
        <v>93</v>
      </c>
      <c r="Q95" s="71">
        <f t="shared" si="44"/>
        <v>0.72692622091185799</v>
      </c>
      <c r="R95" s="76"/>
      <c r="S95" s="197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</row>
    <row r="96" spans="1:33" x14ac:dyDescent="0.25">
      <c r="A96" s="71">
        <f t="shared" si="32"/>
        <v>-0.28530000408446671</v>
      </c>
      <c r="B96" s="60">
        <v>0.28530000408446671</v>
      </c>
      <c r="C96" s="60">
        <v>0.73258252472528174</v>
      </c>
      <c r="D96" s="21">
        <f t="shared" si="33"/>
        <v>0.68530000408446679</v>
      </c>
      <c r="E96" s="21">
        <f t="shared" si="34"/>
        <v>3.7142902457539019E-2</v>
      </c>
      <c r="F96" s="21">
        <f t="shared" si="35"/>
        <v>0.16206724830232294</v>
      </c>
      <c r="G96" s="21">
        <f t="shared" si="45"/>
        <v>8.1234759637182283E-2</v>
      </c>
      <c r="H96" s="21">
        <f t="shared" si="36"/>
        <v>0.19921015075986193</v>
      </c>
      <c r="I96" s="21">
        <f t="shared" si="37"/>
        <v>8.1234759637182297E-2</v>
      </c>
      <c r="J96" s="21">
        <f t="shared" si="38"/>
        <v>4.8550936874224874E-3</v>
      </c>
      <c r="K96" s="73">
        <f t="shared" si="39"/>
        <v>-3.9959197040570193E-6</v>
      </c>
      <c r="L96" s="21">
        <f t="shared" si="40"/>
        <v>0.73175333524932029</v>
      </c>
      <c r="M96" s="74">
        <f t="shared" si="41"/>
        <v>6.8755518704521553E-7</v>
      </c>
      <c r="N96" s="10">
        <f t="shared" si="42"/>
        <v>8.5084677249642096E-2</v>
      </c>
      <c r="O96" s="10">
        <f t="shared" si="43"/>
        <v>1.4821865622728162E-5</v>
      </c>
      <c r="P96" s="75">
        <v>94</v>
      </c>
      <c r="Q96" s="71">
        <f t="shared" si="44"/>
        <v>0.72690223748160188</v>
      </c>
      <c r="R96" s="76"/>
      <c r="S96" s="197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</row>
    <row r="97" spans="1:33" x14ac:dyDescent="0.25">
      <c r="A97" s="71">
        <f t="shared" si="32"/>
        <v>-0.2845648000653514</v>
      </c>
      <c r="B97" s="60">
        <v>0.2845648000653514</v>
      </c>
      <c r="C97" s="60">
        <v>0.732750308579045</v>
      </c>
      <c r="D97" s="21">
        <f t="shared" si="33"/>
        <v>0.68456480006535148</v>
      </c>
      <c r="E97" s="21">
        <f t="shared" si="34"/>
        <v>3.7142902457539019E-2</v>
      </c>
      <c r="F97" s="21">
        <f t="shared" si="35"/>
        <v>0.16198339564545597</v>
      </c>
      <c r="G97" s="21">
        <f t="shared" si="45"/>
        <v>8.0859820371384616E-2</v>
      </c>
      <c r="H97" s="21">
        <f t="shared" si="36"/>
        <v>0.19912629810299498</v>
      </c>
      <c r="I97" s="21">
        <f t="shared" si="37"/>
        <v>8.0859820371384616E-2</v>
      </c>
      <c r="J97" s="21">
        <f t="shared" si="38"/>
        <v>4.5786815909717995E-3</v>
      </c>
      <c r="K97" s="73">
        <f t="shared" si="39"/>
        <v>-3.7127302595308942E-6</v>
      </c>
      <c r="L97" s="21">
        <f t="shared" si="40"/>
        <v>0.7314493176364143</v>
      </c>
      <c r="M97" s="74">
        <f t="shared" si="41"/>
        <v>1.692577432807111E-6</v>
      </c>
      <c r="N97" s="10">
        <f t="shared" si="42"/>
        <v>8.4683575831905389E-2</v>
      </c>
      <c r="O97" s="10">
        <f t="shared" si="43"/>
        <v>1.4621105821862425E-5</v>
      </c>
      <c r="P97" s="75">
        <v>95</v>
      </c>
      <c r="Q97" s="71">
        <f t="shared" si="44"/>
        <v>0.72687434877570201</v>
      </c>
      <c r="R97" s="76"/>
      <c r="S97" s="197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</row>
    <row r="98" spans="1:33" x14ac:dyDescent="0.25">
      <c r="A98" s="71">
        <f t="shared" si="32"/>
        <v>-0.28399297471715068</v>
      </c>
      <c r="B98" s="60">
        <v>0.28399297471715068</v>
      </c>
      <c r="C98" s="60">
        <v>0.73177789897870338</v>
      </c>
      <c r="D98" s="21">
        <f t="shared" si="33"/>
        <v>0.6839929747171507</v>
      </c>
      <c r="E98" s="21">
        <f t="shared" si="34"/>
        <v>3.7142902457539019E-2</v>
      </c>
      <c r="F98" s="21">
        <f t="shared" si="35"/>
        <v>0.16191617355672697</v>
      </c>
      <c r="G98" s="21">
        <f t="shared" si="45"/>
        <v>8.0561507998161294E-2</v>
      </c>
      <c r="H98" s="21">
        <f t="shared" si="36"/>
        <v>0.19905907601426595</v>
      </c>
      <c r="I98" s="21">
        <f t="shared" si="37"/>
        <v>8.0561507998161308E-2</v>
      </c>
      <c r="J98" s="21">
        <f t="shared" si="38"/>
        <v>4.3723907047234275E-3</v>
      </c>
      <c r="K98" s="73">
        <f t="shared" si="39"/>
        <v>-3.5064190615871404E-6</v>
      </c>
      <c r="L98" s="21">
        <f t="shared" si="40"/>
        <v>0.73122087554601989</v>
      </c>
      <c r="M98" s="74">
        <f t="shared" si="41"/>
        <v>3.102751045584985E-7</v>
      </c>
      <c r="N98" s="10">
        <f t="shared" si="42"/>
        <v>8.4364411321739649E-2</v>
      </c>
      <c r="O98" s="10">
        <f t="shared" si="43"/>
        <v>1.4462073688483192E-5</v>
      </c>
      <c r="P98" s="75">
        <v>96</v>
      </c>
      <c r="Q98" s="71">
        <f t="shared" si="44"/>
        <v>0.72685199126035804</v>
      </c>
      <c r="R98" s="76"/>
      <c r="S98" s="197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</row>
    <row r="99" spans="1:33" x14ac:dyDescent="0.25">
      <c r="A99" s="71">
        <f t="shared" si="32"/>
        <v>-0.28333946003349253</v>
      </c>
      <c r="B99" s="60">
        <v>0.28333946003349253</v>
      </c>
      <c r="C99" s="60">
        <v>0.73259233792887646</v>
      </c>
      <c r="D99" s="21">
        <f t="shared" si="33"/>
        <v>0.68333946003349255</v>
      </c>
      <c r="E99" s="21">
        <f t="shared" si="34"/>
        <v>3.7142902457539019E-2</v>
      </c>
      <c r="F99" s="21">
        <f t="shared" si="35"/>
        <v>0.16183719747987491</v>
      </c>
      <c r="G99" s="21">
        <f t="shared" si="45"/>
        <v>8.0213580362817088E-2</v>
      </c>
      <c r="H99" s="21">
        <f t="shared" si="36"/>
        <v>0.19898009993741392</v>
      </c>
      <c r="I99" s="21">
        <f t="shared" si="37"/>
        <v>8.0213580362817088E-2</v>
      </c>
      <c r="J99" s="21">
        <f t="shared" si="38"/>
        <v>4.1457797332615223E-3</v>
      </c>
      <c r="K99" s="73">
        <f t="shared" si="39"/>
        <v>-3.2846330070396007E-6</v>
      </c>
      <c r="L99" s="21">
        <f t="shared" si="40"/>
        <v>0.73096821956522695</v>
      </c>
      <c r="M99" s="74">
        <f t="shared" si="41"/>
        <v>2.6377604591435528E-6</v>
      </c>
      <c r="N99" s="10">
        <f t="shared" si="42"/>
        <v>8.3992121924617719E-2</v>
      </c>
      <c r="O99" s="10">
        <f t="shared" si="43"/>
        <v>1.4277376334254745E-5</v>
      </c>
      <c r="P99" s="75">
        <v>97</v>
      </c>
      <c r="Q99" s="71">
        <f t="shared" si="44"/>
        <v>0.72682572446497251</v>
      </c>
      <c r="R99" s="76"/>
      <c r="S99" s="197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</row>
    <row r="100" spans="1:33" x14ac:dyDescent="0.25">
      <c r="A100" s="71">
        <f t="shared" si="32"/>
        <v>-0.2826859453498346</v>
      </c>
      <c r="B100" s="60">
        <v>0.2826859453498346</v>
      </c>
      <c r="C100" s="60">
        <v>0.73163465236286229</v>
      </c>
      <c r="D100" s="21">
        <f t="shared" si="33"/>
        <v>0.68268594534983462</v>
      </c>
      <c r="E100" s="21">
        <f t="shared" si="34"/>
        <v>3.7142902457539019E-2</v>
      </c>
      <c r="F100" s="21">
        <f t="shared" si="35"/>
        <v>0.1617559250155281</v>
      </c>
      <c r="G100" s="21">
        <f t="shared" si="45"/>
        <v>7.9858375059960421E-2</v>
      </c>
      <c r="H100" s="21">
        <f t="shared" si="36"/>
        <v>0.19889882747306714</v>
      </c>
      <c r="I100" s="21">
        <f t="shared" si="37"/>
        <v>7.9858375059960421E-2</v>
      </c>
      <c r="J100" s="21">
        <f t="shared" si="38"/>
        <v>3.928742816807042E-3</v>
      </c>
      <c r="K100" s="73">
        <f t="shared" si="39"/>
        <v>-3.0768730817238517E-6</v>
      </c>
      <c r="L100" s="21">
        <f t="shared" si="40"/>
        <v>0.73072435985366702</v>
      </c>
      <c r="M100" s="74">
        <f t="shared" si="41"/>
        <v>8.2863245229703209E-7</v>
      </c>
      <c r="N100" s="10">
        <f t="shared" si="42"/>
        <v>8.3611998819346556E-2</v>
      </c>
      <c r="O100" s="10">
        <f t="shared" si="43"/>
        <v>1.40896913270281E-5</v>
      </c>
      <c r="P100" s="75">
        <v>98</v>
      </c>
      <c r="Q100" s="71">
        <f t="shared" si="44"/>
        <v>0.72679869390994167</v>
      </c>
      <c r="R100" s="76"/>
      <c r="S100" s="197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</row>
    <row r="101" spans="1:33" x14ac:dyDescent="0.25">
      <c r="A101" s="71">
        <f t="shared" si="32"/>
        <v>-0.28195074133071929</v>
      </c>
      <c r="B101" s="60">
        <v>0.28195074133071929</v>
      </c>
      <c r="C101" s="60">
        <v>0.73147178669030211</v>
      </c>
      <c r="D101" s="21">
        <f t="shared" si="33"/>
        <v>0.68195074133071931</v>
      </c>
      <c r="E101" s="21">
        <f t="shared" si="34"/>
        <v>3.7142902457539019E-2</v>
      </c>
      <c r="F101" s="21">
        <f t="shared" si="35"/>
        <v>0.16166174860240118</v>
      </c>
      <c r="G101" s="21">
        <f t="shared" si="45"/>
        <v>7.945032912030825E-2</v>
      </c>
      <c r="H101" s="21">
        <f t="shared" si="36"/>
        <v>0.19880465105994019</v>
      </c>
      <c r="I101" s="21">
        <f t="shared" si="37"/>
        <v>7.9450329120308236E-2</v>
      </c>
      <c r="J101" s="21">
        <f t="shared" si="38"/>
        <v>3.6957611504708633E-3</v>
      </c>
      <c r="K101" s="73">
        <f t="shared" si="39"/>
        <v>-2.8588068429934694E-6</v>
      </c>
      <c r="L101" s="21">
        <f t="shared" si="40"/>
        <v>0.73046027395101487</v>
      </c>
      <c r="M101" s="74">
        <f t="shared" si="41"/>
        <v>1.0231580217403653E-6</v>
      </c>
      <c r="N101" s="10">
        <f t="shared" si="42"/>
        <v>8.3175269830902634E-2</v>
      </c>
      <c r="O101" s="10">
        <f t="shared" si="43"/>
        <v>1.3875183297443504E-5</v>
      </c>
      <c r="P101" s="75">
        <v>99</v>
      </c>
      <c r="Q101" s="71">
        <f t="shared" si="44"/>
        <v>0.72676737160738702</v>
      </c>
      <c r="R101" s="76"/>
      <c r="S101" s="197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</row>
    <row r="102" spans="1:33" x14ac:dyDescent="0.25">
      <c r="A102" s="71">
        <f t="shared" si="32"/>
        <v>-0.28129722664706114</v>
      </c>
      <c r="B102" s="60">
        <v>0.28129722664706114</v>
      </c>
      <c r="C102" s="60">
        <v>0.73195060981700211</v>
      </c>
      <c r="D102" s="21">
        <f t="shared" si="33"/>
        <v>0.68129722664706116</v>
      </c>
      <c r="E102" s="21">
        <f t="shared" si="34"/>
        <v>3.7142902457539019E-2</v>
      </c>
      <c r="F102" s="21">
        <f t="shared" si="35"/>
        <v>0.16157559875564545</v>
      </c>
      <c r="G102" s="21">
        <f t="shared" si="45"/>
        <v>7.9080361665228388E-2</v>
      </c>
      <c r="H102" s="21">
        <f t="shared" si="36"/>
        <v>0.19871850121318446</v>
      </c>
      <c r="I102" s="21">
        <f t="shared" si="37"/>
        <v>7.9080361665228374E-2</v>
      </c>
      <c r="J102" s="21">
        <f t="shared" si="38"/>
        <v>3.4983637686482986E-3</v>
      </c>
      <c r="K102" s="73">
        <f t="shared" si="39"/>
        <v>-2.677977709115725E-6</v>
      </c>
      <c r="L102" s="21">
        <f t="shared" si="40"/>
        <v>0.73023440466591127</v>
      </c>
      <c r="M102" s="74">
        <f t="shared" si="41"/>
        <v>2.9453601206307079E-6</v>
      </c>
      <c r="N102" s="10">
        <f t="shared" si="42"/>
        <v>8.2779241475874066E-2</v>
      </c>
      <c r="O102" s="10">
        <f t="shared" si="43"/>
        <v>1.3681711853602308E-5</v>
      </c>
      <c r="P102" s="75">
        <v>100</v>
      </c>
      <c r="Q102" s="71">
        <f t="shared" si="44"/>
        <v>0.7267387188749721</v>
      </c>
      <c r="R102" s="76"/>
      <c r="S102" s="197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</row>
    <row r="103" spans="1:33" x14ac:dyDescent="0.25">
      <c r="A103" s="71">
        <f t="shared" si="32"/>
        <v>-0.28072540129886037</v>
      </c>
      <c r="B103" s="60">
        <v>0.28072540129886037</v>
      </c>
      <c r="C103" s="60">
        <v>0.73096927748143914</v>
      </c>
      <c r="D103" s="21">
        <f t="shared" si="33"/>
        <v>0.68072540129886039</v>
      </c>
      <c r="E103" s="21">
        <f t="shared" si="34"/>
        <v>3.7142902457539019E-2</v>
      </c>
      <c r="F103" s="21">
        <f t="shared" si="35"/>
        <v>0.161498339160384</v>
      </c>
      <c r="G103" s="21">
        <f t="shared" si="45"/>
        <v>7.8751222046114219E-2</v>
      </c>
      <c r="H103" s="21">
        <f t="shared" si="36"/>
        <v>0.19864124161792299</v>
      </c>
      <c r="I103" s="21">
        <f t="shared" si="37"/>
        <v>7.8751222046114247E-2</v>
      </c>
      <c r="J103" s="21">
        <f t="shared" si="38"/>
        <v>3.3329376348231366E-3</v>
      </c>
      <c r="K103" s="73">
        <f t="shared" si="39"/>
        <v>-2.5291589837018136E-6</v>
      </c>
      <c r="L103" s="21">
        <f t="shared" si="40"/>
        <v>0.73004343144312411</v>
      </c>
      <c r="M103" s="74">
        <f t="shared" si="41"/>
        <v>8.5719088666362818E-7</v>
      </c>
      <c r="N103" s="10">
        <f t="shared" si="42"/>
        <v>8.2426872915446189E-2</v>
      </c>
      <c r="O103" s="10">
        <f t="shared" si="43"/>
        <v>1.3510409313220663E-5</v>
      </c>
      <c r="P103" s="75">
        <v>101</v>
      </c>
      <c r="Q103" s="71">
        <f t="shared" si="44"/>
        <v>0.72671302296728468</v>
      </c>
      <c r="R103" s="76"/>
      <c r="S103" s="197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</row>
    <row r="104" spans="1:33" x14ac:dyDescent="0.25">
      <c r="A104" s="71">
        <f t="shared" si="32"/>
        <v>-0.27999019727974506</v>
      </c>
      <c r="B104" s="60">
        <v>0.27999019727974506</v>
      </c>
      <c r="C104" s="60">
        <v>0.73162505213940998</v>
      </c>
      <c r="D104" s="21">
        <f t="shared" si="33"/>
        <v>0.67999019727974508</v>
      </c>
      <c r="E104" s="21">
        <f t="shared" si="34"/>
        <v>3.7142902457539019E-2</v>
      </c>
      <c r="F104" s="21">
        <f t="shared" si="35"/>
        <v>0.16139643591885217</v>
      </c>
      <c r="G104" s="21">
        <f t="shared" si="45"/>
        <v>7.8320877441178258E-2</v>
      </c>
      <c r="H104" s="21">
        <f t="shared" si="36"/>
        <v>0.19853933837639115</v>
      </c>
      <c r="I104" s="21">
        <f t="shared" si="37"/>
        <v>7.8320877441178272E-2</v>
      </c>
      <c r="J104" s="21">
        <f t="shared" si="38"/>
        <v>3.1299814621756337E-3</v>
      </c>
      <c r="K104" s="73">
        <f t="shared" si="39"/>
        <v>-2.3499061497036539E-6</v>
      </c>
      <c r="L104" s="21">
        <f t="shared" si="40"/>
        <v>0.72980676234100528</v>
      </c>
      <c r="M104" s="74">
        <f t="shared" si="41"/>
        <v>3.3061777909826195E-6</v>
      </c>
      <c r="N104" s="10">
        <f t="shared" si="42"/>
        <v>8.1966093749743812E-2</v>
      </c>
      <c r="O104" s="10">
        <f t="shared" si="43"/>
        <v>1.3287601936232189E-5</v>
      </c>
      <c r="P104" s="75">
        <v>102</v>
      </c>
      <c r="Q104" s="71">
        <f t="shared" si="44"/>
        <v>0.72667913078497937</v>
      </c>
      <c r="R104" s="76"/>
      <c r="S104" s="197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</row>
    <row r="105" spans="1:33" x14ac:dyDescent="0.25">
      <c r="A105" s="71">
        <f t="shared" si="32"/>
        <v>-0.27925499326062969</v>
      </c>
      <c r="B105" s="60">
        <v>0.27925499326062969</v>
      </c>
      <c r="C105" s="60">
        <v>0.73098861073964361</v>
      </c>
      <c r="D105" s="21">
        <f t="shared" si="33"/>
        <v>0.67925499326062977</v>
      </c>
      <c r="E105" s="21">
        <f t="shared" si="34"/>
        <v>3.7142902457539019E-2</v>
      </c>
      <c r="F105" s="21">
        <f t="shared" si="35"/>
        <v>0.16129165206451732</v>
      </c>
      <c r="G105" s="21">
        <f t="shared" si="45"/>
        <v>7.7882791755989861E-2</v>
      </c>
      <c r="H105" s="21">
        <f t="shared" si="36"/>
        <v>0.19843455452205633</v>
      </c>
      <c r="I105" s="21">
        <f t="shared" si="37"/>
        <v>7.7882791755989861E-2</v>
      </c>
      <c r="J105" s="21">
        <f t="shared" si="38"/>
        <v>2.9376469825835045E-3</v>
      </c>
      <c r="K105" s="73">
        <f t="shared" si="39"/>
        <v>-2.1833563806669528E-6</v>
      </c>
      <c r="L105" s="21">
        <f t="shared" si="40"/>
        <v>0.72957974416068572</v>
      </c>
      <c r="M105" s="74">
        <f t="shared" si="41"/>
        <v>1.9849050373045094E-6</v>
      </c>
      <c r="N105" s="10">
        <f t="shared" si="42"/>
        <v>8.1496951809433879E-2</v>
      </c>
      <c r="O105" s="10">
        <f t="shared" si="43"/>
        <v>1.3062152891910469E-5</v>
      </c>
      <c r="P105" s="75">
        <v>103</v>
      </c>
      <c r="Q105" s="71">
        <f t="shared" si="44"/>
        <v>0.72664428053448293</v>
      </c>
      <c r="R105" s="76"/>
      <c r="S105" s="197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</row>
    <row r="106" spans="1:33" x14ac:dyDescent="0.25">
      <c r="A106" s="71">
        <f t="shared" si="32"/>
        <v>-0.27860147857697182</v>
      </c>
      <c r="B106" s="60">
        <v>0.27860147857697182</v>
      </c>
      <c r="C106" s="60">
        <v>0.73051045407855708</v>
      </c>
      <c r="D106" s="21">
        <f t="shared" si="33"/>
        <v>0.67860147857697184</v>
      </c>
      <c r="E106" s="21">
        <f t="shared" si="34"/>
        <v>3.7142902457539019E-2</v>
      </c>
      <c r="F106" s="21">
        <f t="shared" si="35"/>
        <v>0.16119610301761431</v>
      </c>
      <c r="G106" s="21">
        <f t="shared" si="45"/>
        <v>7.7487168567303505E-2</v>
      </c>
      <c r="H106" s="21">
        <f t="shared" si="36"/>
        <v>0.19833900547515332</v>
      </c>
      <c r="I106" s="21">
        <f t="shared" si="37"/>
        <v>7.7487168567303505E-2</v>
      </c>
      <c r="J106" s="21">
        <f t="shared" si="38"/>
        <v>2.775304534514988E-3</v>
      </c>
      <c r="K106" s="73">
        <f t="shared" si="39"/>
        <v>-2.0452473879504366E-6</v>
      </c>
      <c r="L106" s="21">
        <f t="shared" si="40"/>
        <v>0.72938576099231989</v>
      </c>
      <c r="M106" s="74">
        <f t="shared" si="41"/>
        <v>1.2649345382297442E-6</v>
      </c>
      <c r="N106" s="10">
        <f t="shared" si="42"/>
        <v>8.1073217468943901E-2</v>
      </c>
      <c r="O106" s="10">
        <f t="shared" si="43"/>
        <v>1.2859746724956288E-5</v>
      </c>
      <c r="P106" s="75">
        <v>104</v>
      </c>
      <c r="Q106" s="71">
        <f t="shared" si="44"/>
        <v>0.72661250170519287</v>
      </c>
      <c r="R106" s="76"/>
      <c r="S106" s="197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</row>
    <row r="107" spans="1:33" x14ac:dyDescent="0.25">
      <c r="A107" s="71">
        <f t="shared" si="32"/>
        <v>-0.27794796389331367</v>
      </c>
      <c r="B107" s="60">
        <v>0.27794796389331367</v>
      </c>
      <c r="C107" s="60">
        <v>0.73097927456751655</v>
      </c>
      <c r="D107" s="21">
        <f t="shared" si="33"/>
        <v>0.67794796389331369</v>
      </c>
      <c r="E107" s="21">
        <f t="shared" si="34"/>
        <v>3.7142902457539019E-2</v>
      </c>
      <c r="F107" s="21">
        <f t="shared" si="35"/>
        <v>0.16109829858258159</v>
      </c>
      <c r="G107" s="21">
        <f t="shared" si="45"/>
        <v>7.7085959186572642E-2</v>
      </c>
      <c r="H107" s="21">
        <f t="shared" si="36"/>
        <v>0.19824120104012063</v>
      </c>
      <c r="I107" s="21">
        <f t="shared" si="37"/>
        <v>7.7085959186572642E-2</v>
      </c>
      <c r="J107" s="21">
        <f t="shared" si="38"/>
        <v>2.6208036666203892E-3</v>
      </c>
      <c r="K107" s="73">
        <f t="shared" si="39"/>
        <v>-1.9158736923700992E-6</v>
      </c>
      <c r="L107" s="21">
        <f t="shared" si="40"/>
        <v>0.72919886054523808</v>
      </c>
      <c r="M107" s="74">
        <f t="shared" si="41"/>
        <v>3.1698740907257816E-6</v>
      </c>
      <c r="N107" s="10">
        <f t="shared" si="42"/>
        <v>8.0643436184472908E-2</v>
      </c>
      <c r="O107" s="10">
        <f t="shared" si="43"/>
        <v>1.2655642590589492E-5</v>
      </c>
      <c r="P107" s="75">
        <v>105</v>
      </c>
      <c r="Q107" s="71">
        <f t="shared" si="44"/>
        <v>0.72657997275231001</v>
      </c>
      <c r="R107" s="76"/>
      <c r="S107" s="197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</row>
    <row r="108" spans="1:33" x14ac:dyDescent="0.25">
      <c r="A108" s="71">
        <f t="shared" si="32"/>
        <v>-0.27729444920965574</v>
      </c>
      <c r="B108" s="60">
        <v>0.27729444920965574</v>
      </c>
      <c r="C108" s="60">
        <v>0.72967848307227279</v>
      </c>
      <c r="D108" s="21">
        <f t="shared" si="33"/>
        <v>0.67729444920965576</v>
      </c>
      <c r="E108" s="21">
        <f t="shared" si="34"/>
        <v>3.7142902457539019E-2</v>
      </c>
      <c r="F108" s="21">
        <f t="shared" si="35"/>
        <v>0.16099825022046921</v>
      </c>
      <c r="G108" s="21">
        <f t="shared" si="45"/>
        <v>7.6679417604200828E-2</v>
      </c>
      <c r="H108" s="21">
        <f t="shared" si="36"/>
        <v>0.19814115267800822</v>
      </c>
      <c r="I108" s="21">
        <f t="shared" si="37"/>
        <v>7.6679417604200814E-2</v>
      </c>
      <c r="J108" s="21">
        <f t="shared" si="38"/>
        <v>2.4738789274466964E-3</v>
      </c>
      <c r="K108" s="73">
        <f t="shared" si="39"/>
        <v>-1.7946828950142056E-6</v>
      </c>
      <c r="L108" s="21">
        <f t="shared" si="40"/>
        <v>0.72901878173223722</v>
      </c>
      <c r="M108" s="74">
        <f t="shared" si="41"/>
        <v>4.3520585804472387E-7</v>
      </c>
      <c r="N108" s="10">
        <f t="shared" si="42"/>
        <v>8.0207876658495145E-2</v>
      </c>
      <c r="O108" s="10">
        <f t="shared" si="43"/>
        <v>1.2450023297831642E-5</v>
      </c>
      <c r="P108" s="75">
        <v>106</v>
      </c>
      <c r="Q108" s="71">
        <f t="shared" si="44"/>
        <v>0.72654669748768552</v>
      </c>
      <c r="R108" s="76"/>
      <c r="S108" s="197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</row>
    <row r="109" spans="1:33" x14ac:dyDescent="0.25">
      <c r="A109" s="71">
        <f t="shared" si="32"/>
        <v>-0.27655924519054037</v>
      </c>
      <c r="B109" s="60">
        <v>0.27655924519054037</v>
      </c>
      <c r="C109" s="60">
        <v>0.73032873401707887</v>
      </c>
      <c r="D109" s="21">
        <f t="shared" si="33"/>
        <v>0.67655924519054045</v>
      </c>
      <c r="E109" s="21">
        <f t="shared" si="34"/>
        <v>3.7142902457539019E-2</v>
      </c>
      <c r="F109" s="21">
        <f t="shared" si="35"/>
        <v>0.16088302899664175</v>
      </c>
      <c r="G109" s="21">
        <f t="shared" si="45"/>
        <v>7.6216002467941538E-2</v>
      </c>
      <c r="H109" s="21">
        <f t="shared" si="36"/>
        <v>0.19802593145418079</v>
      </c>
      <c r="I109" s="21">
        <f t="shared" si="37"/>
        <v>7.6216002467941538E-2</v>
      </c>
      <c r="J109" s="21">
        <f t="shared" si="38"/>
        <v>2.3173112684180455E-3</v>
      </c>
      <c r="K109" s="73">
        <f t="shared" si="39"/>
        <v>-1.6674813336383425E-6</v>
      </c>
      <c r="L109" s="21">
        <f t="shared" si="40"/>
        <v>0.72882401964078936</v>
      </c>
      <c r="M109" s="74">
        <f t="shared" si="41"/>
        <v>2.2641653542123522E-6</v>
      </c>
      <c r="N109" s="10">
        <f t="shared" si="42"/>
        <v>7.9711301664257439E-2</v>
      </c>
      <c r="O109" s="10">
        <f t="shared" si="43"/>
        <v>1.2217116471766586E-5</v>
      </c>
      <c r="P109" s="75">
        <v>107</v>
      </c>
      <c r="Q109" s="71">
        <f t="shared" si="44"/>
        <v>0.72650837585370498</v>
      </c>
      <c r="R109" s="76"/>
      <c r="S109" s="197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</row>
    <row r="110" spans="1:33" x14ac:dyDescent="0.25">
      <c r="A110" s="71">
        <f t="shared" si="32"/>
        <v>-0.27590573050688222</v>
      </c>
      <c r="B110" s="60">
        <v>0.27590573050688222</v>
      </c>
      <c r="C110" s="60">
        <v>0.73001340864622344</v>
      </c>
      <c r="D110" s="21">
        <f t="shared" si="33"/>
        <v>0.6759057305068823</v>
      </c>
      <c r="E110" s="21">
        <f t="shared" si="34"/>
        <v>3.7142902457539019E-2</v>
      </c>
      <c r="F110" s="21">
        <f t="shared" si="35"/>
        <v>0.16077825408460347</v>
      </c>
      <c r="G110" s="21">
        <f t="shared" si="45"/>
        <v>7.5798977514441396E-2</v>
      </c>
      <c r="H110" s="21">
        <f t="shared" si="36"/>
        <v>0.19792115654214248</v>
      </c>
      <c r="I110" s="21">
        <f t="shared" si="37"/>
        <v>7.5798977514441382E-2</v>
      </c>
      <c r="J110" s="21">
        <f t="shared" si="38"/>
        <v>2.1855964502983482E-3</v>
      </c>
      <c r="K110" s="73">
        <f t="shared" si="39"/>
        <v>-1.562001653952638E-6</v>
      </c>
      <c r="L110" s="21">
        <f t="shared" si="40"/>
        <v>0.7286575630259875</v>
      </c>
      <c r="M110" s="74">
        <f t="shared" si="41"/>
        <v>1.8383173459129818E-6</v>
      </c>
      <c r="N110" s="10">
        <f t="shared" si="42"/>
        <v>7.9264360291870312E-2</v>
      </c>
      <c r="O110" s="10">
        <f t="shared" si="43"/>
        <v>1.2008877794101043E-5</v>
      </c>
      <c r="P110" s="75">
        <v>108</v>
      </c>
      <c r="Q110" s="71">
        <f t="shared" si="44"/>
        <v>0.72647352857734315</v>
      </c>
      <c r="R110" s="76"/>
      <c r="S110" s="197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</row>
    <row r="111" spans="1:33" x14ac:dyDescent="0.25">
      <c r="A111" s="71">
        <f t="shared" si="32"/>
        <v>-0.27525221582322434</v>
      </c>
      <c r="B111" s="60">
        <v>0.27525221582322434</v>
      </c>
      <c r="C111" s="60">
        <v>0.73033850229828134</v>
      </c>
      <c r="D111" s="21">
        <f t="shared" si="33"/>
        <v>0.67525221582322437</v>
      </c>
      <c r="E111" s="21">
        <f t="shared" si="34"/>
        <v>3.7142902457539019E-2</v>
      </c>
      <c r="F111" s="21">
        <f t="shared" si="35"/>
        <v>0.16067127588820768</v>
      </c>
      <c r="G111" s="21">
        <f t="shared" si="45"/>
        <v>7.5377417176964029E-2</v>
      </c>
      <c r="H111" s="21">
        <f t="shared" si="36"/>
        <v>0.19781417834574669</v>
      </c>
      <c r="I111" s="21">
        <f t="shared" si="37"/>
        <v>7.5377417176964015E-2</v>
      </c>
      <c r="J111" s="21">
        <f t="shared" si="38"/>
        <v>2.0606203005136404E-3</v>
      </c>
      <c r="K111" s="73">
        <f t="shared" si="39"/>
        <v>-1.4631938023987751E-6</v>
      </c>
      <c r="L111" s="21">
        <f t="shared" si="40"/>
        <v>0.72849710561338687</v>
      </c>
      <c r="M111" s="74">
        <f t="shared" si="41"/>
        <v>3.3907417511403427E-6</v>
      </c>
      <c r="N111" s="10">
        <f t="shared" si="42"/>
        <v>7.8812483998695573E-2</v>
      </c>
      <c r="O111" s="10">
        <f t="shared" si="43"/>
        <v>1.1799684069760949E-5</v>
      </c>
      <c r="P111" s="75">
        <v>109</v>
      </c>
      <c r="Q111" s="71">
        <f t="shared" si="44"/>
        <v>0.72643794850667565</v>
      </c>
      <c r="R111" s="76"/>
      <c r="S111" s="197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</row>
    <row r="112" spans="1:33" x14ac:dyDescent="0.25">
      <c r="A112" s="71">
        <f t="shared" si="32"/>
        <v>-0.27451701180410898</v>
      </c>
      <c r="B112" s="60">
        <v>0.27451701180410898</v>
      </c>
      <c r="C112" s="60">
        <v>0.72936343845255136</v>
      </c>
      <c r="D112" s="21">
        <f t="shared" si="33"/>
        <v>0.67451701180410906</v>
      </c>
      <c r="E112" s="21">
        <f t="shared" si="34"/>
        <v>3.7142902457539019E-2</v>
      </c>
      <c r="F112" s="21">
        <f t="shared" si="35"/>
        <v>0.16054830922526991</v>
      </c>
      <c r="G112" s="21">
        <f t="shared" si="45"/>
        <v>7.4898054841439687E-2</v>
      </c>
      <c r="H112" s="21">
        <f t="shared" si="36"/>
        <v>0.19769121168280893</v>
      </c>
      <c r="I112" s="21">
        <f t="shared" si="37"/>
        <v>7.4898054841439674E-2</v>
      </c>
      <c r="J112" s="21">
        <f t="shared" si="38"/>
        <v>1.9277452798603747E-3</v>
      </c>
      <c r="K112" s="73">
        <f t="shared" si="39"/>
        <v>-1.3594855635020969E-6</v>
      </c>
      <c r="L112" s="21">
        <f t="shared" si="40"/>
        <v>0.72832343659747334</v>
      </c>
      <c r="M112" s="74">
        <f t="shared" si="41"/>
        <v>1.081603858565725E-6</v>
      </c>
      <c r="N112" s="10">
        <f t="shared" si="42"/>
        <v>7.829855708016463E-2</v>
      </c>
      <c r="O112" s="10">
        <f t="shared" si="43"/>
        <v>1.1563415475573439E-5</v>
      </c>
      <c r="P112" s="75">
        <v>110</v>
      </c>
      <c r="Q112" s="71">
        <f t="shared" si="44"/>
        <v>0.72639705080317651</v>
      </c>
      <c r="R112" s="76"/>
      <c r="S112" s="197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</row>
    <row r="113" spans="1:33" x14ac:dyDescent="0.25">
      <c r="A113" s="71">
        <f t="shared" si="32"/>
        <v>-0.27378180778499367</v>
      </c>
      <c r="B113" s="60">
        <v>0.27378180778499367</v>
      </c>
      <c r="C113" s="60">
        <v>0.72839899374584449</v>
      </c>
      <c r="D113" s="21">
        <f t="shared" si="33"/>
        <v>0.67378180778499375</v>
      </c>
      <c r="E113" s="21">
        <f t="shared" si="34"/>
        <v>3.7142902457539019E-2</v>
      </c>
      <c r="F113" s="21">
        <f t="shared" si="35"/>
        <v>0.16042259196649064</v>
      </c>
      <c r="G113" s="21">
        <f t="shared" si="45"/>
        <v>7.4413627144689826E-2</v>
      </c>
      <c r="H113" s="21">
        <f t="shared" si="36"/>
        <v>0.19756549442402965</v>
      </c>
      <c r="I113" s="21">
        <f t="shared" si="37"/>
        <v>7.4413627144689812E-2</v>
      </c>
      <c r="J113" s="21">
        <f t="shared" si="38"/>
        <v>1.8026862162741984E-3</v>
      </c>
      <c r="K113" s="73">
        <f t="shared" si="39"/>
        <v>-1.2631274921226838E-6</v>
      </c>
      <c r="L113" s="21">
        <f t="shared" si="40"/>
        <v>0.7281566613628434</v>
      </c>
      <c r="M113" s="74">
        <f t="shared" si="41"/>
        <v>5.872498385098555E-8</v>
      </c>
      <c r="N113" s="10">
        <f t="shared" si="42"/>
        <v>7.7779098760548782E-2</v>
      </c>
      <c r="O113" s="10">
        <f t="shared" si="43"/>
        <v>1.1326399197152385E-5</v>
      </c>
      <c r="P113" s="75">
        <v>111</v>
      </c>
      <c r="Q113" s="71">
        <f t="shared" si="44"/>
        <v>0.72635523827406134</v>
      </c>
      <c r="R113" s="76"/>
      <c r="S113" s="197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</row>
    <row r="114" spans="1:33" x14ac:dyDescent="0.25">
      <c r="A114" s="71">
        <f t="shared" si="32"/>
        <v>-0.27312829310133552</v>
      </c>
      <c r="B114" s="60">
        <v>0.27312829310133552</v>
      </c>
      <c r="C114" s="60">
        <v>0.72985074108763259</v>
      </c>
      <c r="D114" s="21">
        <f t="shared" si="33"/>
        <v>0.6731282931013356</v>
      </c>
      <c r="E114" s="21">
        <f t="shared" si="34"/>
        <v>3.7142902457539019E-2</v>
      </c>
      <c r="F114" s="21">
        <f t="shared" si="35"/>
        <v>0.16030855059617996</v>
      </c>
      <c r="G114" s="21">
        <f t="shared" si="45"/>
        <v>7.3979055125102638E-2</v>
      </c>
      <c r="H114" s="21">
        <f t="shared" si="36"/>
        <v>0.19745145305371897</v>
      </c>
      <c r="I114" s="21">
        <f t="shared" si="37"/>
        <v>7.3979055125102638E-2</v>
      </c>
      <c r="J114" s="21">
        <f t="shared" si="38"/>
        <v>1.6977849225139083E-3</v>
      </c>
      <c r="K114" s="73">
        <f t="shared" si="39"/>
        <v>-1.1832244648153217E-6</v>
      </c>
      <c r="L114" s="21">
        <f t="shared" si="40"/>
        <v>0.72801391074773225</v>
      </c>
      <c r="M114" s="74">
        <f t="shared" si="41"/>
        <v>3.3739456975784046E-6</v>
      </c>
      <c r="N114" s="10">
        <f t="shared" si="42"/>
        <v>7.7313013804130651E-2</v>
      </c>
      <c r="O114" s="10">
        <f t="shared" si="43"/>
        <v>1.1115280473466209E-5</v>
      </c>
      <c r="P114" s="75">
        <v>112</v>
      </c>
      <c r="Q114" s="71">
        <f t="shared" si="44"/>
        <v>0.72631730904968317</v>
      </c>
      <c r="R114" s="76"/>
      <c r="S114" s="197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</row>
    <row r="115" spans="1:33" x14ac:dyDescent="0.25">
      <c r="A115" s="71">
        <f t="shared" si="32"/>
        <v>-0.27247477841767759</v>
      </c>
      <c r="B115" s="60">
        <v>0.27247477841767759</v>
      </c>
      <c r="C115" s="60">
        <v>0.72871880340524631</v>
      </c>
      <c r="D115" s="21">
        <f t="shared" si="33"/>
        <v>0.67247477841767767</v>
      </c>
      <c r="E115" s="21">
        <f t="shared" si="34"/>
        <v>3.7142902457539019E-2</v>
      </c>
      <c r="F115" s="21">
        <f t="shared" si="35"/>
        <v>0.16019236621055474</v>
      </c>
      <c r="G115" s="21">
        <f t="shared" si="45"/>
        <v>7.3540998220451348E-2</v>
      </c>
      <c r="H115" s="21">
        <f t="shared" si="36"/>
        <v>0.19733526866809376</v>
      </c>
      <c r="I115" s="21">
        <f t="shared" si="37"/>
        <v>7.3540998220451334E-2</v>
      </c>
      <c r="J115" s="21">
        <f t="shared" si="38"/>
        <v>1.5985115291324949E-3</v>
      </c>
      <c r="K115" s="73">
        <f t="shared" si="39"/>
        <v>-1.1083756699585791E-6</v>
      </c>
      <c r="L115" s="21">
        <f t="shared" si="40"/>
        <v>0.72787607022945133</v>
      </c>
      <c r="M115" s="74">
        <f t="shared" si="41"/>
        <v>7.1019920558548269E-7</v>
      </c>
      <c r="N115" s="10">
        <f t="shared" si="42"/>
        <v>7.6843106181949686E-2</v>
      </c>
      <c r="O115" s="10">
        <f t="shared" si="43"/>
        <v>1.0903916989390799E-5</v>
      </c>
      <c r="P115" s="75">
        <v>113</v>
      </c>
      <c r="Q115" s="71">
        <f t="shared" si="44"/>
        <v>0.72627866707598876</v>
      </c>
      <c r="R115" s="76"/>
      <c r="S115" s="197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</row>
    <row r="116" spans="1:33" x14ac:dyDescent="0.25">
      <c r="A116" s="71">
        <f t="shared" si="32"/>
        <v>-0.27173957439856228</v>
      </c>
      <c r="B116" s="60">
        <v>0.27173957439856228</v>
      </c>
      <c r="C116" s="60">
        <v>0.72969303538438779</v>
      </c>
      <c r="D116" s="21">
        <f t="shared" si="33"/>
        <v>0.67173957439856236</v>
      </c>
      <c r="E116" s="21">
        <f t="shared" si="34"/>
        <v>3.7142902457539019E-2</v>
      </c>
      <c r="F116" s="21">
        <f t="shared" si="35"/>
        <v>0.16005911467181247</v>
      </c>
      <c r="G116" s="21">
        <f t="shared" si="45"/>
        <v>7.3044312580006265E-2</v>
      </c>
      <c r="H116" s="21">
        <f t="shared" si="36"/>
        <v>0.19720201712935148</v>
      </c>
      <c r="I116" s="21">
        <f t="shared" si="37"/>
        <v>7.3044312580006265E-2</v>
      </c>
      <c r="J116" s="21">
        <f t="shared" si="38"/>
        <v>1.4932446892045282E-3</v>
      </c>
      <c r="K116" s="73">
        <f t="shared" si="39"/>
        <v>-1.0298149329644883E-6</v>
      </c>
      <c r="L116" s="21">
        <f t="shared" si="40"/>
        <v>0.72772656358142684</v>
      </c>
      <c r="M116" s="74">
        <f t="shared" si="41"/>
        <v>3.8670113518404699E-6</v>
      </c>
      <c r="N116" s="10">
        <f t="shared" si="42"/>
        <v>7.6310202030420396E-2</v>
      </c>
      <c r="O116" s="10">
        <f t="shared" si="43"/>
        <v>1.0666033902326312E-5</v>
      </c>
      <c r="P116" s="75">
        <v>114</v>
      </c>
      <c r="Q116" s="71">
        <f t="shared" si="44"/>
        <v>0.72623434870715531</v>
      </c>
      <c r="R116" s="76"/>
      <c r="S116" s="197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</row>
    <row r="117" spans="1:33" x14ac:dyDescent="0.25">
      <c r="A117" s="71">
        <f t="shared" si="32"/>
        <v>-0.27108605971490413</v>
      </c>
      <c r="B117" s="60">
        <v>0.27108605971490413</v>
      </c>
      <c r="C117" s="60">
        <v>0.73001802258023429</v>
      </c>
      <c r="D117" s="21">
        <f t="shared" si="33"/>
        <v>0.6710860597149042</v>
      </c>
      <c r="E117" s="21">
        <f t="shared" si="34"/>
        <v>3.7142902457539019E-2</v>
      </c>
      <c r="F117" s="21">
        <f t="shared" si="35"/>
        <v>0.15993842262884495</v>
      </c>
      <c r="G117" s="21">
        <f t="shared" si="45"/>
        <v>7.2599627946248385E-2</v>
      </c>
      <c r="H117" s="21">
        <f t="shared" si="36"/>
        <v>0.19708132508638396</v>
      </c>
      <c r="I117" s="21">
        <f t="shared" si="37"/>
        <v>7.2599627946248399E-2</v>
      </c>
      <c r="J117" s="21">
        <f t="shared" si="38"/>
        <v>1.4051066822717707E-3</v>
      </c>
      <c r="K117" s="73">
        <f t="shared" si="39"/>
        <v>-9.6467009968187964E-7</v>
      </c>
      <c r="L117" s="21">
        <f t="shared" si="40"/>
        <v>0.72759834953577351</v>
      </c>
      <c r="M117" s="74">
        <f t="shared" si="41"/>
        <v>5.8548176420900969E-6</v>
      </c>
      <c r="N117" s="10">
        <f t="shared" si="42"/>
        <v>7.5832994659186775E-2</v>
      </c>
      <c r="O117" s="10">
        <f t="shared" si="43"/>
        <v>1.0454660300337921E-5</v>
      </c>
      <c r="P117" s="75">
        <v>115</v>
      </c>
      <c r="Q117" s="71">
        <f t="shared" si="44"/>
        <v>0.72619420752360142</v>
      </c>
      <c r="R117" s="76"/>
      <c r="S117" s="197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</row>
    <row r="118" spans="1:33" x14ac:dyDescent="0.25">
      <c r="A118" s="71">
        <f t="shared" si="32"/>
        <v>-0.2704325450312462</v>
      </c>
      <c r="B118" s="60">
        <v>0.2704325450312462</v>
      </c>
      <c r="C118" s="60">
        <v>0.72906268146844555</v>
      </c>
      <c r="D118" s="21">
        <f t="shared" si="33"/>
        <v>0.67043254503124627</v>
      </c>
      <c r="E118" s="21">
        <f t="shared" si="34"/>
        <v>3.7142902457539019E-2</v>
      </c>
      <c r="F118" s="21">
        <f t="shared" si="35"/>
        <v>0.15981563037526075</v>
      </c>
      <c r="G118" s="21">
        <f t="shared" si="45"/>
        <v>7.2152178424953473E-2</v>
      </c>
      <c r="H118" s="21">
        <f t="shared" si="36"/>
        <v>0.19695853283279977</v>
      </c>
      <c r="I118" s="21">
        <f t="shared" si="37"/>
        <v>7.2152178424953459E-2</v>
      </c>
      <c r="J118" s="21">
        <f t="shared" si="38"/>
        <v>1.3218337734929708E-3</v>
      </c>
      <c r="K118" s="73">
        <f t="shared" si="39"/>
        <v>-9.0364606269460421E-7</v>
      </c>
      <c r="L118" s="21">
        <f t="shared" si="40"/>
        <v>0.72747429795465302</v>
      </c>
      <c r="M118" s="74">
        <f t="shared" si="41"/>
        <v>2.5229621868879206E-6</v>
      </c>
      <c r="N118" s="10">
        <f t="shared" si="42"/>
        <v>7.5352726965274355E-2</v>
      </c>
      <c r="O118" s="10">
        <f t="shared" si="43"/>
        <v>1.0243510958950221E-5</v>
      </c>
      <c r="P118" s="75">
        <v>116</v>
      </c>
      <c r="Q118" s="71">
        <f t="shared" si="44"/>
        <v>0.72615336782722273</v>
      </c>
      <c r="R118" s="76"/>
      <c r="S118" s="197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</row>
    <row r="119" spans="1:33" x14ac:dyDescent="0.25">
      <c r="A119" s="71">
        <f t="shared" si="32"/>
        <v>-0.26977903034758804</v>
      </c>
      <c r="B119" s="60">
        <v>0.26977903034758804</v>
      </c>
      <c r="C119" s="60">
        <v>0.72906758886750456</v>
      </c>
      <c r="D119" s="21">
        <f t="shared" si="33"/>
        <v>0.66977903034758812</v>
      </c>
      <c r="E119" s="21">
        <f t="shared" si="34"/>
        <v>3.7142902457539019E-2</v>
      </c>
      <c r="F119" s="21">
        <f t="shared" si="35"/>
        <v>0.15969075076147018</v>
      </c>
      <c r="G119" s="21">
        <f t="shared" si="45"/>
        <v>7.1702182351267935E-2</v>
      </c>
      <c r="H119" s="21">
        <f t="shared" si="36"/>
        <v>0.1968336532190092</v>
      </c>
      <c r="I119" s="21">
        <f t="shared" si="37"/>
        <v>7.1702182351267921E-2</v>
      </c>
      <c r="J119" s="21">
        <f t="shared" si="38"/>
        <v>1.2431947773109246E-3</v>
      </c>
      <c r="K119" s="73">
        <f t="shared" si="39"/>
        <v>-8.4648218005613924E-7</v>
      </c>
      <c r="L119" s="21">
        <f t="shared" si="40"/>
        <v>0.72735418218709125</v>
      </c>
      <c r="M119" s="74">
        <f t="shared" si="41"/>
        <v>2.9357624524849574E-6</v>
      </c>
      <c r="N119" s="10">
        <f t="shared" si="42"/>
        <v>7.4869630088889375E-2</v>
      </c>
      <c r="O119" s="10">
        <f t="shared" si="43"/>
        <v>1.0032725170563267E-5</v>
      </c>
      <c r="P119" s="75">
        <v>117</v>
      </c>
      <c r="Q119" s="71">
        <f t="shared" si="44"/>
        <v>0.72611183389196032</v>
      </c>
      <c r="R119" s="76"/>
      <c r="S119" s="197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</row>
    <row r="120" spans="1:33" x14ac:dyDescent="0.25">
      <c r="A120" s="71">
        <f t="shared" si="32"/>
        <v>-0.26904382632847268</v>
      </c>
      <c r="B120" s="60">
        <v>0.26904382632847268</v>
      </c>
      <c r="C120" s="60">
        <v>0.72840412529332188</v>
      </c>
      <c r="D120" s="21">
        <f t="shared" si="33"/>
        <v>0.6690438263284727</v>
      </c>
      <c r="E120" s="21">
        <f t="shared" si="34"/>
        <v>3.7142902457539019E-2</v>
      </c>
      <c r="F120" s="21">
        <f t="shared" si="35"/>
        <v>0.15954778145048998</v>
      </c>
      <c r="G120" s="21">
        <f t="shared" si="45"/>
        <v>7.1193156530535706E-2</v>
      </c>
      <c r="H120" s="21">
        <f t="shared" si="36"/>
        <v>0.19669068390802899</v>
      </c>
      <c r="I120" s="21">
        <f t="shared" si="37"/>
        <v>7.1193156530535706E-2</v>
      </c>
      <c r="J120" s="21">
        <f t="shared" si="38"/>
        <v>1.1599858899079801E-3</v>
      </c>
      <c r="K120" s="73">
        <f t="shared" si="39"/>
        <v>-7.8648350380336405E-7</v>
      </c>
      <c r="L120" s="21">
        <f t="shared" si="40"/>
        <v>0.72722348287819161</v>
      </c>
      <c r="M120" s="74">
        <f t="shared" si="41"/>
        <v>1.3939165124046438E-6</v>
      </c>
      <c r="N120" s="10">
        <f t="shared" si="42"/>
        <v>7.4323043462132601E-2</v>
      </c>
      <c r="O120" s="10">
        <f t="shared" si="43"/>
        <v>9.7961922045810278E-6</v>
      </c>
      <c r="P120" s="75">
        <v>118</v>
      </c>
      <c r="Q120" s="71">
        <f t="shared" si="44"/>
        <v>0.72606428347178742</v>
      </c>
      <c r="R120" s="76"/>
      <c r="S120" s="197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</row>
    <row r="121" spans="1:33" x14ac:dyDescent="0.25">
      <c r="A121" s="71">
        <f t="shared" si="32"/>
        <v>-0.26839031164481481</v>
      </c>
      <c r="B121" s="60">
        <v>0.26839031164481481</v>
      </c>
      <c r="C121" s="60">
        <v>0.72824663014702629</v>
      </c>
      <c r="D121" s="21">
        <f t="shared" si="33"/>
        <v>0.66839031164481488</v>
      </c>
      <c r="E121" s="21">
        <f t="shared" si="34"/>
        <v>3.7142902457539019E-2</v>
      </c>
      <c r="F121" s="21">
        <f t="shared" si="35"/>
        <v>0.15941850630935697</v>
      </c>
      <c r="G121" s="21">
        <f t="shared" si="45"/>
        <v>7.0738444715394339E-2</v>
      </c>
      <c r="H121" s="21">
        <f t="shared" si="36"/>
        <v>0.19656140876689598</v>
      </c>
      <c r="I121" s="21">
        <f t="shared" si="37"/>
        <v>7.0738444715394339E-2</v>
      </c>
      <c r="J121" s="21">
        <f t="shared" si="38"/>
        <v>1.0904581625244849E-3</v>
      </c>
      <c r="K121" s="73">
        <f t="shared" si="39"/>
        <v>-7.3673095214176517E-7</v>
      </c>
      <c r="L121" s="21">
        <f t="shared" si="40"/>
        <v>0.72711100905175619</v>
      </c>
      <c r="M121" s="74">
        <f t="shared" si="41"/>
        <v>1.289635272022463E-6</v>
      </c>
      <c r="N121" s="10">
        <f t="shared" si="42"/>
        <v>7.3834670919890488E-2</v>
      </c>
      <c r="O121" s="10">
        <f t="shared" si="43"/>
        <v>9.5866167094086326E-6</v>
      </c>
      <c r="P121" s="75">
        <v>119</v>
      </c>
      <c r="Q121" s="71">
        <f t="shared" si="44"/>
        <v>0.72602128762018381</v>
      </c>
      <c r="R121" s="76"/>
      <c r="S121" s="197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</row>
    <row r="122" spans="1:33" x14ac:dyDescent="0.25">
      <c r="A122" s="71">
        <f t="shared" si="32"/>
        <v>-0.26765510762569944</v>
      </c>
      <c r="B122" s="60">
        <v>0.26765510762569944</v>
      </c>
      <c r="C122" s="60">
        <v>0.72889094962029688</v>
      </c>
      <c r="D122" s="21">
        <f t="shared" si="33"/>
        <v>0.66765510762569946</v>
      </c>
      <c r="E122" s="21">
        <f t="shared" si="34"/>
        <v>3.7142902457539019E-2</v>
      </c>
      <c r="F122" s="21">
        <f t="shared" si="35"/>
        <v>0.15927062074470974</v>
      </c>
      <c r="G122" s="21">
        <f t="shared" si="45"/>
        <v>7.0224625208698876E-2</v>
      </c>
      <c r="H122" s="21">
        <f t="shared" si="36"/>
        <v>0.19641352320224875</v>
      </c>
      <c r="I122" s="21">
        <f t="shared" si="37"/>
        <v>7.0224625208698876E-2</v>
      </c>
      <c r="J122" s="21">
        <f t="shared" si="38"/>
        <v>1.016959214751812E-3</v>
      </c>
      <c r="K122" s="73">
        <f t="shared" si="39"/>
        <v>-6.8451117918567203E-7</v>
      </c>
      <c r="L122" s="21">
        <f t="shared" si="40"/>
        <v>0.72698837679793782</v>
      </c>
      <c r="M122" s="74">
        <f t="shared" si="41"/>
        <v>3.6197833443793232E-6</v>
      </c>
      <c r="N122" s="10">
        <f t="shared" si="42"/>
        <v>7.3282690476110537E-2</v>
      </c>
      <c r="O122" s="10">
        <f t="shared" si="43"/>
        <v>9.3517631797495542E-6</v>
      </c>
      <c r="P122" s="75">
        <v>120</v>
      </c>
      <c r="Q122" s="71">
        <f t="shared" si="44"/>
        <v>0.72597210209436525</v>
      </c>
      <c r="R122" s="76"/>
      <c r="S122" s="197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</row>
    <row r="123" spans="1:33" x14ac:dyDescent="0.25">
      <c r="A123" s="71">
        <f t="shared" si="32"/>
        <v>-0.26691990360658413</v>
      </c>
      <c r="B123" s="60">
        <v>0.26691990360658413</v>
      </c>
      <c r="C123" s="60">
        <v>0.72842293257669444</v>
      </c>
      <c r="D123" s="21">
        <f t="shared" si="33"/>
        <v>0.66691990360658415</v>
      </c>
      <c r="E123" s="21">
        <f t="shared" si="34"/>
        <v>3.7142902457539019E-2</v>
      </c>
      <c r="F123" s="21">
        <f t="shared" si="35"/>
        <v>0.15912015393311363</v>
      </c>
      <c r="G123" s="21">
        <f t="shared" si="45"/>
        <v>6.970866468225112E-2</v>
      </c>
      <c r="H123" s="21">
        <f t="shared" si="36"/>
        <v>0.19626305639065264</v>
      </c>
      <c r="I123" s="21">
        <f t="shared" si="37"/>
        <v>6.970866468225112E-2</v>
      </c>
      <c r="J123" s="21">
        <f t="shared" si="38"/>
        <v>9.4818253368037235E-4</v>
      </c>
      <c r="K123" s="73">
        <f t="shared" si="39"/>
        <v>-6.3599264609940602E-7</v>
      </c>
      <c r="L123" s="21">
        <f t="shared" si="40"/>
        <v>0.72686960460801764</v>
      </c>
      <c r="M123" s="74">
        <f t="shared" si="41"/>
        <v>2.4128277782735897E-6</v>
      </c>
      <c r="N123" s="10">
        <f t="shared" si="42"/>
        <v>7.2728274288081082E-2</v>
      </c>
      <c r="O123" s="10">
        <f t="shared" si="43"/>
        <v>9.1180421716205791E-6</v>
      </c>
      <c r="P123" s="75">
        <v>121</v>
      </c>
      <c r="Q123" s="71">
        <f t="shared" si="44"/>
        <v>0.7259220580669834</v>
      </c>
      <c r="R123" s="76"/>
      <c r="S123" s="197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</row>
    <row r="124" spans="1:33" x14ac:dyDescent="0.25">
      <c r="A124" s="71">
        <f t="shared" si="32"/>
        <v>-0.26626638892292598</v>
      </c>
      <c r="B124" s="60">
        <v>0.26626638892292598</v>
      </c>
      <c r="C124" s="60">
        <v>0.72858531806763038</v>
      </c>
      <c r="D124" s="21">
        <f t="shared" si="33"/>
        <v>0.666266388922926</v>
      </c>
      <c r="E124" s="21">
        <f t="shared" si="34"/>
        <v>3.7142902457539019E-2</v>
      </c>
      <c r="F124" s="21">
        <f t="shared" si="35"/>
        <v>0.15898424948971146</v>
      </c>
      <c r="G124" s="21">
        <f t="shared" si="45"/>
        <v>6.9248446593152616E-2</v>
      </c>
      <c r="H124" s="21">
        <f t="shared" si="36"/>
        <v>0.1961271519472505</v>
      </c>
      <c r="I124" s="21">
        <f t="shared" si="37"/>
        <v>6.9248446593152588E-2</v>
      </c>
      <c r="J124" s="21">
        <f t="shared" si="38"/>
        <v>8.9079038252288644E-4</v>
      </c>
      <c r="K124" s="73">
        <f t="shared" si="39"/>
        <v>-5.9575978697528602E-7</v>
      </c>
      <c r="L124" s="21">
        <f t="shared" si="40"/>
        <v>0.72676705198655556</v>
      </c>
      <c r="M124" s="74">
        <f t="shared" si="41"/>
        <v>3.306091541587207E-6</v>
      </c>
      <c r="N124" s="10">
        <f t="shared" si="42"/>
        <v>7.2233638101932965E-2</v>
      </c>
      <c r="O124" s="10">
        <f t="shared" si="43"/>
        <v>8.9113683440944648E-6</v>
      </c>
      <c r="P124" s="75">
        <v>122</v>
      </c>
      <c r="Q124" s="71">
        <f t="shared" si="44"/>
        <v>0.72587685736381968</v>
      </c>
      <c r="R124" s="76"/>
      <c r="S124" s="197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</row>
    <row r="125" spans="1:33" x14ac:dyDescent="0.25">
      <c r="A125" s="71">
        <f t="shared" si="32"/>
        <v>-0.26561287423926805</v>
      </c>
      <c r="B125" s="60">
        <v>0.26561287423926805</v>
      </c>
      <c r="C125" s="60">
        <v>0.72810341616832086</v>
      </c>
      <c r="D125" s="21">
        <f t="shared" si="33"/>
        <v>0.66561287423926807</v>
      </c>
      <c r="E125" s="21">
        <f t="shared" si="34"/>
        <v>3.7142902457539019E-2</v>
      </c>
      <c r="F125" s="21">
        <f t="shared" si="35"/>
        <v>0.15884632463206208</v>
      </c>
      <c r="G125" s="21">
        <f t="shared" si="45"/>
        <v>6.8786918626869503E-2</v>
      </c>
      <c r="H125" s="21">
        <f t="shared" si="36"/>
        <v>0.19598922708960109</v>
      </c>
      <c r="I125" s="21">
        <f t="shared" si="37"/>
        <v>6.8786918626869503E-2</v>
      </c>
      <c r="J125" s="21">
        <f t="shared" si="38"/>
        <v>8.3672852279744749E-4</v>
      </c>
      <c r="K125" s="73">
        <f t="shared" si="39"/>
        <v>-5.5807198524483161E-7</v>
      </c>
      <c r="L125" s="21">
        <f t="shared" si="40"/>
        <v>0.7266671551382613</v>
      </c>
      <c r="M125" s="74">
        <f t="shared" si="41"/>
        <v>2.0628457464677486E-6</v>
      </c>
      <c r="N125" s="10">
        <f t="shared" si="42"/>
        <v>7.1737481077927615E-2</v>
      </c>
      <c r="O125" s="10">
        <f t="shared" si="43"/>
        <v>8.70581877759405E-6</v>
      </c>
      <c r="P125" s="75">
        <v>123</v>
      </c>
      <c r="Q125" s="71">
        <f t="shared" si="44"/>
        <v>0.72583098468744911</v>
      </c>
      <c r="R125" s="76"/>
      <c r="S125" s="197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</row>
    <row r="126" spans="1:33" x14ac:dyDescent="0.25">
      <c r="A126" s="71">
        <f t="shared" si="32"/>
        <v>-0.26487767022015274</v>
      </c>
      <c r="B126" s="60">
        <v>0.26487767022015274</v>
      </c>
      <c r="C126" s="60">
        <v>0.72826086038085402</v>
      </c>
      <c r="D126" s="21">
        <f t="shared" si="33"/>
        <v>0.66487767022015276</v>
      </c>
      <c r="E126" s="21">
        <f t="shared" si="34"/>
        <v>3.7142902457539019E-2</v>
      </c>
      <c r="F126" s="21">
        <f t="shared" si="35"/>
        <v>0.15868875374317751</v>
      </c>
      <c r="G126" s="21">
        <f t="shared" si="45"/>
        <v>6.8266344118414896E-2</v>
      </c>
      <c r="H126" s="21">
        <f t="shared" si="36"/>
        <v>0.19583165620071652</v>
      </c>
      <c r="I126" s="21">
        <f t="shared" si="37"/>
        <v>6.8266344118414909E-2</v>
      </c>
      <c r="J126" s="21">
        <f t="shared" si="38"/>
        <v>7.7966990102131093E-4</v>
      </c>
      <c r="K126" s="73">
        <f t="shared" si="39"/>
        <v>-5.1851530020028921E-7</v>
      </c>
      <c r="L126" s="21">
        <f t="shared" si="40"/>
        <v>0.72655772928795115</v>
      </c>
      <c r="M126" s="74">
        <f t="shared" si="41"/>
        <v>2.9006555196125464E-6</v>
      </c>
      <c r="N126" s="10">
        <f t="shared" si="42"/>
        <v>7.1177708655255217E-2</v>
      </c>
      <c r="O126" s="10">
        <f t="shared" si="43"/>
        <v>8.4760434663713813E-6</v>
      </c>
      <c r="P126" s="75">
        <v>124</v>
      </c>
      <c r="Q126" s="71">
        <f t="shared" si="44"/>
        <v>0.72577857790222999</v>
      </c>
      <c r="R126" s="76"/>
      <c r="S126" s="197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</row>
    <row r="127" spans="1:33" x14ac:dyDescent="0.25">
      <c r="A127" s="71">
        <f t="shared" si="32"/>
        <v>-0.26414246620103737</v>
      </c>
      <c r="B127" s="60">
        <v>0.26414246620103737</v>
      </c>
      <c r="C127" s="60">
        <v>0.72826086038085402</v>
      </c>
      <c r="D127" s="21">
        <f t="shared" si="33"/>
        <v>0.66414246620103734</v>
      </c>
      <c r="E127" s="21">
        <f t="shared" si="34"/>
        <v>3.7142902457539019E-2</v>
      </c>
      <c r="F127" s="21">
        <f t="shared" si="35"/>
        <v>0.15852864532064145</v>
      </c>
      <c r="G127" s="21">
        <f t="shared" si="45"/>
        <v>6.7744556034343428E-2</v>
      </c>
      <c r="H127" s="21">
        <f t="shared" si="36"/>
        <v>0.19567154777818047</v>
      </c>
      <c r="I127" s="21">
        <f t="shared" si="37"/>
        <v>6.7744556034343414E-2</v>
      </c>
      <c r="J127" s="21">
        <f t="shared" si="38"/>
        <v>7.2636238851348834E-4</v>
      </c>
      <c r="K127" s="73">
        <f t="shared" si="39"/>
        <v>-4.8176236392161128E-7</v>
      </c>
      <c r="L127" s="21">
        <f t="shared" si="40"/>
        <v>0.72645120778028116</v>
      </c>
      <c r="M127" s="74">
        <f t="shared" si="41"/>
        <v>3.2748425347601302E-6</v>
      </c>
      <c r="N127" s="10">
        <f t="shared" si="42"/>
        <v>7.0616480799771078E-2</v>
      </c>
      <c r="O127" s="10">
        <f t="shared" si="43"/>
        <v>8.247951858276741E-6</v>
      </c>
      <c r="P127" s="75">
        <v>125</v>
      </c>
      <c r="Q127" s="71">
        <f t="shared" si="44"/>
        <v>0.72572532715413163</v>
      </c>
      <c r="R127" s="76"/>
      <c r="S127" s="197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</row>
    <row r="128" spans="1:33" x14ac:dyDescent="0.25">
      <c r="A128" s="71">
        <f t="shared" si="32"/>
        <v>-0.26348895151737922</v>
      </c>
      <c r="B128" s="60">
        <v>0.26348895151737922</v>
      </c>
      <c r="C128" s="60">
        <v>0.72746419658079842</v>
      </c>
      <c r="D128" s="21">
        <f t="shared" si="33"/>
        <v>0.66348895151737919</v>
      </c>
      <c r="E128" s="21">
        <f t="shared" si="34"/>
        <v>3.7142902457539019E-2</v>
      </c>
      <c r="F128" s="21">
        <f t="shared" si="35"/>
        <v>0.15838420331894312</v>
      </c>
      <c r="G128" s="21">
        <f t="shared" si="45"/>
        <v>6.7279903706434052E-2</v>
      </c>
      <c r="H128" s="21">
        <f t="shared" si="36"/>
        <v>0.19552710577648214</v>
      </c>
      <c r="I128" s="21">
        <f t="shared" si="37"/>
        <v>6.7279903706434052E-2</v>
      </c>
      <c r="J128" s="21">
        <f t="shared" si="38"/>
        <v>6.8194203446303014E-4</v>
      </c>
      <c r="K128" s="73">
        <f t="shared" si="39"/>
        <v>-4.5128588364958492E-7</v>
      </c>
      <c r="L128" s="21">
        <f t="shared" si="40"/>
        <v>0.72635877767768453</v>
      </c>
      <c r="M128" s="74">
        <f t="shared" si="41"/>
        <v>1.2219509513615073E-6</v>
      </c>
      <c r="N128" s="10">
        <f t="shared" si="42"/>
        <v>7.0116577809592184E-2</v>
      </c>
      <c r="O128" s="10">
        <f t="shared" si="43"/>
        <v>8.0467199675279943E-6</v>
      </c>
      <c r="P128" s="75">
        <v>126</v>
      </c>
      <c r="Q128" s="71">
        <f t="shared" si="44"/>
        <v>0.72567728692910516</v>
      </c>
      <c r="R128" s="76"/>
      <c r="S128" s="197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</row>
    <row r="129" spans="1:33" x14ac:dyDescent="0.25">
      <c r="A129" s="71">
        <f t="shared" si="32"/>
        <v>-0.26275374749826413</v>
      </c>
      <c r="B129" s="60">
        <v>0.26275374749826413</v>
      </c>
      <c r="C129" s="60">
        <v>0.72825607632690004</v>
      </c>
      <c r="D129" s="21">
        <f t="shared" si="33"/>
        <v>0.6627537474982641</v>
      </c>
      <c r="E129" s="21">
        <f t="shared" si="34"/>
        <v>3.7142902457539019E-2</v>
      </c>
      <c r="F129" s="21">
        <f t="shared" si="35"/>
        <v>0.15821932379524958</v>
      </c>
      <c r="G129" s="21">
        <f t="shared" si="45"/>
        <v>6.6756415339721931E-2</v>
      </c>
      <c r="H129" s="21">
        <f t="shared" si="36"/>
        <v>0.1953622262527886</v>
      </c>
      <c r="I129" s="21">
        <f t="shared" si="37"/>
        <v>6.6756415339721931E-2</v>
      </c>
      <c r="J129" s="21">
        <f t="shared" si="38"/>
        <v>6.3510590575361486E-4</v>
      </c>
      <c r="K129" s="73">
        <f t="shared" si="39"/>
        <v>-4.1929814265188798E-7</v>
      </c>
      <c r="L129" s="21">
        <f t="shared" si="40"/>
        <v>0.72625713595950625</v>
      </c>
      <c r="M129" s="74">
        <f t="shared" si="41"/>
        <v>3.9957625923964069E-6</v>
      </c>
      <c r="N129" s="10">
        <f t="shared" si="42"/>
        <v>6.9553225807076222E-2</v>
      </c>
      <c r="O129" s="10">
        <f t="shared" si="43"/>
        <v>7.8221487903025282E-6</v>
      </c>
      <c r="P129" s="75">
        <v>127</v>
      </c>
      <c r="Q129" s="71">
        <f t="shared" si="44"/>
        <v>0.72562244935189524</v>
      </c>
      <c r="R129" s="76"/>
      <c r="S129" s="197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</row>
    <row r="130" spans="1:33" x14ac:dyDescent="0.25">
      <c r="A130" s="71">
        <f t="shared" ref="A130:A193" si="46">-B130</f>
        <v>-0.26210023281460598</v>
      </c>
      <c r="B130" s="60">
        <v>0.26210023281460598</v>
      </c>
      <c r="C130" s="60">
        <v>0.72745017982101967</v>
      </c>
      <c r="D130" s="21">
        <f t="shared" ref="D130:D193" si="47">IF(B130=0,"",B130+1/$T$8)</f>
        <v>0.66210023281460595</v>
      </c>
      <c r="E130" s="21">
        <f t="shared" ref="E130:E193" si="48">IF(B130=0,"",$T$20-(LN(1+EXP(-$S$37*(H130-T$20))))/$S$37)</f>
        <v>3.7142902457539019E-2</v>
      </c>
      <c r="F130" s="21">
        <f t="shared" ref="F130:F193" si="49">IF(B130=0,"",B130-E130-G130-V$4*J130)</f>
        <v>0.15807065127673986</v>
      </c>
      <c r="G130" s="21">
        <f t="shared" si="45"/>
        <v>6.6290577828489794E-2</v>
      </c>
      <c r="H130" s="21">
        <f t="shared" ref="H130:H193" si="50">IF(B130=0,"",B130-G130-V$4*J130)</f>
        <v>0.19521355373427887</v>
      </c>
      <c r="I130" s="21">
        <f t="shared" ref="I130:I193" si="51">IF(B130=0,"",B130-H130-V$4*J130)</f>
        <v>6.6290577828489794E-2</v>
      </c>
      <c r="J130" s="21">
        <f t="shared" ref="J130:J193" si="52">IF(B130=0,"",LN(1+EXP($U$37*(B130-$U$39)))/$U$37)</f>
        <v>5.9610125183731178E-4</v>
      </c>
      <c r="K130" s="73">
        <f t="shared" ref="K130:K193" si="53">IF(B130=0,"",-LN(1+EXP($V$41*(B130-$V$39)))/$V$41)</f>
        <v>-3.9277309645383273E-7</v>
      </c>
      <c r="L130" s="21">
        <f t="shared" ref="L130:L193" si="54">IF(B130=0,"",$S$41*E130+$S$8+$T$41*F130+$U$41*I130+S$43*(J130+K130))</f>
        <v>0.72616871057041765</v>
      </c>
      <c r="M130" s="74">
        <f t="shared" ref="M130:M193" si="55">IF(B130=0,"",(L130-C130)*(L130-C130))</f>
        <v>1.6421634402384994E-6</v>
      </c>
      <c r="N130" s="10">
        <f t="shared" ref="N130:N193" si="56">IF(B130=0,"",1/V$16*LN(1+EXP(V$16*(B130-V$4*J130-T$39))))</f>
        <v>6.9051778817998177E-2</v>
      </c>
      <c r="O130" s="10">
        <f t="shared" ref="O130:O193" si="57">IF(B130=0,"",(N130-I130)^2)</f>
        <v>7.6242309044620752E-6</v>
      </c>
      <c r="P130" s="75">
        <v>128</v>
      </c>
      <c r="Q130" s="71">
        <f t="shared" ref="Q130:Q193" si="58">IF(B130=0,"",S$8+T$41*F130)</f>
        <v>0.72557300209167674</v>
      </c>
      <c r="R130" s="76"/>
      <c r="S130" s="197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</row>
    <row r="131" spans="1:33" x14ac:dyDescent="0.25">
      <c r="A131" s="71">
        <f t="shared" si="46"/>
        <v>-0.26136502879549067</v>
      </c>
      <c r="B131" s="60">
        <v>0.26136502879549067</v>
      </c>
      <c r="C131" s="60">
        <v>0.72777910087184272</v>
      </c>
      <c r="D131" s="21">
        <f t="shared" si="47"/>
        <v>0.66136502879549064</v>
      </c>
      <c r="E131" s="21">
        <f t="shared" si="48"/>
        <v>3.7142902457539019E-2</v>
      </c>
      <c r="F131" s="21">
        <f t="shared" si="49"/>
        <v>0.15790102192588631</v>
      </c>
      <c r="G131" s="21">
        <f t="shared" ref="G131:G194" si="59">IF(B131=0,"",1/2*(B131-V$4*J131+T$37)+1/2*POWER((B131-V$4*J131+T$37)^2-4*V$37*(B131-V$4*J131),0.5))</f>
        <v>6.5766106141123173E-2</v>
      </c>
      <c r="H131" s="21">
        <f t="shared" si="50"/>
        <v>0.19504392438342535</v>
      </c>
      <c r="I131" s="21">
        <f t="shared" si="51"/>
        <v>6.576610614112316E-2</v>
      </c>
      <c r="J131" s="21">
        <f t="shared" si="52"/>
        <v>5.5499827094216162E-4</v>
      </c>
      <c r="K131" s="73">
        <f t="shared" si="53"/>
        <v>-3.6493274361434672E-7</v>
      </c>
      <c r="L131" s="21">
        <f t="shared" si="54"/>
        <v>0.72607121809911079</v>
      </c>
      <c r="M131" s="74">
        <f t="shared" si="55"/>
        <v>2.9168635653944982E-6</v>
      </c>
      <c r="N131" s="10">
        <f t="shared" si="56"/>
        <v>6.8487058869705131E-2</v>
      </c>
      <c r="O131" s="10">
        <f t="shared" si="57"/>
        <v>7.4035837511776742E-6</v>
      </c>
      <c r="P131" s="75">
        <v>129</v>
      </c>
      <c r="Q131" s="71">
        <f t="shared" si="58"/>
        <v>0.7255165847609123</v>
      </c>
      <c r="R131" s="76"/>
      <c r="S131" s="197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</row>
    <row r="132" spans="1:33" x14ac:dyDescent="0.25">
      <c r="A132" s="71">
        <f t="shared" si="46"/>
        <v>-0.26071151411183274</v>
      </c>
      <c r="B132" s="60">
        <v>0.26071151411183274</v>
      </c>
      <c r="C132" s="60">
        <v>0.72761711783284433</v>
      </c>
      <c r="D132" s="21">
        <f t="shared" si="47"/>
        <v>0.66071151411183271</v>
      </c>
      <c r="E132" s="21">
        <f t="shared" si="48"/>
        <v>3.7142902457539019E-2</v>
      </c>
      <c r="F132" s="21">
        <f t="shared" si="49"/>
        <v>0.15774813386942454</v>
      </c>
      <c r="G132" s="21">
        <f t="shared" si="59"/>
        <v>6.5299691648171898E-2</v>
      </c>
      <c r="H132" s="21">
        <f t="shared" si="50"/>
        <v>0.19489103632696356</v>
      </c>
      <c r="I132" s="21">
        <f t="shared" si="51"/>
        <v>6.5299691648171898E-2</v>
      </c>
      <c r="J132" s="21">
        <f t="shared" si="52"/>
        <v>5.2078613669728616E-4</v>
      </c>
      <c r="K132" s="73">
        <f t="shared" si="53"/>
        <v>-3.4184682563463205E-7</v>
      </c>
      <c r="L132" s="21">
        <f t="shared" si="54"/>
        <v>0.72598617973721913</v>
      </c>
      <c r="M132" s="74">
        <f t="shared" si="55"/>
        <v>2.6599590717615561E-6</v>
      </c>
      <c r="N132" s="10">
        <f t="shared" si="56"/>
        <v>6.7984708975172947E-2</v>
      </c>
      <c r="O132" s="10">
        <f t="shared" si="57"/>
        <v>7.2093180462958586E-6</v>
      </c>
      <c r="P132" s="75">
        <v>130</v>
      </c>
      <c r="Q132" s="71">
        <f t="shared" si="58"/>
        <v>0.72546573544734749</v>
      </c>
      <c r="R132" s="76"/>
      <c r="S132" s="197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</row>
    <row r="133" spans="1:33" x14ac:dyDescent="0.25">
      <c r="A133" s="71">
        <f t="shared" si="46"/>
        <v>-0.25997631009271743</v>
      </c>
      <c r="B133" s="60">
        <v>0.25997631009271743</v>
      </c>
      <c r="C133" s="60">
        <v>0.72712107194572362</v>
      </c>
      <c r="D133" s="21">
        <f t="shared" si="47"/>
        <v>0.6599763100927174</v>
      </c>
      <c r="E133" s="21">
        <f t="shared" si="48"/>
        <v>3.7142902457539019E-2</v>
      </c>
      <c r="F133" s="21">
        <f t="shared" si="49"/>
        <v>0.15757376717379071</v>
      </c>
      <c r="G133" s="21">
        <f t="shared" si="59"/>
        <v>6.4774889193410817E-2</v>
      </c>
      <c r="H133" s="21">
        <f t="shared" si="50"/>
        <v>0.19471666963132972</v>
      </c>
      <c r="I133" s="21">
        <f t="shared" si="51"/>
        <v>6.4774889193410803E-2</v>
      </c>
      <c r="J133" s="21">
        <f t="shared" si="52"/>
        <v>4.8475126797690581E-4</v>
      </c>
      <c r="K133" s="73">
        <f t="shared" si="53"/>
        <v>-3.1761614678976002E-7</v>
      </c>
      <c r="L133" s="21">
        <f t="shared" si="54"/>
        <v>0.72589217616639579</v>
      </c>
      <c r="M133" s="74">
        <f t="shared" si="55"/>
        <v>1.5101848364497599E-6</v>
      </c>
      <c r="N133" s="10">
        <f t="shared" si="56"/>
        <v>6.7419308464130814E-2</v>
      </c>
      <c r="O133" s="10">
        <f t="shared" si="57"/>
        <v>6.9929532793553543E-6</v>
      </c>
      <c r="P133" s="75">
        <v>131</v>
      </c>
      <c r="Q133" s="71">
        <f t="shared" si="58"/>
        <v>0.72540774251456563</v>
      </c>
      <c r="R133" s="76"/>
      <c r="S133" s="197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</row>
    <row r="134" spans="1:33" x14ac:dyDescent="0.25">
      <c r="A134" s="71">
        <f t="shared" si="46"/>
        <v>-0.25924110607360207</v>
      </c>
      <c r="B134" s="60">
        <v>0.25924110607360207</v>
      </c>
      <c r="C134" s="60">
        <v>0.72714009382686151</v>
      </c>
      <c r="D134" s="21">
        <f t="shared" si="47"/>
        <v>0.65924110607360209</v>
      </c>
      <c r="E134" s="21">
        <f t="shared" si="48"/>
        <v>3.7142902457539019E-2</v>
      </c>
      <c r="F134" s="21">
        <f t="shared" si="49"/>
        <v>0.15739689460607278</v>
      </c>
      <c r="G134" s="21">
        <f t="shared" si="59"/>
        <v>6.4250155130048614E-2</v>
      </c>
      <c r="H134" s="21">
        <f t="shared" si="50"/>
        <v>0.1945397970636118</v>
      </c>
      <c r="I134" s="21">
        <f t="shared" si="51"/>
        <v>6.4250155130048628E-2</v>
      </c>
      <c r="J134" s="21">
        <f t="shared" si="52"/>
        <v>4.5115387994164769E-4</v>
      </c>
      <c r="K134" s="73">
        <f t="shared" si="53"/>
        <v>-2.9510295393747982E-7</v>
      </c>
      <c r="L134" s="21">
        <f t="shared" si="54"/>
        <v>0.7257997749262699</v>
      </c>
      <c r="M134" s="74">
        <f t="shared" si="55"/>
        <v>1.7964547552830976E-6</v>
      </c>
      <c r="N134" s="10">
        <f t="shared" si="56"/>
        <v>6.6853803832889691E-2</v>
      </c>
      <c r="O134" s="10">
        <f t="shared" si="57"/>
        <v>6.7789865678059509E-6</v>
      </c>
      <c r="P134" s="75">
        <v>132</v>
      </c>
      <c r="Q134" s="71">
        <f t="shared" si="58"/>
        <v>0.72534891614928221</v>
      </c>
      <c r="R134" s="76"/>
      <c r="S134" s="197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</row>
    <row r="135" spans="1:33" x14ac:dyDescent="0.25">
      <c r="A135" s="71">
        <f t="shared" si="46"/>
        <v>-0.25850590205448676</v>
      </c>
      <c r="B135" s="60">
        <v>0.25850590205448676</v>
      </c>
      <c r="C135" s="60">
        <v>0.72617762146800746</v>
      </c>
      <c r="D135" s="21">
        <f t="shared" si="47"/>
        <v>0.65850590205448678</v>
      </c>
      <c r="E135" s="21">
        <f t="shared" si="48"/>
        <v>3.7142902457539019E-2</v>
      </c>
      <c r="F135" s="21">
        <f t="shared" si="49"/>
        <v>0.15721751605342024</v>
      </c>
      <c r="G135" s="21">
        <f t="shared" si="59"/>
        <v>6.37256470595845E-2</v>
      </c>
      <c r="H135" s="21">
        <f t="shared" si="50"/>
        <v>0.19436041851095925</v>
      </c>
      <c r="I135" s="21">
        <f t="shared" si="51"/>
        <v>6.37256470595845E-2</v>
      </c>
      <c r="J135" s="21">
        <f t="shared" si="52"/>
        <v>4.1983648394299867E-4</v>
      </c>
      <c r="K135" s="73">
        <f t="shared" si="53"/>
        <v>-2.7418551403825463E-7</v>
      </c>
      <c r="L135" s="21">
        <f t="shared" si="54"/>
        <v>0.725708818612393</v>
      </c>
      <c r="M135" s="74">
        <f t="shared" si="55"/>
        <v>2.1977611743227087E-7</v>
      </c>
      <c r="N135" s="10">
        <f t="shared" si="56"/>
        <v>6.6288360695913331E-2</v>
      </c>
      <c r="O135" s="10">
        <f t="shared" si="57"/>
        <v>6.5675011818257404E-6</v>
      </c>
      <c r="P135" s="75">
        <v>133</v>
      </c>
      <c r="Q135" s="71">
        <f t="shared" si="58"/>
        <v>0.72528925631396401</v>
      </c>
      <c r="R135" s="76"/>
      <c r="S135" s="197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</row>
    <row r="136" spans="1:33" x14ac:dyDescent="0.25">
      <c r="A136" s="71">
        <f t="shared" si="46"/>
        <v>-0.25777069803537139</v>
      </c>
      <c r="B136" s="60">
        <v>0.25777069803537139</v>
      </c>
      <c r="C136" s="60">
        <v>0.72778353666553519</v>
      </c>
      <c r="D136" s="21">
        <f t="shared" si="47"/>
        <v>0.65777069803537147</v>
      </c>
      <c r="E136" s="21">
        <f t="shared" si="48"/>
        <v>3.7142902457539019E-2</v>
      </c>
      <c r="F136" s="21">
        <f t="shared" si="49"/>
        <v>0.15703563021892228</v>
      </c>
      <c r="G136" s="21">
        <f t="shared" si="59"/>
        <v>6.3201514565298267E-2</v>
      </c>
      <c r="H136" s="21">
        <f t="shared" si="50"/>
        <v>0.19417853267646129</v>
      </c>
      <c r="I136" s="21">
        <f t="shared" si="51"/>
        <v>6.3201514565298267E-2</v>
      </c>
      <c r="J136" s="21">
        <f t="shared" si="52"/>
        <v>3.9065079361183546E-4</v>
      </c>
      <c r="K136" s="73">
        <f t="shared" si="53"/>
        <v>-2.5475072184670212E-7</v>
      </c>
      <c r="L136" s="21">
        <f t="shared" si="54"/>
        <v>0.72561915862015935</v>
      </c>
      <c r="M136" s="74">
        <f t="shared" si="55"/>
        <v>4.684532323304927E-6</v>
      </c>
      <c r="N136" s="10">
        <f t="shared" si="56"/>
        <v>6.5723136091179066E-2</v>
      </c>
      <c r="O136" s="10">
        <f t="shared" si="57"/>
        <v>6.3585751197854084E-6</v>
      </c>
      <c r="P136" s="75">
        <v>134</v>
      </c>
      <c r="Q136" s="71">
        <f t="shared" si="58"/>
        <v>0.72522876257726931</v>
      </c>
      <c r="R136" s="76"/>
      <c r="S136" s="197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</row>
    <row r="137" spans="1:33" x14ac:dyDescent="0.25">
      <c r="A137" s="71">
        <f t="shared" si="46"/>
        <v>-0.25711718335171324</v>
      </c>
      <c r="B137" s="60">
        <v>0.25711718335171324</v>
      </c>
      <c r="C137" s="60">
        <v>0.72601588678196793</v>
      </c>
      <c r="D137" s="21">
        <f t="shared" si="47"/>
        <v>0.65711718335171332</v>
      </c>
      <c r="E137" s="21">
        <f t="shared" si="48"/>
        <v>3.7142902457539019E-2</v>
      </c>
      <c r="F137" s="21">
        <f t="shared" si="49"/>
        <v>0.15687184709367508</v>
      </c>
      <c r="G137" s="21">
        <f t="shared" si="59"/>
        <v>6.2736049220623952E-2</v>
      </c>
      <c r="H137" s="21">
        <f t="shared" si="50"/>
        <v>0.19401474955121409</v>
      </c>
      <c r="I137" s="21">
        <f t="shared" si="51"/>
        <v>6.2736049220623938E-2</v>
      </c>
      <c r="J137" s="21">
        <f t="shared" si="52"/>
        <v>3.6638457987521071E-4</v>
      </c>
      <c r="K137" s="73">
        <f t="shared" si="53"/>
        <v>-2.3863491770820854E-7</v>
      </c>
      <c r="L137" s="21">
        <f t="shared" si="54"/>
        <v>0.72554043559814729</v>
      </c>
      <c r="M137" s="74">
        <f t="shared" si="55"/>
        <v>2.2605382819644897E-7</v>
      </c>
      <c r="N137" s="10">
        <f t="shared" si="56"/>
        <v>6.5221018193293318E-2</v>
      </c>
      <c r="O137" s="10">
        <f t="shared" si="57"/>
        <v>6.1750707951295118E-6</v>
      </c>
      <c r="P137" s="75">
        <v>135</v>
      </c>
      <c r="Q137" s="71">
        <f t="shared" si="58"/>
        <v>0.72517428965318975</v>
      </c>
      <c r="R137" s="76"/>
      <c r="S137" s="197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</row>
    <row r="138" spans="1:33" x14ac:dyDescent="0.25">
      <c r="A138" s="71">
        <f t="shared" si="46"/>
        <v>-0.25638197933259815</v>
      </c>
      <c r="B138" s="60">
        <v>0.25638197933259815</v>
      </c>
      <c r="C138" s="60">
        <v>0.7271447884842912</v>
      </c>
      <c r="D138" s="21">
        <f t="shared" si="47"/>
        <v>0.65638197933259823</v>
      </c>
      <c r="E138" s="21">
        <f t="shared" si="48"/>
        <v>3.7142902457539019E-2</v>
      </c>
      <c r="F138" s="21">
        <f t="shared" si="49"/>
        <v>0.15668521772550106</v>
      </c>
      <c r="G138" s="21">
        <f t="shared" si="59"/>
        <v>6.2213007507500521E-2</v>
      </c>
      <c r="H138" s="21">
        <f t="shared" si="50"/>
        <v>0.19382812018304008</v>
      </c>
      <c r="I138" s="21">
        <f t="shared" si="51"/>
        <v>6.2213007507500542E-2</v>
      </c>
      <c r="J138" s="21">
        <f t="shared" si="52"/>
        <v>3.4085164205753548E-4</v>
      </c>
      <c r="K138" s="73">
        <f t="shared" si="53"/>
        <v>-2.2171999165666343E-7</v>
      </c>
      <c r="L138" s="21">
        <f t="shared" si="54"/>
        <v>0.72545284817816746</v>
      </c>
      <c r="M138" s="74">
        <f t="shared" si="55"/>
        <v>2.8626619994860962E-6</v>
      </c>
      <c r="N138" s="10">
        <f t="shared" si="56"/>
        <v>6.465660620228679E-2</v>
      </c>
      <c r="O138" s="10">
        <f t="shared" si="57"/>
        <v>5.9711745811610528E-6</v>
      </c>
      <c r="P138" s="75">
        <v>136</v>
      </c>
      <c r="Q138" s="71">
        <f t="shared" si="58"/>
        <v>0.72511221825610161</v>
      </c>
      <c r="R138" s="76"/>
      <c r="S138" s="197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</row>
    <row r="139" spans="1:33" x14ac:dyDescent="0.25">
      <c r="A139" s="71">
        <f t="shared" si="46"/>
        <v>-0.25564677531348284</v>
      </c>
      <c r="B139" s="60">
        <v>0.25564677531348284</v>
      </c>
      <c r="C139" s="60">
        <v>0.72664471368323325</v>
      </c>
      <c r="D139" s="21">
        <f t="shared" si="47"/>
        <v>0.65564677531348292</v>
      </c>
      <c r="E139" s="21">
        <f t="shared" si="48"/>
        <v>3.7142902457539019E-2</v>
      </c>
      <c r="F139" s="21">
        <f t="shared" si="49"/>
        <v>0.15649607104289207</v>
      </c>
      <c r="G139" s="21">
        <f t="shared" si="59"/>
        <v>6.169073183019344E-2</v>
      </c>
      <c r="H139" s="21">
        <f t="shared" si="50"/>
        <v>0.19363897350043108</v>
      </c>
      <c r="I139" s="21">
        <f t="shared" si="51"/>
        <v>6.1690731830193433E-2</v>
      </c>
      <c r="J139" s="21">
        <f t="shared" si="52"/>
        <v>3.1706998285833103E-4</v>
      </c>
      <c r="K139" s="73">
        <f t="shared" si="53"/>
        <v>-2.0600401745429114E-7</v>
      </c>
      <c r="L139" s="21">
        <f t="shared" si="54"/>
        <v>0.72536617359972066</v>
      </c>
      <c r="M139" s="74">
        <f t="shared" si="55"/>
        <v>1.634664745148356E-6</v>
      </c>
      <c r="N139" s="10">
        <f t="shared" si="56"/>
        <v>6.4092821828680077E-2</v>
      </c>
      <c r="O139" s="10">
        <f t="shared" si="57"/>
        <v>5.7700363608295642E-6</v>
      </c>
      <c r="P139" s="75">
        <v>137</v>
      </c>
      <c r="Q139" s="71">
        <f t="shared" si="58"/>
        <v>0.72504930962087977</v>
      </c>
      <c r="R139" s="76"/>
      <c r="S139" s="197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</row>
    <row r="140" spans="1:33" x14ac:dyDescent="0.25">
      <c r="A140" s="71">
        <f t="shared" si="46"/>
        <v>-0.25491157129436748</v>
      </c>
      <c r="B140" s="60">
        <v>0.25491157129436748</v>
      </c>
      <c r="C140" s="60">
        <v>0.72649210496057959</v>
      </c>
      <c r="D140" s="21">
        <f t="shared" si="47"/>
        <v>0.6549115712943675</v>
      </c>
      <c r="E140" s="21">
        <f t="shared" si="48"/>
        <v>3.7142902457539019E-2</v>
      </c>
      <c r="F140" s="21">
        <f t="shared" si="49"/>
        <v>0.15630440153367459</v>
      </c>
      <c r="G140" s="21">
        <f t="shared" si="59"/>
        <v>6.1169344069246526E-2</v>
      </c>
      <c r="H140" s="21">
        <f t="shared" si="50"/>
        <v>0.19344730399121363</v>
      </c>
      <c r="I140" s="21">
        <f t="shared" si="51"/>
        <v>6.1169344069246498E-2</v>
      </c>
      <c r="J140" s="21">
        <f t="shared" si="52"/>
        <v>2.949232339073523E-4</v>
      </c>
      <c r="K140" s="73">
        <f t="shared" si="53"/>
        <v>-1.9140201353393058E-7</v>
      </c>
      <c r="L140" s="21">
        <f t="shared" si="54"/>
        <v>0.72528029374611447</v>
      </c>
      <c r="M140" s="74">
        <f t="shared" si="55"/>
        <v>1.4684864195034276E-6</v>
      </c>
      <c r="N140" s="10">
        <f t="shared" si="56"/>
        <v>6.35297924718774E-2</v>
      </c>
      <c r="O140" s="10">
        <f t="shared" si="57"/>
        <v>5.5717166614827763E-6</v>
      </c>
      <c r="P140" s="75">
        <v>138</v>
      </c>
      <c r="Q140" s="71">
        <f t="shared" si="58"/>
        <v>0.7249855619142207</v>
      </c>
      <c r="R140" s="76"/>
      <c r="S140" s="197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</row>
    <row r="141" spans="1:33" x14ac:dyDescent="0.25">
      <c r="A141" s="71">
        <f t="shared" si="46"/>
        <v>-0.25425805661070933</v>
      </c>
      <c r="B141" s="60">
        <v>0.25425805661070933</v>
      </c>
      <c r="C141" s="60">
        <v>0.72713548590056343</v>
      </c>
      <c r="D141" s="21">
        <f t="shared" si="47"/>
        <v>0.65425805661070935</v>
      </c>
      <c r="E141" s="21">
        <f t="shared" si="48"/>
        <v>3.7142902457539019E-2</v>
      </c>
      <c r="F141" s="21">
        <f t="shared" si="49"/>
        <v>0.15613190548490868</v>
      </c>
      <c r="G141" s="21">
        <f t="shared" si="59"/>
        <v>6.0706727298473463E-2</v>
      </c>
      <c r="H141" s="21">
        <f t="shared" si="50"/>
        <v>0.1932748079424477</v>
      </c>
      <c r="I141" s="21">
        <f t="shared" si="51"/>
        <v>6.0706727298473463E-2</v>
      </c>
      <c r="J141" s="21">
        <f t="shared" si="52"/>
        <v>2.765213697881677E-4</v>
      </c>
      <c r="K141" s="73">
        <f t="shared" si="53"/>
        <v>-1.7929368076222152E-7</v>
      </c>
      <c r="L141" s="21">
        <f t="shared" si="54"/>
        <v>0.72520453321935108</v>
      </c>
      <c r="M141" s="74">
        <f t="shared" si="55"/>
        <v>3.7285782570811635E-6</v>
      </c>
      <c r="N141" s="10">
        <f t="shared" si="56"/>
        <v>6.3030053496900593E-2</v>
      </c>
      <c r="O141" s="10">
        <f t="shared" si="57"/>
        <v>5.3978446242978569E-6</v>
      </c>
      <c r="P141" s="75">
        <v>139</v>
      </c>
      <c r="Q141" s="71">
        <f t="shared" si="58"/>
        <v>0.72492819114324369</v>
      </c>
      <c r="R141" s="76"/>
      <c r="S141" s="197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</row>
    <row r="142" spans="1:33" x14ac:dyDescent="0.25">
      <c r="A142" s="71">
        <f t="shared" si="46"/>
        <v>-0.2534411632561368</v>
      </c>
      <c r="B142" s="60">
        <v>0.2534411632561368</v>
      </c>
      <c r="C142" s="60">
        <v>0.72713548590056343</v>
      </c>
      <c r="D142" s="21">
        <f t="shared" si="47"/>
        <v>0.65344116325613677</v>
      </c>
      <c r="E142" s="21">
        <f t="shared" si="48"/>
        <v>3.7142902457539019E-2</v>
      </c>
      <c r="F142" s="21">
        <f t="shared" si="49"/>
        <v>0.15591346715893528</v>
      </c>
      <c r="G142" s="21">
        <f t="shared" si="59"/>
        <v>6.0129688864701457E-2</v>
      </c>
      <c r="H142" s="21">
        <f t="shared" si="50"/>
        <v>0.19305636961647429</v>
      </c>
      <c r="I142" s="21">
        <f t="shared" si="51"/>
        <v>6.0129688864701464E-2</v>
      </c>
      <c r="J142" s="21">
        <f t="shared" si="52"/>
        <v>2.5510477496104269E-4</v>
      </c>
      <c r="K142" s="73">
        <f t="shared" si="53"/>
        <v>-1.6522967964103562E-7</v>
      </c>
      <c r="L142" s="21">
        <f t="shared" si="54"/>
        <v>0.72511047989297561</v>
      </c>
      <c r="M142" s="74">
        <f t="shared" si="55"/>
        <v>4.100649330766742E-6</v>
      </c>
      <c r="N142" s="10">
        <f t="shared" si="56"/>
        <v>6.240647529221207E-2</v>
      </c>
      <c r="O142" s="10">
        <f t="shared" si="57"/>
        <v>5.1837564364965089E-6</v>
      </c>
      <c r="P142" s="75">
        <v>140</v>
      </c>
      <c r="Q142" s="71">
        <f t="shared" si="58"/>
        <v>0.72485554034769417</v>
      </c>
      <c r="R142" s="76"/>
      <c r="S142" s="197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</row>
    <row r="143" spans="1:33" x14ac:dyDescent="0.25">
      <c r="A143" s="71">
        <f t="shared" si="46"/>
        <v>-0.25278764857247893</v>
      </c>
      <c r="B143" s="60">
        <v>0.25278764857247893</v>
      </c>
      <c r="C143" s="60">
        <v>0.72666352303027115</v>
      </c>
      <c r="D143" s="21">
        <f t="shared" si="47"/>
        <v>0.65278764857247895</v>
      </c>
      <c r="E143" s="21">
        <f t="shared" si="48"/>
        <v>3.7142902457539019E-2</v>
      </c>
      <c r="F143" s="21">
        <f t="shared" si="49"/>
        <v>0.15573645482565227</v>
      </c>
      <c r="G143" s="21">
        <f t="shared" si="59"/>
        <v>5.9669133507632165E-2</v>
      </c>
      <c r="H143" s="21">
        <f t="shared" si="50"/>
        <v>0.19287935728319128</v>
      </c>
      <c r="I143" s="21">
        <f t="shared" si="51"/>
        <v>5.9669133507632179E-2</v>
      </c>
      <c r="J143" s="21">
        <f t="shared" si="52"/>
        <v>2.3915778165547387E-4</v>
      </c>
      <c r="K143" s="73">
        <f t="shared" si="53"/>
        <v>-1.5477702890600482E-7</v>
      </c>
      <c r="L143" s="21">
        <f t="shared" si="54"/>
        <v>0.72503567050215667</v>
      </c>
      <c r="M143" s="74">
        <f t="shared" si="55"/>
        <v>2.6499038532887096E-6</v>
      </c>
      <c r="N143" s="10">
        <f t="shared" si="56"/>
        <v>6.1908582188417854E-2</v>
      </c>
      <c r="O143" s="10">
        <f t="shared" si="57"/>
        <v>5.0151303938727041E-6</v>
      </c>
      <c r="P143" s="75">
        <v>141</v>
      </c>
      <c r="Q143" s="71">
        <f t="shared" si="58"/>
        <v>0.72479666749753013</v>
      </c>
      <c r="R143" s="76"/>
      <c r="S143" s="197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</row>
    <row r="144" spans="1:33" x14ac:dyDescent="0.25">
      <c r="A144" s="71">
        <f t="shared" si="46"/>
        <v>-0.25205244455336356</v>
      </c>
      <c r="B144" s="60">
        <v>0.25205244455336356</v>
      </c>
      <c r="C144" s="60">
        <v>0.72650609805965116</v>
      </c>
      <c r="D144" s="21">
        <f t="shared" si="47"/>
        <v>0.65205244455336353</v>
      </c>
      <c r="E144" s="21">
        <f t="shared" si="48"/>
        <v>3.7142902457539019E-2</v>
      </c>
      <c r="F144" s="21">
        <f t="shared" si="49"/>
        <v>0.15553490436542766</v>
      </c>
      <c r="G144" s="21">
        <f t="shared" si="59"/>
        <v>5.9152245064138249E-2</v>
      </c>
      <c r="H144" s="21">
        <f t="shared" si="50"/>
        <v>0.19267780682296667</v>
      </c>
      <c r="I144" s="21">
        <f t="shared" si="51"/>
        <v>5.9152245064138236E-2</v>
      </c>
      <c r="J144" s="21">
        <f t="shared" si="52"/>
        <v>2.2239266625865485E-4</v>
      </c>
      <c r="K144" s="73">
        <f t="shared" si="53"/>
        <v>-1.4380607703165537E-7</v>
      </c>
      <c r="L144" s="21">
        <f t="shared" si="54"/>
        <v>0.72495188232779295</v>
      </c>
      <c r="M144" s="74">
        <f t="shared" si="55"/>
        <v>2.4155865411555534E-6</v>
      </c>
      <c r="N144" s="10">
        <f t="shared" si="56"/>
        <v>6.1349579956469696E-2</v>
      </c>
      <c r="O144" s="10">
        <f t="shared" si="57"/>
        <v>4.8282806290573127E-6</v>
      </c>
      <c r="P144" s="75">
        <v>142</v>
      </c>
      <c r="Q144" s="71">
        <f t="shared" si="58"/>
        <v>0.72472963346761132</v>
      </c>
      <c r="R144" s="76"/>
      <c r="S144" s="197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</row>
    <row r="145" spans="1:33" x14ac:dyDescent="0.25">
      <c r="A145" s="71">
        <f t="shared" si="46"/>
        <v>-0.25123555119879082</v>
      </c>
      <c r="B145" s="60">
        <v>0.25123555119879082</v>
      </c>
      <c r="C145" s="60">
        <v>0.72570597418737748</v>
      </c>
      <c r="D145" s="21">
        <f t="shared" si="47"/>
        <v>0.65123555119879084</v>
      </c>
      <c r="E145" s="21">
        <f t="shared" si="48"/>
        <v>3.7142902457539019E-2</v>
      </c>
      <c r="F145" s="21">
        <f t="shared" si="49"/>
        <v>0.15530795305192899</v>
      </c>
      <c r="G145" s="21">
        <f t="shared" si="59"/>
        <v>5.8579570250617649E-2</v>
      </c>
      <c r="H145" s="21">
        <f t="shared" si="50"/>
        <v>0.19245085550946797</v>
      </c>
      <c r="I145" s="21">
        <f t="shared" si="51"/>
        <v>5.8579570250617663E-2</v>
      </c>
      <c r="J145" s="21">
        <f t="shared" si="52"/>
        <v>2.0512543870518122E-4</v>
      </c>
      <c r="K145" s="73">
        <f t="shared" si="53"/>
        <v>-1.3252574563971563E-7</v>
      </c>
      <c r="L145" s="21">
        <f t="shared" si="54"/>
        <v>0.72485914423519537</v>
      </c>
      <c r="M145" s="74">
        <f t="shared" si="55"/>
        <v>7.1712096791274515E-7</v>
      </c>
      <c r="N145" s="10">
        <f t="shared" si="56"/>
        <v>6.0729981120261053E-2</v>
      </c>
      <c r="O145" s="10">
        <f t="shared" si="57"/>
        <v>4.624266908280443E-6</v>
      </c>
      <c r="P145" s="75">
        <v>143</v>
      </c>
      <c r="Q145" s="71">
        <f t="shared" si="58"/>
        <v>0.72465415132223587</v>
      </c>
      <c r="R145" s="76"/>
      <c r="S145" s="197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</row>
    <row r="146" spans="1:33" x14ac:dyDescent="0.25">
      <c r="A146" s="71">
        <f t="shared" si="46"/>
        <v>-0.25058203651513289</v>
      </c>
      <c r="B146" s="60">
        <v>0.25058203651513289</v>
      </c>
      <c r="C146" s="60">
        <v>0.72650609805965116</v>
      </c>
      <c r="D146" s="21">
        <f t="shared" si="47"/>
        <v>0.65058203651513291</v>
      </c>
      <c r="E146" s="21">
        <f t="shared" si="48"/>
        <v>3.7142902457539019E-2</v>
      </c>
      <c r="F146" s="21">
        <f t="shared" si="49"/>
        <v>0.15512410408259891</v>
      </c>
      <c r="G146" s="21">
        <f t="shared" si="59"/>
        <v>5.8122757216333816E-2</v>
      </c>
      <c r="H146" s="21">
        <f t="shared" si="50"/>
        <v>0.19226700654013792</v>
      </c>
      <c r="I146" s="21">
        <f t="shared" si="51"/>
        <v>5.8122757216333816E-2</v>
      </c>
      <c r="J146" s="21">
        <f t="shared" si="52"/>
        <v>1.9227275866115119E-4</v>
      </c>
      <c r="K146" s="73">
        <f t="shared" si="53"/>
        <v>-1.2414197670841833E-7</v>
      </c>
      <c r="L146" s="21">
        <f t="shared" si="54"/>
        <v>0.72478515327968229</v>
      </c>
      <c r="M146" s="74">
        <f t="shared" si="55"/>
        <v>2.9616509357021001E-6</v>
      </c>
      <c r="N146" s="10">
        <f t="shared" si="56"/>
        <v>6.0235532559836283E-2</v>
      </c>
      <c r="O146" s="10">
        <f t="shared" si="57"/>
        <v>4.4638196521119668E-6</v>
      </c>
      <c r="P146" s="75">
        <v>144</v>
      </c>
      <c r="Q146" s="71">
        <f t="shared" si="58"/>
        <v>0.72459300466299781</v>
      </c>
      <c r="R146" s="76"/>
      <c r="S146" s="197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</row>
    <row r="147" spans="1:33" x14ac:dyDescent="0.25">
      <c r="A147" s="71">
        <f t="shared" si="46"/>
        <v>-0.24984683249601758</v>
      </c>
      <c r="B147" s="60">
        <v>0.24984683249601758</v>
      </c>
      <c r="C147" s="60">
        <v>0.72600645019433319</v>
      </c>
      <c r="D147" s="21">
        <f t="shared" si="47"/>
        <v>0.6498468324960176</v>
      </c>
      <c r="E147" s="21">
        <f t="shared" si="48"/>
        <v>3.7142902457539019E-2</v>
      </c>
      <c r="F147" s="21">
        <f t="shared" si="49"/>
        <v>0.15491483241794762</v>
      </c>
      <c r="G147" s="21">
        <f t="shared" si="59"/>
        <v>5.7610332627247615E-2</v>
      </c>
      <c r="H147" s="21">
        <f t="shared" si="50"/>
        <v>0.19205773487548661</v>
      </c>
      <c r="I147" s="21">
        <f t="shared" si="51"/>
        <v>5.7610332627247629E-2</v>
      </c>
      <c r="J147" s="21">
        <f t="shared" si="52"/>
        <v>1.7876499328334223E-4</v>
      </c>
      <c r="K147" s="73">
        <f t="shared" si="53"/>
        <v>-1.1534249528788566E-7</v>
      </c>
      <c r="L147" s="21">
        <f t="shared" si="54"/>
        <v>0.72470205227460549</v>
      </c>
      <c r="M147" s="74">
        <f t="shared" si="55"/>
        <v>1.7014539329899398E-6</v>
      </c>
      <c r="N147" s="10">
        <f t="shared" si="56"/>
        <v>5.9680668496827453E-2</v>
      </c>
      <c r="O147" s="10">
        <f t="shared" si="57"/>
        <v>4.2862906128688476E-6</v>
      </c>
      <c r="P147" s="75">
        <v>145</v>
      </c>
      <c r="Q147" s="71">
        <f t="shared" si="58"/>
        <v>0.72452340262381743</v>
      </c>
      <c r="R147" s="76"/>
      <c r="S147" s="197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</row>
    <row r="148" spans="1:33" x14ac:dyDescent="0.25">
      <c r="A148" s="71">
        <f t="shared" si="46"/>
        <v>-0.24902993914144506</v>
      </c>
      <c r="B148" s="60">
        <v>0.24902993914144506</v>
      </c>
      <c r="C148" s="60">
        <v>0.72681606328678849</v>
      </c>
      <c r="D148" s="21">
        <f t="shared" si="47"/>
        <v>0.64902993914144513</v>
      </c>
      <c r="E148" s="21">
        <f t="shared" si="48"/>
        <v>3.7142902457539019E-2</v>
      </c>
      <c r="F148" s="21">
        <f t="shared" si="49"/>
        <v>0.15467926230705834</v>
      </c>
      <c r="G148" s="21">
        <f t="shared" si="59"/>
        <v>5.7042917102061844E-2</v>
      </c>
      <c r="H148" s="21">
        <f t="shared" si="50"/>
        <v>0.19182216476459737</v>
      </c>
      <c r="I148" s="21">
        <f t="shared" si="51"/>
        <v>5.7042917102061816E-2</v>
      </c>
      <c r="J148" s="21">
        <f t="shared" si="52"/>
        <v>1.6485727478586311E-4</v>
      </c>
      <c r="K148" s="73">
        <f t="shared" si="53"/>
        <v>-1.0629487154523424E-7</v>
      </c>
      <c r="L148" s="21">
        <f t="shared" si="54"/>
        <v>0.72460980491703697</v>
      </c>
      <c r="M148" s="74">
        <f t="shared" si="55"/>
        <v>4.8675759940986511E-6</v>
      </c>
      <c r="N148" s="10">
        <f t="shared" si="56"/>
        <v>5.9065977600157908E-2</v>
      </c>
      <c r="O148" s="10">
        <f t="shared" si="57"/>
        <v>4.0927737789568088E-6</v>
      </c>
      <c r="P148" s="75">
        <v>146</v>
      </c>
      <c r="Q148" s="71">
        <f t="shared" si="58"/>
        <v>0.72444505393712266</v>
      </c>
      <c r="R148" s="76"/>
      <c r="S148" s="197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</row>
    <row r="149" spans="1:33" x14ac:dyDescent="0.25">
      <c r="A149" s="71">
        <f t="shared" si="46"/>
        <v>-0.2483764244577869</v>
      </c>
      <c r="B149" s="60">
        <v>0.2483764244577869</v>
      </c>
      <c r="C149" s="60">
        <v>0.72649686767415</v>
      </c>
      <c r="D149" s="21">
        <f t="shared" si="47"/>
        <v>0.64837642445778698</v>
      </c>
      <c r="E149" s="21">
        <f t="shared" si="48"/>
        <v>3.7142902457539019E-2</v>
      </c>
      <c r="F149" s="21">
        <f t="shared" si="49"/>
        <v>0.15448848649728938</v>
      </c>
      <c r="G149" s="21">
        <f t="shared" si="59"/>
        <v>5.6590527258278039E-2</v>
      </c>
      <c r="H149" s="21">
        <f t="shared" si="50"/>
        <v>0.1916313889548284</v>
      </c>
      <c r="I149" s="21">
        <f t="shared" si="51"/>
        <v>5.6590527258278046E-2</v>
      </c>
      <c r="J149" s="21">
        <f t="shared" si="52"/>
        <v>1.5450824468046415E-4</v>
      </c>
      <c r="K149" s="73">
        <f t="shared" si="53"/>
        <v>-9.9570497106144584E-8</v>
      </c>
      <c r="L149" s="21">
        <f t="shared" si="54"/>
        <v>0.72453601214175323</v>
      </c>
      <c r="M149" s="74">
        <f t="shared" si="55"/>
        <v>3.8449544189310477E-6</v>
      </c>
      <c r="N149" s="10">
        <f t="shared" si="56"/>
        <v>5.8575678391554351E-2</v>
      </c>
      <c r="O149" s="10">
        <f t="shared" si="57"/>
        <v>3.9408250219481946E-6</v>
      </c>
      <c r="P149" s="75">
        <v>147</v>
      </c>
      <c r="Q149" s="71">
        <f t="shared" si="58"/>
        <v>0.72438160346756986</v>
      </c>
      <c r="R149" s="76"/>
      <c r="S149" s="197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</row>
    <row r="150" spans="1:33" x14ac:dyDescent="0.25">
      <c r="A150" s="71">
        <f t="shared" si="46"/>
        <v>-0.24755953110321441</v>
      </c>
      <c r="B150" s="60">
        <v>0.24755953110321441</v>
      </c>
      <c r="C150" s="60">
        <v>0.72633966881481749</v>
      </c>
      <c r="D150" s="21">
        <f t="shared" si="47"/>
        <v>0.6475595311032144</v>
      </c>
      <c r="E150" s="21">
        <f t="shared" si="48"/>
        <v>3.7142902457539019E-2</v>
      </c>
      <c r="F150" s="21">
        <f t="shared" si="49"/>
        <v>0.15424710198015593</v>
      </c>
      <c r="G150" s="21">
        <f t="shared" si="59"/>
        <v>5.6027052411232237E-2</v>
      </c>
      <c r="H150" s="21">
        <f t="shared" si="50"/>
        <v>0.19139000443769494</v>
      </c>
      <c r="I150" s="21">
        <f t="shared" si="51"/>
        <v>5.6027052411232237E-2</v>
      </c>
      <c r="J150" s="21">
        <f t="shared" si="52"/>
        <v>1.4247425428723696E-4</v>
      </c>
      <c r="K150" s="73">
        <f t="shared" si="53"/>
        <v>-9.1760044886859652E-8</v>
      </c>
      <c r="L150" s="21">
        <f t="shared" si="54"/>
        <v>0.72444370345129139</v>
      </c>
      <c r="M150" s="74">
        <f t="shared" si="55"/>
        <v>3.5946846596906474E-6</v>
      </c>
      <c r="N150" s="10">
        <f t="shared" si="56"/>
        <v>5.7964708057756296E-2</v>
      </c>
      <c r="O150" s="10">
        <f t="shared" si="57"/>
        <v>3.7545094045065727E-6</v>
      </c>
      <c r="P150" s="75">
        <v>148</v>
      </c>
      <c r="Q150" s="71">
        <f t="shared" si="58"/>
        <v>0.72430132095704902</v>
      </c>
      <c r="R150" s="76"/>
      <c r="S150" s="197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</row>
    <row r="151" spans="1:33" x14ac:dyDescent="0.25">
      <c r="A151" s="71">
        <f t="shared" si="46"/>
        <v>-0.24690601641955626</v>
      </c>
      <c r="B151" s="60">
        <v>0.24690601641955626</v>
      </c>
      <c r="C151" s="60">
        <v>0.72601588678196793</v>
      </c>
      <c r="D151" s="21">
        <f t="shared" si="47"/>
        <v>0.64690601641955625</v>
      </c>
      <c r="E151" s="21">
        <f t="shared" si="48"/>
        <v>3.7142902457539019E-2</v>
      </c>
      <c r="F151" s="21">
        <f t="shared" si="49"/>
        <v>0.15405165090589018</v>
      </c>
      <c r="G151" s="21">
        <f t="shared" si="59"/>
        <v>5.5577942087053397E-2</v>
      </c>
      <c r="H151" s="21">
        <f t="shared" si="50"/>
        <v>0.19119455336342922</v>
      </c>
      <c r="I151" s="21">
        <f t="shared" si="51"/>
        <v>5.5577942087053377E-2</v>
      </c>
      <c r="J151" s="21">
        <f t="shared" si="52"/>
        <v>1.3352096907366282E-4</v>
      </c>
      <c r="K151" s="73">
        <f t="shared" si="53"/>
        <v>-8.5955161628408509E-8</v>
      </c>
      <c r="L151" s="21">
        <f t="shared" si="54"/>
        <v>0.72436975054678399</v>
      </c>
      <c r="M151" s="74">
        <f t="shared" si="55"/>
        <v>2.7097645047855827E-6</v>
      </c>
      <c r="N151" s="10">
        <f t="shared" si="56"/>
        <v>5.7477516034270364E-2</v>
      </c>
      <c r="O151" s="10">
        <f t="shared" si="57"/>
        <v>3.6083811809455246E-6</v>
      </c>
      <c r="P151" s="75">
        <v>149</v>
      </c>
      <c r="Q151" s="71">
        <f t="shared" si="58"/>
        <v>0.72423631553287193</v>
      </c>
      <c r="R151" s="76"/>
      <c r="S151" s="197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</row>
    <row r="152" spans="1:33" x14ac:dyDescent="0.25">
      <c r="A152" s="71">
        <f t="shared" si="46"/>
        <v>-0.24617081240044114</v>
      </c>
      <c r="B152" s="60">
        <v>0.24617081240044114</v>
      </c>
      <c r="C152" s="60">
        <v>0.7260109692802944</v>
      </c>
      <c r="D152" s="21">
        <f t="shared" si="47"/>
        <v>0.64617081240044116</v>
      </c>
      <c r="E152" s="21">
        <f t="shared" si="48"/>
        <v>3.7142902457539019E-2</v>
      </c>
      <c r="F152" s="21">
        <f t="shared" si="49"/>
        <v>0.15382926523099158</v>
      </c>
      <c r="G152" s="21">
        <f t="shared" si="59"/>
        <v>5.5074529602340411E-2</v>
      </c>
      <c r="H152" s="21">
        <f t="shared" si="50"/>
        <v>0.19097216768853059</v>
      </c>
      <c r="I152" s="21">
        <f t="shared" si="51"/>
        <v>5.5074529602340425E-2</v>
      </c>
      <c r="J152" s="21">
        <f t="shared" si="52"/>
        <v>1.2411510957012758E-4</v>
      </c>
      <c r="K152" s="73">
        <f t="shared" si="53"/>
        <v>-7.9862442551551386E-8</v>
      </c>
      <c r="L152" s="21">
        <f t="shared" si="54"/>
        <v>0.72428638712857418</v>
      </c>
      <c r="M152" s="74">
        <f t="shared" si="55"/>
        <v>2.9741835980319508E-6</v>
      </c>
      <c r="N152" s="10">
        <f t="shared" si="56"/>
        <v>5.6931172710292903E-2</v>
      </c>
      <c r="O152" s="10">
        <f t="shared" si="57"/>
        <v>3.4471236303074382E-6</v>
      </c>
      <c r="P152" s="75">
        <v>150</v>
      </c>
      <c r="Q152" s="71">
        <f t="shared" si="58"/>
        <v>0.72416235188144662</v>
      </c>
      <c r="R152" s="76"/>
      <c r="S152" s="197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</row>
    <row r="153" spans="1:33" x14ac:dyDescent="0.25">
      <c r="A153" s="71">
        <f t="shared" si="46"/>
        <v>-0.24543560838132583</v>
      </c>
      <c r="B153" s="60">
        <v>0.24543560838132583</v>
      </c>
      <c r="C153" s="60">
        <v>0.72568267236992978</v>
      </c>
      <c r="D153" s="21">
        <f t="shared" si="47"/>
        <v>0.64543560838132585</v>
      </c>
      <c r="E153" s="21">
        <f t="shared" si="48"/>
        <v>3.7142902457539019E-2</v>
      </c>
      <c r="F153" s="21">
        <f t="shared" si="49"/>
        <v>0.15360421513364256</v>
      </c>
      <c r="G153" s="21">
        <f t="shared" si="59"/>
        <v>5.4573122762028282E-2</v>
      </c>
      <c r="H153" s="21">
        <f t="shared" si="50"/>
        <v>0.19074711759118157</v>
      </c>
      <c r="I153" s="21">
        <f t="shared" si="51"/>
        <v>5.4573122762028282E-2</v>
      </c>
      <c r="J153" s="21">
        <f t="shared" si="52"/>
        <v>1.1536802811597852E-4</v>
      </c>
      <c r="K153" s="73">
        <f t="shared" si="53"/>
        <v>-7.4201589200554171E-8</v>
      </c>
      <c r="L153" s="21">
        <f t="shared" si="54"/>
        <v>0.72420279589149517</v>
      </c>
      <c r="M153" s="74">
        <f t="shared" si="55"/>
        <v>2.1900343914240413E-6</v>
      </c>
      <c r="N153" s="10">
        <f t="shared" si="56"/>
        <v>5.6386742451611349E-2</v>
      </c>
      <c r="O153" s="10">
        <f t="shared" si="57"/>
        <v>3.2892163784433791E-6</v>
      </c>
      <c r="P153" s="75">
        <v>151</v>
      </c>
      <c r="Q153" s="71">
        <f t="shared" si="58"/>
        <v>0.72408750206496841</v>
      </c>
      <c r="R153" s="76"/>
      <c r="S153" s="197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</row>
    <row r="154" spans="1:33" x14ac:dyDescent="0.25">
      <c r="A154" s="71">
        <f t="shared" si="46"/>
        <v>-0.24470040436221049</v>
      </c>
      <c r="B154" s="60">
        <v>0.24470040436221049</v>
      </c>
      <c r="C154" s="60">
        <v>0.72584923565691417</v>
      </c>
      <c r="D154" s="21">
        <f t="shared" si="47"/>
        <v>0.64470040436221054</v>
      </c>
      <c r="E154" s="21">
        <f t="shared" si="48"/>
        <v>3.7142902457539019E-2</v>
      </c>
      <c r="F154" s="21">
        <f t="shared" si="49"/>
        <v>0.15337648574839965</v>
      </c>
      <c r="G154" s="21">
        <f t="shared" si="59"/>
        <v>5.4073782054477902E-2</v>
      </c>
      <c r="H154" s="21">
        <f t="shared" si="50"/>
        <v>0.19051938820593867</v>
      </c>
      <c r="I154" s="21">
        <f t="shared" si="51"/>
        <v>5.4073782054477902E-2</v>
      </c>
      <c r="J154" s="21">
        <f t="shared" si="52"/>
        <v>1.072341017939253E-4</v>
      </c>
      <c r="K154" s="73">
        <f t="shared" si="53"/>
        <v>-6.89419901694993E-8</v>
      </c>
      <c r="L154" s="21">
        <f t="shared" si="54"/>
        <v>0.72411892629911645</v>
      </c>
      <c r="M154" s="74">
        <f t="shared" si="55"/>
        <v>2.9939704736823629E-6</v>
      </c>
      <c r="N154" s="10">
        <f t="shared" si="56"/>
        <v>5.5844287234870595E-2</v>
      </c>
      <c r="O154" s="10">
        <f t="shared" si="57"/>
        <v>3.1346885937973602E-6</v>
      </c>
      <c r="P154" s="75">
        <v>152</v>
      </c>
      <c r="Q154" s="71">
        <f t="shared" si="58"/>
        <v>0.72401176113931265</v>
      </c>
      <c r="R154" s="76"/>
      <c r="S154" s="197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</row>
    <row r="155" spans="1:33" x14ac:dyDescent="0.25">
      <c r="A155" s="71">
        <f t="shared" si="46"/>
        <v>-0.24396520034309516</v>
      </c>
      <c r="B155" s="60">
        <v>0.24396520034309516</v>
      </c>
      <c r="C155" s="60">
        <v>0.7250402489584592</v>
      </c>
      <c r="D155" s="21">
        <f t="shared" si="47"/>
        <v>0.64396520034309512</v>
      </c>
      <c r="E155" s="21">
        <f t="shared" si="48"/>
        <v>3.7142902457539019E-2</v>
      </c>
      <c r="F155" s="21">
        <f t="shared" si="49"/>
        <v>0.15314606186953744</v>
      </c>
      <c r="G155" s="21">
        <f t="shared" si="59"/>
        <v>5.3576565218837677E-2</v>
      </c>
      <c r="H155" s="21">
        <f t="shared" si="50"/>
        <v>0.19028896432707643</v>
      </c>
      <c r="I155" s="21">
        <f t="shared" si="51"/>
        <v>5.3576565218837691E-2</v>
      </c>
      <c r="J155" s="21">
        <f t="shared" si="52"/>
        <v>9.9670797181036812E-5</v>
      </c>
      <c r="K155" s="73">
        <f t="shared" si="53"/>
        <v>-6.4055203818690479E-8</v>
      </c>
      <c r="L155" s="21">
        <f t="shared" si="54"/>
        <v>0.72403473078915692</v>
      </c>
      <c r="M155" s="74">
        <f t="shared" si="55"/>
        <v>1.0110667887970035E-6</v>
      </c>
      <c r="N155" s="10">
        <f t="shared" si="56"/>
        <v>5.5303866148881248E-2</v>
      </c>
      <c r="O155" s="10">
        <f t="shared" si="57"/>
        <v>2.9835685029293374E-6</v>
      </c>
      <c r="P155" s="75">
        <v>153</v>
      </c>
      <c r="Q155" s="71">
        <f t="shared" si="58"/>
        <v>0.72393512404717975</v>
      </c>
      <c r="R155" s="76"/>
      <c r="S155" s="197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</row>
    <row r="156" spans="1:33" x14ac:dyDescent="0.25">
      <c r="A156" s="71">
        <f t="shared" si="46"/>
        <v>-0.24322999632397982</v>
      </c>
      <c r="B156" s="60">
        <v>0.24322999632397982</v>
      </c>
      <c r="C156" s="60">
        <v>0.72522518898143107</v>
      </c>
      <c r="D156" s="21">
        <f t="shared" si="47"/>
        <v>0.64322999632397981</v>
      </c>
      <c r="E156" s="21">
        <f t="shared" si="48"/>
        <v>3.7142902457539019E-2</v>
      </c>
      <c r="F156" s="21">
        <f t="shared" si="49"/>
        <v>0.15291292799195708</v>
      </c>
      <c r="G156" s="21">
        <f t="shared" si="59"/>
        <v>5.3081527403843178E-2</v>
      </c>
      <c r="H156" s="21">
        <f t="shared" si="50"/>
        <v>0.19005583044949609</v>
      </c>
      <c r="I156" s="21">
        <f t="shared" si="51"/>
        <v>5.3081527403843184E-2</v>
      </c>
      <c r="J156" s="21">
        <f t="shared" si="52"/>
        <v>9.2638470640548197E-5</v>
      </c>
      <c r="K156" s="73">
        <f t="shared" si="53"/>
        <v>-5.9514804477574478E-8</v>
      </c>
      <c r="L156" s="21">
        <f t="shared" si="54"/>
        <v>0.72395016458753714</v>
      </c>
      <c r="M156" s="74">
        <f t="shared" si="55"/>
        <v>1.625687205024586E-6</v>
      </c>
      <c r="N156" s="10">
        <f t="shared" si="56"/>
        <v>5.4765535570986151E-2</v>
      </c>
      <c r="O156" s="10">
        <f t="shared" si="57"/>
        <v>2.8358835070042146E-6</v>
      </c>
      <c r="P156" s="75">
        <v>154</v>
      </c>
      <c r="Q156" s="71">
        <f t="shared" si="58"/>
        <v>0.72385758563170111</v>
      </c>
      <c r="R156" s="76"/>
      <c r="S156" s="197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</row>
    <row r="157" spans="1:33" x14ac:dyDescent="0.25">
      <c r="A157" s="71">
        <f t="shared" si="46"/>
        <v>-0.24249479230486448</v>
      </c>
      <c r="B157" s="60">
        <v>0.24249479230486448</v>
      </c>
      <c r="C157" s="60">
        <v>0.72522084494391981</v>
      </c>
      <c r="D157" s="21">
        <f t="shared" si="47"/>
        <v>0.6424947923048645</v>
      </c>
      <c r="E157" s="21">
        <f t="shared" si="48"/>
        <v>3.7142902457539019E-2</v>
      </c>
      <c r="F157" s="21">
        <f t="shared" si="49"/>
        <v>0.15267706835123665</v>
      </c>
      <c r="G157" s="21">
        <f t="shared" si="59"/>
        <v>5.2588721315866747E-2</v>
      </c>
      <c r="H157" s="21">
        <f t="shared" si="50"/>
        <v>0.18981997080877566</v>
      </c>
      <c r="I157" s="21">
        <f t="shared" si="51"/>
        <v>5.2588721315866754E-2</v>
      </c>
      <c r="J157" s="21">
        <f t="shared" si="52"/>
        <v>8.6100180222068232E-5</v>
      </c>
      <c r="K157" s="73">
        <f t="shared" si="53"/>
        <v>-5.5296239552078877E-8</v>
      </c>
      <c r="L157" s="21">
        <f t="shared" si="54"/>
        <v>0.72386518553374191</v>
      </c>
      <c r="M157" s="74">
        <f t="shared" si="55"/>
        <v>1.8378124364038937E-6</v>
      </c>
      <c r="N157" s="10">
        <f t="shared" si="56"/>
        <v>5.4229349332193789E-2</v>
      </c>
      <c r="O157" s="10">
        <f t="shared" si="57"/>
        <v>2.691660287957182E-6</v>
      </c>
      <c r="P157" s="75">
        <v>155</v>
      </c>
      <c r="Q157" s="71">
        <f t="shared" si="58"/>
        <v>0.72377914064975934</v>
      </c>
      <c r="R157" s="76"/>
      <c r="S157" s="197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</row>
    <row r="158" spans="1:33" x14ac:dyDescent="0.25">
      <c r="A158" s="71">
        <f t="shared" si="46"/>
        <v>-0.24175958828574914</v>
      </c>
      <c r="B158" s="60">
        <v>0.24175958828574914</v>
      </c>
      <c r="C158" s="60">
        <v>0.7249110015394421</v>
      </c>
      <c r="D158" s="21">
        <f t="shared" si="47"/>
        <v>0.64175958828574919</v>
      </c>
      <c r="E158" s="21">
        <f t="shared" si="48"/>
        <v>3.7142902457539019E-2</v>
      </c>
      <c r="F158" s="21">
        <f t="shared" si="49"/>
        <v>0.15243846696282215</v>
      </c>
      <c r="G158" s="21">
        <f t="shared" si="59"/>
        <v>5.2098197356709584E-2</v>
      </c>
      <c r="H158" s="21">
        <f t="shared" si="50"/>
        <v>0.18958136942036116</v>
      </c>
      <c r="I158" s="21">
        <f t="shared" si="51"/>
        <v>5.2098197356709591E-2</v>
      </c>
      <c r="J158" s="21">
        <f t="shared" si="52"/>
        <v>8.0021508678392606E-5</v>
      </c>
      <c r="K158" s="73">
        <f t="shared" si="53"/>
        <v>-5.1376696770642176E-8</v>
      </c>
      <c r="L158" s="21">
        <f t="shared" si="54"/>
        <v>0.72377975391700433</v>
      </c>
      <c r="M158" s="74">
        <f t="shared" si="55"/>
        <v>1.2797211832711072E-6</v>
      </c>
      <c r="N158" s="10">
        <f t="shared" si="56"/>
        <v>5.3695358871586878E-2</v>
      </c>
      <c r="O158" s="10">
        <f t="shared" si="57"/>
        <v>2.5509249046051082E-6</v>
      </c>
      <c r="P158" s="75">
        <v>156</v>
      </c>
      <c r="Q158" s="71">
        <f t="shared" si="58"/>
        <v>0.72369978378502275</v>
      </c>
      <c r="R158" s="76"/>
      <c r="S158" s="197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</row>
    <row r="159" spans="1:33" x14ac:dyDescent="0.25">
      <c r="A159" s="71">
        <f t="shared" si="46"/>
        <v>-0.24102438426663383</v>
      </c>
      <c r="B159" s="60">
        <v>0.24102438426663383</v>
      </c>
      <c r="C159" s="60">
        <v>0.72490657168130901</v>
      </c>
      <c r="D159" s="21">
        <f t="shared" si="47"/>
        <v>0.64102438426663388</v>
      </c>
      <c r="E159" s="21">
        <f t="shared" si="48"/>
        <v>3.7142902457539019E-2</v>
      </c>
      <c r="F159" s="21">
        <f t="shared" si="49"/>
        <v>0.15219710766036318</v>
      </c>
      <c r="G159" s="21">
        <f t="shared" si="59"/>
        <v>5.161000375163155E-2</v>
      </c>
      <c r="H159" s="21">
        <f t="shared" si="50"/>
        <v>0.18934001011790219</v>
      </c>
      <c r="I159" s="21">
        <f t="shared" si="51"/>
        <v>5.1610003751631564E-2</v>
      </c>
      <c r="J159" s="21">
        <f t="shared" si="52"/>
        <v>7.4370397100079864E-5</v>
      </c>
      <c r="K159" s="73">
        <f t="shared" si="53"/>
        <v>-4.7734980816490491E-8</v>
      </c>
      <c r="L159" s="21">
        <f t="shared" si="54"/>
        <v>0.72369383232281514</v>
      </c>
      <c r="M159" s="74">
        <f t="shared" si="55"/>
        <v>1.4707367516401087E-6</v>
      </c>
      <c r="N159" s="10">
        <f t="shared" si="56"/>
        <v>5.3163613380517102E-2</v>
      </c>
      <c r="O159" s="10">
        <f t="shared" si="57"/>
        <v>2.4137028789658602E-6</v>
      </c>
      <c r="P159" s="75">
        <v>157</v>
      </c>
      <c r="Q159" s="71">
        <f t="shared" si="58"/>
        <v>0.72361950966069588</v>
      </c>
      <c r="R159" s="76"/>
      <c r="S159" s="197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</row>
    <row r="160" spans="1:33" x14ac:dyDescent="0.25">
      <c r="A160" s="71">
        <f t="shared" si="46"/>
        <v>-0.24028918024751872</v>
      </c>
      <c r="B160" s="60">
        <v>0.24028918024751872</v>
      </c>
      <c r="C160" s="60">
        <v>0.72490208982879489</v>
      </c>
      <c r="D160" s="21">
        <f t="shared" si="47"/>
        <v>0.6402891802475188</v>
      </c>
      <c r="E160" s="21">
        <f t="shared" si="48"/>
        <v>3.7142902457539019E-2</v>
      </c>
      <c r="F160" s="21">
        <f t="shared" si="49"/>
        <v>0.15195297413319986</v>
      </c>
      <c r="G160" s="21">
        <f t="shared" si="59"/>
        <v>5.1124186668112505E-2</v>
      </c>
      <c r="H160" s="21">
        <f t="shared" si="50"/>
        <v>0.18909587659073887</v>
      </c>
      <c r="I160" s="21">
        <f t="shared" si="51"/>
        <v>5.1124186668112491E-2</v>
      </c>
      <c r="J160" s="21">
        <f t="shared" si="52"/>
        <v>6.9116988667359603E-5</v>
      </c>
      <c r="K160" s="73">
        <f t="shared" si="53"/>
        <v>-4.4351398738004017E-8</v>
      </c>
      <c r="L160" s="21">
        <f t="shared" si="54"/>
        <v>0.72360738548925563</v>
      </c>
      <c r="M160" s="74">
        <f t="shared" si="55"/>
        <v>1.6762593268218055E-6</v>
      </c>
      <c r="N160" s="10">
        <f t="shared" si="56"/>
        <v>5.2634159937095061E-2</v>
      </c>
      <c r="O160" s="10">
        <f t="shared" si="57"/>
        <v>2.2800192730419092E-6</v>
      </c>
      <c r="P160" s="75">
        <v>158</v>
      </c>
      <c r="Q160" s="71">
        <f t="shared" si="58"/>
        <v>0.723538312851987</v>
      </c>
      <c r="R160" s="76"/>
      <c r="S160" s="197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</row>
    <row r="161" spans="1:33" x14ac:dyDescent="0.25">
      <c r="A161" s="71">
        <f t="shared" si="46"/>
        <v>-0.23963566556386057</v>
      </c>
      <c r="B161" s="60">
        <v>0.23963566556386057</v>
      </c>
      <c r="C161" s="60">
        <v>0.72458804236222007</v>
      </c>
      <c r="D161" s="21">
        <f t="shared" si="47"/>
        <v>0.63963566556386064</v>
      </c>
      <c r="E161" s="21">
        <f t="shared" si="48"/>
        <v>3.7142902457539019E-2</v>
      </c>
      <c r="F161" s="21">
        <f t="shared" si="49"/>
        <v>0.15173362430373274</v>
      </c>
      <c r="G161" s="21">
        <f t="shared" si="59"/>
        <v>5.0694380154776765E-2</v>
      </c>
      <c r="H161" s="21">
        <f t="shared" si="50"/>
        <v>0.18887652676127176</v>
      </c>
      <c r="I161" s="21">
        <f t="shared" si="51"/>
        <v>5.0694380154776765E-2</v>
      </c>
      <c r="J161" s="21">
        <f t="shared" si="52"/>
        <v>6.4758647812048246E-5</v>
      </c>
      <c r="K161" s="73">
        <f t="shared" si="53"/>
        <v>-4.1545653992502801E-8</v>
      </c>
      <c r="L161" s="21">
        <f t="shared" si="54"/>
        <v>0.72353007600000974</v>
      </c>
      <c r="M161" s="74">
        <f t="shared" si="55"/>
        <v>1.1192928235685774E-6</v>
      </c>
      <c r="N161" s="10">
        <f t="shared" si="56"/>
        <v>5.2165495336264217E-2</v>
      </c>
      <c r="O161" s="10">
        <f t="shared" si="57"/>
        <v>2.164179877202859E-6</v>
      </c>
      <c r="P161" s="75">
        <v>159</v>
      </c>
      <c r="Q161" s="71">
        <f t="shared" si="58"/>
        <v>0.72346535889785168</v>
      </c>
      <c r="R161" s="76"/>
      <c r="S161" s="197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</row>
    <row r="162" spans="1:33" x14ac:dyDescent="0.25">
      <c r="A162" s="71">
        <f t="shared" si="46"/>
        <v>-0.23890046154474523</v>
      </c>
      <c r="B162" s="60">
        <v>0.23890046154474523</v>
      </c>
      <c r="C162" s="60">
        <v>0.72378471262480659</v>
      </c>
      <c r="D162" s="21">
        <f t="shared" si="47"/>
        <v>0.63890046154474522</v>
      </c>
      <c r="E162" s="21">
        <f t="shared" si="48"/>
        <v>3.7142902457539019E-2</v>
      </c>
      <c r="F162" s="21">
        <f t="shared" si="49"/>
        <v>0.15148420571980681</v>
      </c>
      <c r="G162" s="21">
        <f t="shared" si="59"/>
        <v>5.0213171210612577E-2</v>
      </c>
      <c r="H162" s="21">
        <f t="shared" si="50"/>
        <v>0.18862710817734582</v>
      </c>
      <c r="I162" s="21">
        <f t="shared" si="51"/>
        <v>5.0213171210612577E-2</v>
      </c>
      <c r="J162" s="21">
        <f t="shared" si="52"/>
        <v>6.018215678683433E-5</v>
      </c>
      <c r="K162" s="73">
        <f t="shared" si="53"/>
        <v>-3.8600786970537922E-8</v>
      </c>
      <c r="L162" s="21">
        <f t="shared" si="54"/>
        <v>0.72344254787861229</v>
      </c>
      <c r="M162" s="74">
        <f t="shared" si="55"/>
        <v>1.1707671353821432E-7</v>
      </c>
      <c r="N162" s="10">
        <f t="shared" si="56"/>
        <v>5.1640492824618488E-2</v>
      </c>
      <c r="O162" s="10">
        <f t="shared" si="57"/>
        <v>2.0372469898084381E-6</v>
      </c>
      <c r="P162" s="75">
        <v>160</v>
      </c>
      <c r="Q162" s="71">
        <f t="shared" si="58"/>
        <v>0.72338240432261247</v>
      </c>
      <c r="R162" s="76"/>
      <c r="S162" s="197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</row>
    <row r="163" spans="1:33" x14ac:dyDescent="0.25">
      <c r="A163" s="71">
        <f t="shared" si="46"/>
        <v>-0.23816525752562992</v>
      </c>
      <c r="B163" s="60">
        <v>0.23816525752562992</v>
      </c>
      <c r="C163" s="60">
        <v>0.72457406214515729</v>
      </c>
      <c r="D163" s="21">
        <f t="shared" si="47"/>
        <v>0.63816525752562991</v>
      </c>
      <c r="E163" s="21">
        <f t="shared" si="48"/>
        <v>3.7142902457539019E-2</v>
      </c>
      <c r="F163" s="21">
        <f t="shared" si="49"/>
        <v>0.15123196531274996</v>
      </c>
      <c r="G163" s="21">
        <f t="shared" si="59"/>
        <v>4.9734461572853841E-2</v>
      </c>
      <c r="H163" s="21">
        <f t="shared" si="50"/>
        <v>0.18837486777028895</v>
      </c>
      <c r="I163" s="21">
        <f t="shared" si="51"/>
        <v>4.9734461572853869E-2</v>
      </c>
      <c r="J163" s="21">
        <f t="shared" si="52"/>
        <v>5.5928182487106139E-5</v>
      </c>
      <c r="K163" s="73">
        <f t="shared" si="53"/>
        <v>-3.5864659621363251E-8</v>
      </c>
      <c r="L163" s="21">
        <f t="shared" si="54"/>
        <v>0.72335440354997249</v>
      </c>
      <c r="M163" s="74">
        <f t="shared" si="55"/>
        <v>1.4875670888081664E-6</v>
      </c>
      <c r="N163" s="10">
        <f t="shared" si="56"/>
        <v>5.1117907602987449E-2</v>
      </c>
      <c r="O163" s="10">
        <f t="shared" si="57"/>
        <v>1.9139229182923614E-6</v>
      </c>
      <c r="P163" s="75">
        <v>161</v>
      </c>
      <c r="Q163" s="71">
        <f t="shared" si="58"/>
        <v>0.72329851123214506</v>
      </c>
      <c r="R163" s="76"/>
      <c r="S163" s="197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</row>
    <row r="164" spans="1:33" x14ac:dyDescent="0.25">
      <c r="A164" s="71">
        <f t="shared" si="46"/>
        <v>-0.23743005350651458</v>
      </c>
      <c r="B164" s="60">
        <v>0.23743005350651458</v>
      </c>
      <c r="C164" s="60">
        <v>0.72424112517803574</v>
      </c>
      <c r="D164" s="21">
        <f t="shared" si="47"/>
        <v>0.6374300535065146</v>
      </c>
      <c r="E164" s="21">
        <f t="shared" si="48"/>
        <v>3.7142902457539019E-2</v>
      </c>
      <c r="F164" s="21">
        <f t="shared" si="49"/>
        <v>0.15097688655151412</v>
      </c>
      <c r="G164" s="21">
        <f t="shared" si="59"/>
        <v>4.9258290378047298E-2</v>
      </c>
      <c r="H164" s="21">
        <f t="shared" si="50"/>
        <v>0.18811978900905313</v>
      </c>
      <c r="I164" s="21">
        <f t="shared" si="51"/>
        <v>4.9258290378047312E-2</v>
      </c>
      <c r="J164" s="21">
        <f t="shared" si="52"/>
        <v>5.1974119414143437E-5</v>
      </c>
      <c r="K164" s="73">
        <f t="shared" si="53"/>
        <v>-3.3322475999121685E-8</v>
      </c>
      <c r="L164" s="21">
        <f t="shared" si="54"/>
        <v>0.72326561492529651</v>
      </c>
      <c r="M164" s="74">
        <f t="shared" si="55"/>
        <v>9.5162025319935875E-7</v>
      </c>
      <c r="N164" s="10">
        <f t="shared" si="56"/>
        <v>5.0597779644667336E-2</v>
      </c>
      <c r="O164" s="10">
        <f t="shared" si="57"/>
        <v>1.7942314953902496E-6</v>
      </c>
      <c r="P164" s="75">
        <v>162</v>
      </c>
      <c r="Q164" s="71">
        <f t="shared" si="58"/>
        <v>0.72321367412835835</v>
      </c>
      <c r="R164" s="76"/>
      <c r="S164" s="197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</row>
    <row r="165" spans="1:33" x14ac:dyDescent="0.25">
      <c r="A165" s="71">
        <f t="shared" si="46"/>
        <v>-0.23669484948739924</v>
      </c>
      <c r="B165" s="60">
        <v>0.23669484948739924</v>
      </c>
      <c r="C165" s="60">
        <v>0.72375638095650263</v>
      </c>
      <c r="D165" s="21">
        <f t="shared" si="47"/>
        <v>0.63669484948739929</v>
      </c>
      <c r="E165" s="21">
        <f t="shared" si="48"/>
        <v>3.7142902457539019E-2</v>
      </c>
      <c r="F165" s="21">
        <f t="shared" si="49"/>
        <v>0.15071895293211018</v>
      </c>
      <c r="G165" s="21">
        <f t="shared" si="59"/>
        <v>4.8784695167990118E-2</v>
      </c>
      <c r="H165" s="21">
        <f t="shared" si="50"/>
        <v>0.1878618553896492</v>
      </c>
      <c r="I165" s="21">
        <f t="shared" si="51"/>
        <v>4.8784695167990104E-2</v>
      </c>
      <c r="J165" s="21">
        <f t="shared" si="52"/>
        <v>4.8298929759946839E-5</v>
      </c>
      <c r="K165" s="73">
        <f t="shared" si="53"/>
        <v>-3.0960488913286214E-8</v>
      </c>
      <c r="L165" s="21">
        <f t="shared" si="54"/>
        <v>0.72317615549143199</v>
      </c>
      <c r="M165" s="74">
        <f t="shared" si="55"/>
        <v>3.3666159031643864E-7</v>
      </c>
      <c r="N165" s="10">
        <f t="shared" si="56"/>
        <v>5.0080147343779115E-2</v>
      </c>
      <c r="O165" s="10">
        <f t="shared" si="57"/>
        <v>1.6781963397564822E-6</v>
      </c>
      <c r="P165" s="75">
        <v>163</v>
      </c>
      <c r="Q165" s="71">
        <f t="shared" si="58"/>
        <v>0.72312788752216095</v>
      </c>
      <c r="R165" s="76"/>
      <c r="S165" s="197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</row>
    <row r="166" spans="1:33" x14ac:dyDescent="0.25">
      <c r="A166" s="71">
        <f t="shared" si="46"/>
        <v>-0.23595964546828416</v>
      </c>
      <c r="B166" s="60">
        <v>0.23595964546828416</v>
      </c>
      <c r="C166" s="60">
        <v>0.72344756483675687</v>
      </c>
      <c r="D166" s="21">
        <f t="shared" si="47"/>
        <v>0.63595964546828421</v>
      </c>
      <c r="E166" s="21">
        <f t="shared" si="48"/>
        <v>3.7142902457539019E-2</v>
      </c>
      <c r="F166" s="21">
        <f t="shared" si="49"/>
        <v>0.15045814801029839</v>
      </c>
      <c r="G166" s="21">
        <f t="shared" si="59"/>
        <v>4.8313711963477231E-2</v>
      </c>
      <c r="H166" s="21">
        <f t="shared" si="50"/>
        <v>0.1876010504678374</v>
      </c>
      <c r="I166" s="21">
        <f t="shared" si="51"/>
        <v>4.8313711963477224E-2</v>
      </c>
      <c r="J166" s="21">
        <f t="shared" si="52"/>
        <v>4.488303696953616E-5</v>
      </c>
      <c r="K166" s="73">
        <f t="shared" si="53"/>
        <v>-2.8765925612236E-8</v>
      </c>
      <c r="L166" s="21">
        <f t="shared" si="54"/>
        <v>0.72308600021537772</v>
      </c>
      <c r="M166" s="74">
        <f t="shared" si="55"/>
        <v>1.30728975433049E-7</v>
      </c>
      <c r="N166" s="10">
        <f t="shared" si="56"/>
        <v>4.9565047602415854E-2</v>
      </c>
      <c r="O166" s="10">
        <f t="shared" si="57"/>
        <v>1.5658408812779505E-6</v>
      </c>
      <c r="P166" s="75">
        <v>164</v>
      </c>
      <c r="Q166" s="71">
        <f t="shared" si="58"/>
        <v>0.72304114594433377</v>
      </c>
      <c r="R166" s="76"/>
      <c r="S166" s="197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</row>
    <row r="167" spans="1:33" x14ac:dyDescent="0.25">
      <c r="A167" s="71">
        <f t="shared" si="46"/>
        <v>-0.23522444144916882</v>
      </c>
      <c r="B167" s="60">
        <v>0.23522444144916882</v>
      </c>
      <c r="C167" s="60">
        <v>0.72360442896492871</v>
      </c>
      <c r="D167" s="21">
        <f t="shared" si="47"/>
        <v>0.63522444144916879</v>
      </c>
      <c r="E167" s="21">
        <f t="shared" si="48"/>
        <v>3.7142902457539019E-2</v>
      </c>
      <c r="F167" s="21">
        <f t="shared" si="49"/>
        <v>0.15019445543349932</v>
      </c>
      <c r="G167" s="21">
        <f t="shared" si="59"/>
        <v>4.7845375331912729E-2</v>
      </c>
      <c r="H167" s="21">
        <f t="shared" si="50"/>
        <v>0.18733735789103831</v>
      </c>
      <c r="I167" s="21">
        <f t="shared" si="51"/>
        <v>4.7845375331912729E-2</v>
      </c>
      <c r="J167" s="21">
        <f t="shared" si="52"/>
        <v>4.1708226217778838E-5</v>
      </c>
      <c r="K167" s="73">
        <f t="shared" si="53"/>
        <v>-2.6726918693198386E-8</v>
      </c>
      <c r="L167" s="21">
        <f t="shared" si="54"/>
        <v>0.72299512545544176</v>
      </c>
      <c r="M167" s="74">
        <f t="shared" si="55"/>
        <v>3.7125076667312365E-7</v>
      </c>
      <c r="N167" s="10">
        <f t="shared" si="56"/>
        <v>4.9052515911286211E-2</v>
      </c>
      <c r="O167" s="10">
        <f t="shared" si="57"/>
        <v>1.4571883783701462E-6</v>
      </c>
      <c r="P167" s="75">
        <v>165</v>
      </c>
      <c r="Q167" s="71">
        <f t="shared" si="58"/>
        <v>0.72295344395614269</v>
      </c>
      <c r="R167" s="76"/>
      <c r="S167" s="197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</row>
    <row r="168" spans="1:33" x14ac:dyDescent="0.25">
      <c r="A168" s="71">
        <f t="shared" si="46"/>
        <v>-0.23448923743005348</v>
      </c>
      <c r="B168" s="60">
        <v>0.23448923743005348</v>
      </c>
      <c r="C168" s="60">
        <v>0.72392756788928292</v>
      </c>
      <c r="D168" s="21">
        <f t="shared" si="47"/>
        <v>0.63448923743005348</v>
      </c>
      <c r="E168" s="21">
        <f t="shared" si="48"/>
        <v>3.7142902457539019E-2</v>
      </c>
      <c r="F168" s="21">
        <f t="shared" si="49"/>
        <v>0.1499278589719347</v>
      </c>
      <c r="G168" s="21">
        <f t="shared" si="59"/>
        <v>4.7379718449185017E-2</v>
      </c>
      <c r="H168" s="21">
        <f t="shared" si="50"/>
        <v>0.18707076142947371</v>
      </c>
      <c r="I168" s="21">
        <f t="shared" si="51"/>
        <v>4.7379718449185024E-2</v>
      </c>
      <c r="J168" s="21">
        <f t="shared" si="52"/>
        <v>3.8757551394750302E-5</v>
      </c>
      <c r="K168" s="73">
        <f t="shared" si="53"/>
        <v>-2.4832441941094052E-8</v>
      </c>
      <c r="L168" s="21">
        <f t="shared" si="54"/>
        <v>0.72290350887864974</v>
      </c>
      <c r="M168" s="74">
        <f t="shared" si="55"/>
        <v>1.0486968572590129E-6</v>
      </c>
      <c r="N168" s="10">
        <f t="shared" si="56"/>
        <v>4.8542586424257898E-2</v>
      </c>
      <c r="O168" s="10">
        <f t="shared" si="57"/>
        <v>1.3522619274500877E-6</v>
      </c>
      <c r="P168" s="75">
        <v>166</v>
      </c>
      <c r="Q168" s="71">
        <f t="shared" si="58"/>
        <v>0.72286477615969691</v>
      </c>
      <c r="R168" s="76"/>
      <c r="S168" s="197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</row>
    <row r="169" spans="1:33" x14ac:dyDescent="0.25">
      <c r="A169" s="71">
        <f t="shared" si="46"/>
        <v>-0.23375403341093814</v>
      </c>
      <c r="B169" s="60">
        <v>0.23375403341093814</v>
      </c>
      <c r="C169" s="60">
        <v>0.72328165610782835</v>
      </c>
      <c r="D169" s="21">
        <f t="shared" si="47"/>
        <v>0.63375403341093817</v>
      </c>
      <c r="E169" s="21">
        <f t="shared" si="48"/>
        <v>3.7142902457539019E-2</v>
      </c>
      <c r="F169" s="21">
        <f t="shared" si="49"/>
        <v>0.14965834254900343</v>
      </c>
      <c r="G169" s="21">
        <f t="shared" si="59"/>
        <v>4.6916773156184477E-2</v>
      </c>
      <c r="H169" s="21">
        <f t="shared" si="50"/>
        <v>0.18680124500654244</v>
      </c>
      <c r="I169" s="21">
        <f t="shared" si="51"/>
        <v>4.6916773156184491E-2</v>
      </c>
      <c r="J169" s="21">
        <f t="shared" si="52"/>
        <v>3.6015248211216676E-5</v>
      </c>
      <c r="K169" s="73">
        <f t="shared" si="53"/>
        <v>-2.3072250703333017E-8</v>
      </c>
      <c r="L169" s="21">
        <f t="shared" si="54"/>
        <v>0.72281112938401104</v>
      </c>
      <c r="M169" s="74">
        <f t="shared" si="55"/>
        <v>2.2139539782625162E-7</v>
      </c>
      <c r="N169" s="10">
        <f t="shared" si="56"/>
        <v>4.803529202718175E-2</v>
      </c>
      <c r="O169" s="10">
        <f t="shared" si="57"/>
        <v>1.2510844647769837E-6</v>
      </c>
      <c r="P169" s="75">
        <v>167</v>
      </c>
      <c r="Q169" s="71">
        <f t="shared" si="58"/>
        <v>0.72277513720805053</v>
      </c>
      <c r="R169" s="76"/>
      <c r="S169" s="197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</row>
    <row r="170" spans="1:33" x14ac:dyDescent="0.25">
      <c r="A170" s="71">
        <f t="shared" si="46"/>
        <v>-0.23301882939182281</v>
      </c>
      <c r="B170" s="60">
        <v>0.23301882939182281</v>
      </c>
      <c r="C170" s="60">
        <v>0.72264035506235691</v>
      </c>
      <c r="D170" s="21">
        <f t="shared" si="47"/>
        <v>0.63301882939182286</v>
      </c>
      <c r="E170" s="21">
        <f t="shared" si="48"/>
        <v>3.7142902457539019E-2</v>
      </c>
      <c r="F170" s="21">
        <f t="shared" si="49"/>
        <v>0.14938589027089946</v>
      </c>
      <c r="G170" s="21">
        <f t="shared" si="59"/>
        <v>4.6456570010330489E-2</v>
      </c>
      <c r="H170" s="21">
        <f t="shared" si="50"/>
        <v>0.18652879272843848</v>
      </c>
      <c r="I170" s="21">
        <f t="shared" si="51"/>
        <v>4.6456570010330475E-2</v>
      </c>
      <c r="J170" s="21">
        <f t="shared" si="52"/>
        <v>3.3466653053855745E-5</v>
      </c>
      <c r="K170" s="73">
        <f t="shared" si="53"/>
        <v>-2.1436826489756564E-8</v>
      </c>
      <c r="L170" s="21">
        <f t="shared" si="54"/>
        <v>0.72271796703128144</v>
      </c>
      <c r="M170" s="74">
        <f t="shared" si="55"/>
        <v>6.023617720342079E-9</v>
      </c>
      <c r="N170" s="10">
        <f t="shared" si="56"/>
        <v>4.7530664401363491E-2</v>
      </c>
      <c r="O170" s="10">
        <f t="shared" si="57"/>
        <v>1.1536787608485857E-6</v>
      </c>
      <c r="P170" s="75">
        <v>168</v>
      </c>
      <c r="Q170" s="71">
        <f t="shared" si="58"/>
        <v>0.72268452181505405</v>
      </c>
      <c r="R170" s="76"/>
      <c r="S170" s="197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</row>
    <row r="171" spans="1:33" x14ac:dyDescent="0.25">
      <c r="A171" s="71">
        <f t="shared" si="46"/>
        <v>-0.23236531470816491</v>
      </c>
      <c r="B171" s="60">
        <v>0.23236531470816491</v>
      </c>
      <c r="C171" s="60">
        <v>0.72312953068485952</v>
      </c>
      <c r="D171" s="21">
        <f t="shared" si="47"/>
        <v>0.63236531470816493</v>
      </c>
      <c r="E171" s="21">
        <f t="shared" si="48"/>
        <v>3.7142902457539019E-2</v>
      </c>
      <c r="F171" s="21">
        <f t="shared" si="49"/>
        <v>0.14914123311669653</v>
      </c>
      <c r="G171" s="21">
        <f t="shared" si="59"/>
        <v>4.6049826327170099E-2</v>
      </c>
      <c r="H171" s="21">
        <f t="shared" si="50"/>
        <v>0.18628413557423557</v>
      </c>
      <c r="I171" s="21">
        <f t="shared" si="51"/>
        <v>4.6049826327170092E-2</v>
      </c>
      <c r="J171" s="21">
        <f t="shared" si="52"/>
        <v>3.1352806759250043E-5</v>
      </c>
      <c r="K171" s="73">
        <f t="shared" si="53"/>
        <v>-2.008069501339012E-8</v>
      </c>
      <c r="L171" s="21">
        <f t="shared" si="54"/>
        <v>0.72263448357835092</v>
      </c>
      <c r="M171" s="74">
        <f t="shared" si="55"/>
        <v>2.4507163766254305E-7</v>
      </c>
      <c r="N171" s="10">
        <f t="shared" si="56"/>
        <v>4.7084369992547663E-2</v>
      </c>
      <c r="O171" s="10">
        <f t="shared" si="57"/>
        <v>1.0702805955728604E-6</v>
      </c>
      <c r="P171" s="75">
        <v>169</v>
      </c>
      <c r="Q171" s="71">
        <f t="shared" si="58"/>
        <v>0.72260315085228666</v>
      </c>
      <c r="R171" s="76"/>
      <c r="S171" s="197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</row>
    <row r="172" spans="1:33" x14ac:dyDescent="0.25">
      <c r="A172" s="71">
        <f t="shared" si="46"/>
        <v>-0.23163011068904957</v>
      </c>
      <c r="B172" s="60">
        <v>0.23163011068904957</v>
      </c>
      <c r="C172" s="60">
        <v>0.72264536844019933</v>
      </c>
      <c r="D172" s="21">
        <f t="shared" si="47"/>
        <v>0.63163011068904962</v>
      </c>
      <c r="E172" s="21">
        <f t="shared" si="48"/>
        <v>3.7142902457539019E-2</v>
      </c>
      <c r="F172" s="21">
        <f t="shared" si="49"/>
        <v>0.14886319274049864</v>
      </c>
      <c r="G172" s="21">
        <f t="shared" si="59"/>
        <v>4.5594881825266914E-2</v>
      </c>
      <c r="H172" s="21">
        <f t="shared" si="50"/>
        <v>0.18600609519803765</v>
      </c>
      <c r="I172" s="21">
        <f t="shared" si="51"/>
        <v>4.5594881825266921E-2</v>
      </c>
      <c r="J172" s="21">
        <f t="shared" si="52"/>
        <v>2.9133665744994645E-5</v>
      </c>
      <c r="K172" s="73">
        <f t="shared" si="53"/>
        <v>-1.865732024781481E-8</v>
      </c>
      <c r="L172" s="21">
        <f t="shared" si="54"/>
        <v>0.72253979191212347</v>
      </c>
      <c r="M172" s="74">
        <f t="shared" si="55"/>
        <v>1.1146403280552207E-8</v>
      </c>
      <c r="N172" s="10">
        <f t="shared" si="56"/>
        <v>4.6584862029340431E-2</v>
      </c>
      <c r="O172" s="10">
        <f t="shared" si="57"/>
        <v>9.800608044574275E-7</v>
      </c>
      <c r="P172" s="75">
        <v>170</v>
      </c>
      <c r="Q172" s="71">
        <f t="shared" si="58"/>
        <v>0.72251067690369875</v>
      </c>
      <c r="R172" s="76"/>
      <c r="S172" s="197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</row>
    <row r="173" spans="1:33" x14ac:dyDescent="0.25">
      <c r="A173" s="71">
        <f t="shared" si="46"/>
        <v>-0.23089490666993423</v>
      </c>
      <c r="B173" s="60">
        <v>0.23089490666993423</v>
      </c>
      <c r="C173" s="60">
        <v>0.72296822318951626</v>
      </c>
      <c r="D173" s="21">
        <f t="shared" si="47"/>
        <v>0.63089490666993431</v>
      </c>
      <c r="E173" s="21">
        <f t="shared" si="48"/>
        <v>3.7142902457539019E-2</v>
      </c>
      <c r="F173" s="21">
        <f t="shared" si="49"/>
        <v>0.14858217188146863</v>
      </c>
      <c r="G173" s="21">
        <f t="shared" si="59"/>
        <v>4.5142760948673484E-2</v>
      </c>
      <c r="H173" s="21">
        <f t="shared" si="50"/>
        <v>0.18572507433900765</v>
      </c>
      <c r="I173" s="21">
        <f t="shared" si="51"/>
        <v>4.5142760948673477E-2</v>
      </c>
      <c r="J173" s="21">
        <f t="shared" si="52"/>
        <v>2.7071382253109169E-5</v>
      </c>
      <c r="K173" s="73">
        <f t="shared" si="53"/>
        <v>-1.7334838105873412E-8</v>
      </c>
      <c r="L173" s="21">
        <f t="shared" si="54"/>
        <v>0.72244426571838238</v>
      </c>
      <c r="M173" s="74">
        <f t="shared" si="55"/>
        <v>2.7453143155700385E-7</v>
      </c>
      <c r="N173" s="10">
        <f t="shared" si="56"/>
        <v>4.608810611012952E-2</v>
      </c>
      <c r="O173" s="10">
        <f t="shared" si="57"/>
        <v>8.936774742883524E-7</v>
      </c>
      <c r="P173" s="75">
        <v>171</v>
      </c>
      <c r="Q173" s="71">
        <f t="shared" si="58"/>
        <v>0.7224172116709674</v>
      </c>
      <c r="R173" s="76"/>
      <c r="S173" s="197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</row>
    <row r="174" spans="1:33" x14ac:dyDescent="0.25">
      <c r="A174" s="71">
        <f t="shared" si="46"/>
        <v>-0.23015970265081889</v>
      </c>
      <c r="B174" s="60">
        <v>0.23015970265081889</v>
      </c>
      <c r="C174" s="60">
        <v>0.7220046108079724</v>
      </c>
      <c r="D174" s="21">
        <f t="shared" si="47"/>
        <v>0.63015970265081889</v>
      </c>
      <c r="E174" s="21">
        <f t="shared" si="48"/>
        <v>3.7142902457539019E-2</v>
      </c>
      <c r="F174" s="21">
        <f t="shared" si="49"/>
        <v>0.1482981556241694</v>
      </c>
      <c r="G174" s="21">
        <f t="shared" si="59"/>
        <v>4.4693489671124825E-2</v>
      </c>
      <c r="H174" s="21">
        <f t="shared" si="50"/>
        <v>0.18544105808170841</v>
      </c>
      <c r="I174" s="21">
        <f t="shared" si="51"/>
        <v>4.4693489671124825E-2</v>
      </c>
      <c r="J174" s="21">
        <f t="shared" si="52"/>
        <v>2.5154897985658712E-5</v>
      </c>
      <c r="K174" s="73">
        <f t="shared" si="53"/>
        <v>-1.610609705534589E-8</v>
      </c>
      <c r="L174" s="21">
        <f t="shared" si="54"/>
        <v>0.72234788898522895</v>
      </c>
      <c r="M174" s="74">
        <f t="shared" si="55"/>
        <v>1.1783990698057606E-7</v>
      </c>
      <c r="N174" s="10">
        <f t="shared" si="56"/>
        <v>4.5594129746210701E-2</v>
      </c>
      <c r="O174" s="10">
        <f t="shared" si="57"/>
        <v>8.1115254485069263E-7</v>
      </c>
      <c r="P174" s="75">
        <v>172</v>
      </c>
      <c r="Q174" s="71">
        <f t="shared" si="58"/>
        <v>0.72232275019334036</v>
      </c>
      <c r="R174" s="76"/>
      <c r="S174" s="197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</row>
    <row r="175" spans="1:33" x14ac:dyDescent="0.25">
      <c r="A175" s="71">
        <f t="shared" si="46"/>
        <v>-0.22942449863170356</v>
      </c>
      <c r="B175" s="60">
        <v>0.22942449863170356</v>
      </c>
      <c r="C175" s="60">
        <v>0.72216608691820128</v>
      </c>
      <c r="D175" s="21">
        <f t="shared" si="47"/>
        <v>0.62942449863170358</v>
      </c>
      <c r="E175" s="21">
        <f t="shared" si="48"/>
        <v>3.7142902457539019E-2</v>
      </c>
      <c r="F175" s="21">
        <f t="shared" si="49"/>
        <v>0.14801112936992125</v>
      </c>
      <c r="G175" s="21">
        <f t="shared" si="59"/>
        <v>4.4247092873956624E-2</v>
      </c>
      <c r="H175" s="21">
        <f t="shared" si="50"/>
        <v>0.18515403182746026</v>
      </c>
      <c r="I175" s="21">
        <f t="shared" si="51"/>
        <v>4.4247092873956624E-2</v>
      </c>
      <c r="J175" s="21">
        <f t="shared" si="52"/>
        <v>2.3373930286666719E-5</v>
      </c>
      <c r="K175" s="73">
        <f t="shared" si="53"/>
        <v>-1.4964452491457637E-8</v>
      </c>
      <c r="L175" s="21">
        <f t="shared" si="54"/>
        <v>0.72225064658125082</v>
      </c>
      <c r="M175" s="74">
        <f t="shared" si="55"/>
        <v>7.1503366150523769E-9</v>
      </c>
      <c r="N175" s="10">
        <f t="shared" si="56"/>
        <v>4.5102959488514602E-2</v>
      </c>
      <c r="O175" s="10">
        <f t="shared" si="57"/>
        <v>7.3250766191493399E-7</v>
      </c>
      <c r="P175" s="75">
        <v>173</v>
      </c>
      <c r="Q175" s="71">
        <f t="shared" si="58"/>
        <v>0.72222728761541666</v>
      </c>
      <c r="R175" s="76"/>
      <c r="S175" s="197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</row>
    <row r="176" spans="1:33" x14ac:dyDescent="0.25">
      <c r="A176" s="71">
        <f t="shared" si="46"/>
        <v>-0.22868929461258825</v>
      </c>
      <c r="B176" s="60">
        <v>0.22868929461258825</v>
      </c>
      <c r="C176" s="60">
        <v>0.72265003616349488</v>
      </c>
      <c r="D176" s="21">
        <f t="shared" si="47"/>
        <v>0.62868929461258827</v>
      </c>
      <c r="E176" s="21">
        <f t="shared" si="48"/>
        <v>3.7142902457539019E-2</v>
      </c>
      <c r="F176" s="21">
        <f t="shared" si="49"/>
        <v>0.14772107886198255</v>
      </c>
      <c r="G176" s="21">
        <f t="shared" si="59"/>
        <v>4.3803594374788965E-2</v>
      </c>
      <c r="H176" s="21">
        <f t="shared" si="50"/>
        <v>0.18486398131952153</v>
      </c>
      <c r="I176" s="21">
        <f t="shared" si="51"/>
        <v>4.3803594374788979E-2</v>
      </c>
      <c r="J176" s="21">
        <f t="shared" si="52"/>
        <v>2.1718918277736956E-5</v>
      </c>
      <c r="K176" s="73">
        <f t="shared" si="53"/>
        <v>-1.3903730782160512E-8</v>
      </c>
      <c r="L176" s="21">
        <f t="shared" si="54"/>
        <v>0.72215252421006781</v>
      </c>
      <c r="M176" s="74">
        <f t="shared" si="55"/>
        <v>2.4751814380281467E-7</v>
      </c>
      <c r="N176" s="10">
        <f t="shared" si="56"/>
        <v>4.4614620966035579E-2</v>
      </c>
      <c r="O176" s="10">
        <f t="shared" si="57"/>
        <v>6.5776413170907911E-7</v>
      </c>
      <c r="P176" s="75">
        <v>174</v>
      </c>
      <c r="Q176" s="71">
        <f t="shared" si="58"/>
        <v>0.72213081919552091</v>
      </c>
      <c r="R176" s="76"/>
      <c r="S176" s="197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</row>
    <row r="177" spans="1:33" x14ac:dyDescent="0.25">
      <c r="A177" s="71">
        <f t="shared" si="46"/>
        <v>-0.22803577992893032</v>
      </c>
      <c r="B177" s="60">
        <v>0.22803577992893032</v>
      </c>
      <c r="C177" s="60">
        <v>0.72152087776360363</v>
      </c>
      <c r="D177" s="21">
        <f t="shared" si="47"/>
        <v>0.62803577992893034</v>
      </c>
      <c r="E177" s="21">
        <f t="shared" si="48"/>
        <v>3.7142902457539019E-2</v>
      </c>
      <c r="F177" s="21">
        <f t="shared" si="49"/>
        <v>0.14746070607080239</v>
      </c>
      <c r="G177" s="21">
        <f t="shared" si="59"/>
        <v>4.3411825063998592E-2</v>
      </c>
      <c r="H177" s="21">
        <f t="shared" si="50"/>
        <v>0.1846036085283414</v>
      </c>
      <c r="I177" s="21">
        <f t="shared" si="51"/>
        <v>4.3411825063998606E-2</v>
      </c>
      <c r="J177" s="21">
        <f t="shared" si="52"/>
        <v>2.0346336590309398E-5</v>
      </c>
      <c r="K177" s="73">
        <f t="shared" si="53"/>
        <v>-1.3024155925525076E-8</v>
      </c>
      <c r="L177" s="21">
        <f t="shared" si="54"/>
        <v>0.72206455465323172</v>
      </c>
      <c r="M177" s="74">
        <f t="shared" si="55"/>
        <v>2.9558456031567041E-7</v>
      </c>
      <c r="N177" s="10">
        <f t="shared" si="56"/>
        <v>4.4182939559839846E-2</v>
      </c>
      <c r="O177" s="10">
        <f t="shared" si="57"/>
        <v>5.946175656964889E-7</v>
      </c>
      <c r="P177" s="75">
        <v>175</v>
      </c>
      <c r="Q177" s="71">
        <f t="shared" si="58"/>
        <v>0.72204422134079738</v>
      </c>
      <c r="R177" s="76"/>
      <c r="S177" s="197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</row>
    <row r="178" spans="1:33" x14ac:dyDescent="0.25">
      <c r="A178" s="71">
        <f t="shared" si="46"/>
        <v>-0.22730057590981498</v>
      </c>
      <c r="B178" s="60">
        <v>0.22730057590981498</v>
      </c>
      <c r="C178" s="60">
        <v>0.7228115844281584</v>
      </c>
      <c r="D178" s="21">
        <f t="shared" si="47"/>
        <v>0.62730057590981503</v>
      </c>
      <c r="E178" s="21">
        <f t="shared" si="48"/>
        <v>3.7142902457539019E-2</v>
      </c>
      <c r="F178" s="21">
        <f t="shared" si="49"/>
        <v>0.1471649054999799</v>
      </c>
      <c r="G178" s="21">
        <f t="shared" si="59"/>
        <v>4.2973862458830968E-2</v>
      </c>
      <c r="H178" s="21">
        <f t="shared" si="50"/>
        <v>0.18430780795751892</v>
      </c>
      <c r="I178" s="21">
        <f t="shared" si="51"/>
        <v>4.2973862458830982E-2</v>
      </c>
      <c r="J178" s="21">
        <f t="shared" si="52"/>
        <v>1.8905493465080856E-5</v>
      </c>
      <c r="K178" s="73">
        <f t="shared" si="53"/>
        <v>-1.2100967711450752E-8</v>
      </c>
      <c r="L178" s="21">
        <f t="shared" si="54"/>
        <v>0.72196473388964688</v>
      </c>
      <c r="M178" s="74">
        <f t="shared" si="55"/>
        <v>7.1715583457725695E-7</v>
      </c>
      <c r="N178" s="10">
        <f t="shared" si="56"/>
        <v>4.3700016685345712E-2</v>
      </c>
      <c r="O178" s="10">
        <f t="shared" si="57"/>
        <v>5.2729996068520622E-7</v>
      </c>
      <c r="P178" s="75">
        <v>176</v>
      </c>
      <c r="Q178" s="71">
        <f t="shared" si="58"/>
        <v>0.72194584049714949</v>
      </c>
      <c r="R178" s="76"/>
      <c r="S178" s="197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</row>
    <row r="179" spans="1:33" x14ac:dyDescent="0.25">
      <c r="A179" s="71">
        <f t="shared" si="46"/>
        <v>-0.22656537189069964</v>
      </c>
      <c r="B179" s="60">
        <v>0.22656537189069964</v>
      </c>
      <c r="C179" s="60">
        <v>0.72152545713753147</v>
      </c>
      <c r="D179" s="21">
        <f t="shared" si="47"/>
        <v>0.62656537189069961</v>
      </c>
      <c r="E179" s="21">
        <f t="shared" si="48"/>
        <v>3.7142902457539019E-2</v>
      </c>
      <c r="F179" s="21">
        <f t="shared" si="49"/>
        <v>0.14686604163028535</v>
      </c>
      <c r="G179" s="21">
        <f t="shared" si="59"/>
        <v>4.2538861207602433E-2</v>
      </c>
      <c r="H179" s="21">
        <f t="shared" si="50"/>
        <v>0.18400894408782439</v>
      </c>
      <c r="I179" s="21">
        <f t="shared" si="51"/>
        <v>4.2538861207602426E-2</v>
      </c>
      <c r="J179" s="21">
        <f t="shared" si="52"/>
        <v>1.7566595272823768E-5</v>
      </c>
      <c r="K179" s="73">
        <f t="shared" si="53"/>
        <v>-1.124321759804502E-8</v>
      </c>
      <c r="L179" s="21">
        <f t="shared" si="54"/>
        <v>0.72186399617747776</v>
      </c>
      <c r="M179" s="74">
        <f t="shared" si="55"/>
        <v>1.1460868156775918E-7</v>
      </c>
      <c r="N179" s="10">
        <f t="shared" si="56"/>
        <v>4.3219994715084462E-2</v>
      </c>
      <c r="O179" s="10">
        <f t="shared" si="57"/>
        <v>4.6394285501478077E-7</v>
      </c>
      <c r="P179" s="75">
        <v>177</v>
      </c>
      <c r="Q179" s="71">
        <f t="shared" si="58"/>
        <v>0.72184644082542249</v>
      </c>
      <c r="R179" s="76"/>
      <c r="S179" s="197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</row>
    <row r="180" spans="1:33" x14ac:dyDescent="0.25">
      <c r="A180" s="71">
        <f t="shared" si="46"/>
        <v>-0.22574847853612715</v>
      </c>
      <c r="B180" s="60">
        <v>0.22574847853612715</v>
      </c>
      <c r="C180" s="60">
        <v>0.72120328802814293</v>
      </c>
      <c r="D180" s="21">
        <f t="shared" si="47"/>
        <v>0.62574847853612714</v>
      </c>
      <c r="E180" s="21">
        <f t="shared" si="48"/>
        <v>3.7142902457539019E-2</v>
      </c>
      <c r="F180" s="21">
        <f t="shared" si="49"/>
        <v>0.14653036247215592</v>
      </c>
      <c r="G180" s="21">
        <f t="shared" si="59"/>
        <v>4.2059023851531707E-2</v>
      </c>
      <c r="H180" s="21">
        <f t="shared" si="50"/>
        <v>0.18367326492969493</v>
      </c>
      <c r="I180" s="21">
        <f t="shared" si="51"/>
        <v>4.2059023851531693E-2</v>
      </c>
      <c r="J180" s="21">
        <f t="shared" si="52"/>
        <v>1.6189754900516721E-5</v>
      </c>
      <c r="K180" s="73">
        <f t="shared" si="53"/>
        <v>-1.0361279937485727E-8</v>
      </c>
      <c r="L180" s="21">
        <f t="shared" si="54"/>
        <v>0.72175097608434802</v>
      </c>
      <c r="M180" s="74">
        <f t="shared" si="55"/>
        <v>2.9996220690970629E-7</v>
      </c>
      <c r="N180" s="10">
        <f t="shared" si="56"/>
        <v>4.269006642345826E-2</v>
      </c>
      <c r="O180" s="10">
        <f t="shared" si="57"/>
        <v>3.982147275836964E-7</v>
      </c>
      <c r="P180" s="75">
        <v>178</v>
      </c>
      <c r="Q180" s="71">
        <f t="shared" si="58"/>
        <v>0.72173479669072749</v>
      </c>
      <c r="R180" s="76"/>
      <c r="S180" s="197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</row>
    <row r="181" spans="1:33" x14ac:dyDescent="0.25">
      <c r="A181" s="71">
        <f t="shared" si="46"/>
        <v>-0.22509496385246899</v>
      </c>
      <c r="B181" s="60">
        <v>0.22509496385246899</v>
      </c>
      <c r="C181" s="60">
        <v>0.72265479027120405</v>
      </c>
      <c r="D181" s="21">
        <f t="shared" si="47"/>
        <v>0.62509496385246899</v>
      </c>
      <c r="E181" s="21">
        <f t="shared" si="48"/>
        <v>3.7142902457539019E-2</v>
      </c>
      <c r="F181" s="21">
        <f t="shared" si="49"/>
        <v>0.14625907364049795</v>
      </c>
      <c r="G181" s="21">
        <f t="shared" si="59"/>
        <v>4.1677821416769088E-2</v>
      </c>
      <c r="H181" s="21">
        <f t="shared" si="50"/>
        <v>0.18340197609803696</v>
      </c>
      <c r="I181" s="21">
        <f t="shared" si="51"/>
        <v>4.1677821416769102E-2</v>
      </c>
      <c r="J181" s="21">
        <f t="shared" si="52"/>
        <v>1.5166337662926496E-5</v>
      </c>
      <c r="K181" s="73">
        <f t="shared" si="53"/>
        <v>-9.7058067421849959E-9</v>
      </c>
      <c r="L181" s="21">
        <f t="shared" si="54"/>
        <v>0.72165972488233232</v>
      </c>
      <c r="M181" s="74">
        <f t="shared" si="55"/>
        <v>9.9015512813044681E-7</v>
      </c>
      <c r="N181" s="10">
        <f t="shared" si="56"/>
        <v>4.2268742111892584E-2</v>
      </c>
      <c r="O181" s="10">
        <f t="shared" si="57"/>
        <v>3.4918726792521838E-7</v>
      </c>
      <c r="P181" s="75">
        <v>179</v>
      </c>
      <c r="Q181" s="71">
        <f t="shared" si="58"/>
        <v>0.72164456825047618</v>
      </c>
      <c r="R181" s="76"/>
      <c r="S181" s="197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</row>
    <row r="182" spans="1:33" x14ac:dyDescent="0.25">
      <c r="A182" s="71">
        <f t="shared" si="46"/>
        <v>-0.22435975983335366</v>
      </c>
      <c r="B182" s="60">
        <v>0.22435975983335366</v>
      </c>
      <c r="C182" s="60">
        <v>0.72152545713753147</v>
      </c>
      <c r="D182" s="21">
        <f t="shared" si="47"/>
        <v>0.62435975983335368</v>
      </c>
      <c r="E182" s="21">
        <f t="shared" si="48"/>
        <v>3.7142902457539019E-2</v>
      </c>
      <c r="F182" s="21">
        <f t="shared" si="49"/>
        <v>0.14595094549892976</v>
      </c>
      <c r="G182" s="21">
        <f t="shared" si="59"/>
        <v>4.1251819814753371E-2</v>
      </c>
      <c r="H182" s="21">
        <f t="shared" si="50"/>
        <v>0.18309384795646877</v>
      </c>
      <c r="I182" s="21">
        <f t="shared" si="51"/>
        <v>4.1251819814753378E-2</v>
      </c>
      <c r="J182" s="21">
        <f t="shared" si="52"/>
        <v>1.409206213150737E-5</v>
      </c>
      <c r="K182" s="73">
        <f t="shared" si="53"/>
        <v>-9.0178321961045777E-9</v>
      </c>
      <c r="L182" s="21">
        <f t="shared" si="54"/>
        <v>0.72155617040221054</v>
      </c>
      <c r="M182" s="74">
        <f t="shared" si="55"/>
        <v>9.4330462724673056E-10</v>
      </c>
      <c r="N182" s="10">
        <f t="shared" si="56"/>
        <v>4.1797553869995493E-2</v>
      </c>
      <c r="O182" s="10">
        <f t="shared" si="57"/>
        <v>2.978256590510044E-7</v>
      </c>
      <c r="P182" s="75">
        <v>180</v>
      </c>
      <c r="Q182" s="71">
        <f t="shared" si="58"/>
        <v>0.72154208735791125</v>
      </c>
      <c r="R182" s="76"/>
      <c r="S182" s="197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</row>
    <row r="183" spans="1:33" x14ac:dyDescent="0.25">
      <c r="A183" s="71">
        <f t="shared" si="46"/>
        <v>-0.22370624514969573</v>
      </c>
      <c r="B183" s="60">
        <v>0.22370624514969573</v>
      </c>
      <c r="C183" s="60">
        <v>0.72218006954476444</v>
      </c>
      <c r="D183" s="21">
        <f t="shared" si="47"/>
        <v>0.62370624514969575</v>
      </c>
      <c r="E183" s="21">
        <f t="shared" si="48"/>
        <v>3.7142902457539019E-2</v>
      </c>
      <c r="F183" s="21">
        <f t="shared" si="49"/>
        <v>0.14567444220000783</v>
      </c>
      <c r="G183" s="21">
        <f t="shared" si="59"/>
        <v>4.087569933146535E-2</v>
      </c>
      <c r="H183" s="21">
        <f t="shared" si="50"/>
        <v>0.18281734465754684</v>
      </c>
      <c r="I183" s="21">
        <f t="shared" si="51"/>
        <v>4.0875699331465329E-2</v>
      </c>
      <c r="J183" s="21">
        <f t="shared" si="52"/>
        <v>1.3201160683552358E-5</v>
      </c>
      <c r="K183" s="73">
        <f t="shared" si="53"/>
        <v>-8.4473478837827663E-9</v>
      </c>
      <c r="L183" s="21">
        <f t="shared" si="54"/>
        <v>0.72146331734195357</v>
      </c>
      <c r="M183" s="74">
        <f t="shared" si="55"/>
        <v>5.1373372023422936E-7</v>
      </c>
      <c r="N183" s="10">
        <f t="shared" si="56"/>
        <v>4.1381225806440443E-2</v>
      </c>
      <c r="O183" s="10">
        <f t="shared" si="57"/>
        <v>2.5555701690076456E-7</v>
      </c>
      <c r="P183" s="75">
        <v>181</v>
      </c>
      <c r="Q183" s="71">
        <f t="shared" si="58"/>
        <v>0.72145012462861791</v>
      </c>
      <c r="R183" s="76"/>
      <c r="S183" s="197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</row>
    <row r="184" spans="1:33" x14ac:dyDescent="0.25">
      <c r="A184" s="71">
        <f t="shared" si="46"/>
        <v>-0.22297104113058042</v>
      </c>
      <c r="B184" s="60">
        <v>0.22297104113058042</v>
      </c>
      <c r="C184" s="60">
        <v>0.72202331043127721</v>
      </c>
      <c r="D184" s="21">
        <f t="shared" si="47"/>
        <v>0.62297104113058044</v>
      </c>
      <c r="E184" s="21">
        <f t="shared" si="48"/>
        <v>3.7142902457539019E-2</v>
      </c>
      <c r="F184" s="21">
        <f t="shared" si="49"/>
        <v>0.14536042810116609</v>
      </c>
      <c r="G184" s="21">
        <f t="shared" si="59"/>
        <v>4.0455444572915562E-2</v>
      </c>
      <c r="H184" s="21">
        <f t="shared" si="50"/>
        <v>0.1825033305587051</v>
      </c>
      <c r="I184" s="21">
        <f t="shared" si="51"/>
        <v>4.0455444572915555E-2</v>
      </c>
      <c r="J184" s="21">
        <f t="shared" si="52"/>
        <v>1.2265998959757607E-5</v>
      </c>
      <c r="K184" s="73">
        <f t="shared" si="53"/>
        <v>-7.8485763619075076E-9</v>
      </c>
      <c r="L184" s="21">
        <f t="shared" si="54"/>
        <v>0.72135794426532485</v>
      </c>
      <c r="M184" s="74">
        <f t="shared" si="55"/>
        <v>4.4271213479414816E-7</v>
      </c>
      <c r="N184" s="10">
        <f t="shared" si="56"/>
        <v>4.0915693553353873E-2</v>
      </c>
      <c r="O184" s="10">
        <f t="shared" si="57"/>
        <v>2.1182912399451052E-7</v>
      </c>
      <c r="P184" s="75">
        <v>182</v>
      </c>
      <c r="Q184" s="71">
        <f t="shared" si="58"/>
        <v>0.72134568611494143</v>
      </c>
      <c r="R184" s="76"/>
      <c r="S184" s="197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</row>
    <row r="185" spans="1:33" x14ac:dyDescent="0.25">
      <c r="A185" s="71">
        <f t="shared" si="46"/>
        <v>-0.22231752644692226</v>
      </c>
      <c r="B185" s="60">
        <v>0.22231752644692226</v>
      </c>
      <c r="C185" s="60">
        <v>0.72154892078151656</v>
      </c>
      <c r="D185" s="21">
        <f t="shared" si="47"/>
        <v>0.62231752644692229</v>
      </c>
      <c r="E185" s="21">
        <f t="shared" si="48"/>
        <v>3.7142902457539019E-2</v>
      </c>
      <c r="F185" s="21">
        <f t="shared" si="49"/>
        <v>0.14507867611086039</v>
      </c>
      <c r="G185" s="21">
        <f t="shared" si="59"/>
        <v>4.0084457403447009E-2</v>
      </c>
      <c r="H185" s="21">
        <f t="shared" si="50"/>
        <v>0.18222157856839941</v>
      </c>
      <c r="I185" s="21">
        <f t="shared" si="51"/>
        <v>4.0084457403447023E-2</v>
      </c>
      <c r="J185" s="21">
        <f t="shared" si="52"/>
        <v>1.149047507583256E-5</v>
      </c>
      <c r="K185" s="73">
        <f t="shared" si="53"/>
        <v>-7.3520612549920953E-9</v>
      </c>
      <c r="L185" s="21">
        <f t="shared" si="54"/>
        <v>0.72126346083695914</v>
      </c>
      <c r="M185" s="74">
        <f t="shared" si="55"/>
        <v>8.1487379946725409E-8</v>
      </c>
      <c r="N185" s="10">
        <f t="shared" si="56"/>
        <v>4.0504423290853436E-2</v>
      </c>
      <c r="O185" s="10">
        <f t="shared" si="57"/>
        <v>1.7637134658505643E-7</v>
      </c>
      <c r="P185" s="75">
        <v>183</v>
      </c>
      <c r="Q185" s="71">
        <f t="shared" si="58"/>
        <v>0.72125197771394456</v>
      </c>
      <c r="R185" s="76"/>
      <c r="S185" s="197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</row>
    <row r="186" spans="1:33" x14ac:dyDescent="0.25">
      <c r="A186" s="71">
        <f t="shared" si="46"/>
        <v>-0.22158232242780693</v>
      </c>
      <c r="B186" s="60">
        <v>0.22158232242780693</v>
      </c>
      <c r="C186" s="60">
        <v>0.72170564491915812</v>
      </c>
      <c r="D186" s="21">
        <f t="shared" si="47"/>
        <v>0.62158232242780698</v>
      </c>
      <c r="E186" s="21">
        <f t="shared" si="48"/>
        <v>3.7142902457539019E-2</v>
      </c>
      <c r="F186" s="21">
        <f t="shared" si="49"/>
        <v>0.14475873933797609</v>
      </c>
      <c r="G186" s="21">
        <f t="shared" si="59"/>
        <v>3.9670004199754617E-2</v>
      </c>
      <c r="H186" s="21">
        <f t="shared" si="50"/>
        <v>0.1819016417955151</v>
      </c>
      <c r="I186" s="21">
        <f t="shared" si="51"/>
        <v>3.9670004199754604E-2</v>
      </c>
      <c r="J186" s="21">
        <f t="shared" si="52"/>
        <v>1.0676432537225005E-5</v>
      </c>
      <c r="K186" s="73">
        <f t="shared" si="53"/>
        <v>-6.8309266715857089E-9</v>
      </c>
      <c r="L186" s="21">
        <f t="shared" si="54"/>
        <v>0.72115623896907077</v>
      </c>
      <c r="M186" s="74">
        <f t="shared" si="55"/>
        <v>3.0184689799137815E-7</v>
      </c>
      <c r="N186" s="10">
        <f t="shared" si="56"/>
        <v>4.0044613907364551E-2</v>
      </c>
      <c r="O186" s="10">
        <f t="shared" si="57"/>
        <v>1.4033243303561056E-7</v>
      </c>
      <c r="P186" s="75">
        <v>184</v>
      </c>
      <c r="Q186" s="71">
        <f t="shared" si="58"/>
        <v>0.72114556936746022</v>
      </c>
      <c r="R186" s="76"/>
      <c r="S186" s="197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</row>
    <row r="187" spans="1:33" x14ac:dyDescent="0.25">
      <c r="A187" s="71">
        <f t="shared" si="46"/>
        <v>-0.22084711840869159</v>
      </c>
      <c r="B187" s="60">
        <v>0.22084711840869159</v>
      </c>
      <c r="C187" s="60">
        <v>0.72042589902134335</v>
      </c>
      <c r="D187" s="21">
        <f t="shared" si="47"/>
        <v>0.62084711840869167</v>
      </c>
      <c r="E187" s="21">
        <f t="shared" si="48"/>
        <v>3.7142902457539019E-2</v>
      </c>
      <c r="F187" s="21">
        <f t="shared" si="49"/>
        <v>0.14443565343300543</v>
      </c>
      <c r="G187" s="21">
        <f t="shared" si="59"/>
        <v>3.9258642485917691E-2</v>
      </c>
      <c r="H187" s="21">
        <f t="shared" si="50"/>
        <v>0.18157855589054442</v>
      </c>
      <c r="I187" s="21">
        <f t="shared" si="51"/>
        <v>3.9258642485917691E-2</v>
      </c>
      <c r="J187" s="21">
        <f t="shared" si="52"/>
        <v>9.9200322294783634E-6</v>
      </c>
      <c r="K187" s="73">
        <f t="shared" si="53"/>
        <v>-6.3467315468741409E-9</v>
      </c>
      <c r="L187" s="21">
        <f t="shared" si="54"/>
        <v>0.72104802733097173</v>
      </c>
      <c r="M187" s="74">
        <f t="shared" si="55"/>
        <v>3.8704363364106307E-7</v>
      </c>
      <c r="N187" s="10">
        <f t="shared" si="56"/>
        <v>3.9587859779214148E-2</v>
      </c>
      <c r="O187" s="10">
        <f t="shared" si="57"/>
        <v>1.083840262054449E-7</v>
      </c>
      <c r="P187" s="75">
        <v>185</v>
      </c>
      <c r="Q187" s="71">
        <f t="shared" si="58"/>
        <v>0.72103811364547377</v>
      </c>
      <c r="R187" s="76"/>
      <c r="S187" s="197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</row>
    <row r="188" spans="1:33" x14ac:dyDescent="0.25">
      <c r="A188" s="71">
        <f t="shared" si="46"/>
        <v>-0.2201119143895765</v>
      </c>
      <c r="B188" s="60">
        <v>0.2201119143895765</v>
      </c>
      <c r="C188" s="60">
        <v>0.72107439579122579</v>
      </c>
      <c r="D188" s="21">
        <f t="shared" si="47"/>
        <v>0.62011191438957658</v>
      </c>
      <c r="E188" s="21">
        <f t="shared" si="48"/>
        <v>3.7142902457539019E-2</v>
      </c>
      <c r="F188" s="21">
        <f t="shared" si="49"/>
        <v>0.14410940972498992</v>
      </c>
      <c r="G188" s="21">
        <f t="shared" si="59"/>
        <v>3.8850385010624745E-2</v>
      </c>
      <c r="H188" s="21">
        <f t="shared" si="50"/>
        <v>0.18125231218252894</v>
      </c>
      <c r="I188" s="21">
        <f t="shared" si="51"/>
        <v>3.8850385010624731E-2</v>
      </c>
      <c r="J188" s="21">
        <f t="shared" si="52"/>
        <v>9.2171964228383741E-6</v>
      </c>
      <c r="K188" s="73">
        <f t="shared" si="53"/>
        <v>-5.8968575111408993E-9</v>
      </c>
      <c r="L188" s="21">
        <f t="shared" si="54"/>
        <v>0.72093881896366074</v>
      </c>
      <c r="M188" s="74">
        <f t="shared" si="55"/>
        <v>1.8381076172601305E-8</v>
      </c>
      <c r="N188" s="10">
        <f t="shared" si="56"/>
        <v>3.9134177697137638E-2</v>
      </c>
      <c r="O188" s="10">
        <f t="shared" si="57"/>
        <v>8.0538288918213112E-8</v>
      </c>
      <c r="P188" s="75">
        <v>186</v>
      </c>
      <c r="Q188" s="71">
        <f t="shared" si="58"/>
        <v>0.72092960766409542</v>
      </c>
      <c r="R188" s="76"/>
      <c r="S188" s="197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</row>
    <row r="189" spans="1:33" x14ac:dyDescent="0.25">
      <c r="A189" s="71">
        <f t="shared" si="46"/>
        <v>-0.21945839970591835</v>
      </c>
      <c r="B189" s="60">
        <v>0.21945839970591835</v>
      </c>
      <c r="C189" s="60">
        <v>0.72089063974504941</v>
      </c>
      <c r="D189" s="21">
        <f t="shared" si="47"/>
        <v>0.61945839970591843</v>
      </c>
      <c r="E189" s="21">
        <f t="shared" si="48"/>
        <v>3.7142902457539019E-2</v>
      </c>
      <c r="F189" s="21">
        <f t="shared" si="49"/>
        <v>0.14381675777798214</v>
      </c>
      <c r="G189" s="21">
        <f t="shared" si="59"/>
        <v>3.8490105119013858E-2</v>
      </c>
      <c r="H189" s="21">
        <f t="shared" si="50"/>
        <v>0.18095966023552115</v>
      </c>
      <c r="I189" s="21">
        <f t="shared" si="51"/>
        <v>3.8490105119013858E-2</v>
      </c>
      <c r="J189" s="21">
        <f t="shared" si="52"/>
        <v>8.6343513833407853E-6</v>
      </c>
      <c r="K189" s="73">
        <f t="shared" si="53"/>
        <v>-5.5238116257063009E-9</v>
      </c>
      <c r="L189" s="21">
        <f t="shared" si="54"/>
        <v>0.72084090285447455</v>
      </c>
      <c r="M189" s="74">
        <f t="shared" si="55"/>
        <v>2.4737582840554512E-9</v>
      </c>
      <c r="N189" s="10">
        <f t="shared" si="56"/>
        <v>3.8733496797566797E-2</v>
      </c>
      <c r="O189" s="10">
        <f t="shared" si="57"/>
        <v>5.9239509188816983E-8</v>
      </c>
      <c r="P189" s="75">
        <v>187</v>
      </c>
      <c r="Q189" s="71">
        <f t="shared" si="58"/>
        <v>0.72083227402690286</v>
      </c>
      <c r="R189" s="76"/>
      <c r="S189" s="197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</row>
    <row r="190" spans="1:33" x14ac:dyDescent="0.25">
      <c r="A190" s="71">
        <f t="shared" si="46"/>
        <v>-0.21872319568680301</v>
      </c>
      <c r="B190" s="60">
        <v>0.21872319568680301</v>
      </c>
      <c r="C190" s="60">
        <v>0.72123108489322596</v>
      </c>
      <c r="D190" s="21">
        <f t="shared" si="47"/>
        <v>0.61872319568680301</v>
      </c>
      <c r="E190" s="21">
        <f t="shared" si="48"/>
        <v>3.7142902457539019E-2</v>
      </c>
      <c r="F190" s="21">
        <f t="shared" si="49"/>
        <v>0.14348452777758783</v>
      </c>
      <c r="G190" s="21">
        <f t="shared" si="59"/>
        <v>3.8087742881949486E-2</v>
      </c>
      <c r="H190" s="21">
        <f t="shared" si="50"/>
        <v>0.18062743023512684</v>
      </c>
      <c r="I190" s="21">
        <f t="shared" si="51"/>
        <v>3.8087742881949507E-2</v>
      </c>
      <c r="J190" s="21">
        <f t="shared" si="52"/>
        <v>8.0225697266666926E-6</v>
      </c>
      <c r="K190" s="73">
        <f t="shared" si="53"/>
        <v>-5.132268436617937E-9</v>
      </c>
      <c r="L190" s="21">
        <f t="shared" si="54"/>
        <v>0.7207297944912382</v>
      </c>
      <c r="M190" s="74">
        <f t="shared" si="55"/>
        <v>2.5129206712505399E-7</v>
      </c>
      <c r="N190" s="10">
        <f t="shared" si="56"/>
        <v>3.828566097983209E-2</v>
      </c>
      <c r="O190" s="10">
        <f t="shared" si="57"/>
        <v>3.9171573469459429E-8</v>
      </c>
      <c r="P190" s="75">
        <v>188</v>
      </c>
      <c r="Q190" s="71">
        <f t="shared" si="58"/>
        <v>0.72072177705377993</v>
      </c>
      <c r="R190" s="76"/>
      <c r="S190" s="197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</row>
    <row r="191" spans="1:33" x14ac:dyDescent="0.25">
      <c r="A191" s="71">
        <f t="shared" si="46"/>
        <v>-0.21798799166768767</v>
      </c>
      <c r="B191" s="60">
        <v>0.21798799166768767</v>
      </c>
      <c r="C191" s="60">
        <v>0.71980015256344854</v>
      </c>
      <c r="D191" s="21">
        <f t="shared" si="47"/>
        <v>0.6179879916676877</v>
      </c>
      <c r="E191" s="21">
        <f t="shared" si="48"/>
        <v>3.7142902457539019E-2</v>
      </c>
      <c r="F191" s="21">
        <f t="shared" si="49"/>
        <v>0.143149118298316</v>
      </c>
      <c r="G191" s="21">
        <f t="shared" si="59"/>
        <v>3.7688516792503804E-2</v>
      </c>
      <c r="H191" s="21">
        <f t="shared" si="50"/>
        <v>0.18029202075585504</v>
      </c>
      <c r="I191" s="21">
        <f t="shared" si="51"/>
        <v>3.7688516792503797E-2</v>
      </c>
      <c r="J191" s="21">
        <f t="shared" si="52"/>
        <v>7.4541193288341531E-6</v>
      </c>
      <c r="K191" s="73">
        <f t="shared" si="53"/>
        <v>-4.7684789139010181E-9</v>
      </c>
      <c r="L191" s="21">
        <f t="shared" si="54"/>
        <v>0.72061767196291093</v>
      </c>
      <c r="M191" s="74">
        <f t="shared" si="55"/>
        <v>6.6833796849735721E-7</v>
      </c>
      <c r="N191" s="10">
        <f t="shared" si="56"/>
        <v>3.7840942081269681E-2</v>
      </c>
      <c r="O191" s="10">
        <f t="shared" si="57"/>
        <v>2.3233468655363093E-8</v>
      </c>
      <c r="P191" s="75">
        <v>189</v>
      </c>
      <c r="Q191" s="71">
        <f t="shared" si="58"/>
        <v>0.72061022261206098</v>
      </c>
      <c r="R191" s="76"/>
      <c r="S191" s="197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</row>
    <row r="192" spans="1:33" x14ac:dyDescent="0.25">
      <c r="A192" s="71">
        <f t="shared" si="46"/>
        <v>-0.21725278764857234</v>
      </c>
      <c r="B192" s="60">
        <v>0.21725278764857234</v>
      </c>
      <c r="C192" s="60">
        <v>0.71978665266878006</v>
      </c>
      <c r="D192" s="21">
        <f t="shared" si="47"/>
        <v>0.61725278764857239</v>
      </c>
      <c r="E192" s="21">
        <f t="shared" si="48"/>
        <v>3.7142902457539019E-2</v>
      </c>
      <c r="F192" s="21">
        <f t="shared" si="49"/>
        <v>0.14281052304621528</v>
      </c>
      <c r="G192" s="21">
        <f t="shared" si="59"/>
        <v>3.7292436211486049E-2</v>
      </c>
      <c r="H192" s="21">
        <f t="shared" si="50"/>
        <v>0.17995342550375426</v>
      </c>
      <c r="I192" s="21">
        <f t="shared" si="51"/>
        <v>3.7292436211486049E-2</v>
      </c>
      <c r="J192" s="21">
        <f t="shared" si="52"/>
        <v>6.9259333320270392E-6</v>
      </c>
      <c r="K192" s="73">
        <f t="shared" si="53"/>
        <v>-4.4304758039882332E-9</v>
      </c>
      <c r="L192" s="21">
        <f t="shared" si="54"/>
        <v>0.72050453011128557</v>
      </c>
      <c r="M192" s="74">
        <f t="shared" si="55"/>
        <v>5.1534802245825201E-7</v>
      </c>
      <c r="N192" s="10">
        <f t="shared" si="56"/>
        <v>3.739935440464176E-2</v>
      </c>
      <c r="O192" s="10">
        <f t="shared" si="57"/>
        <v>1.143150002768196E-8</v>
      </c>
      <c r="P192" s="75">
        <v>190</v>
      </c>
      <c r="Q192" s="71">
        <f t="shared" si="58"/>
        <v>0.72049760860842937</v>
      </c>
      <c r="R192" s="76"/>
      <c r="S192" s="197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</row>
    <row r="193" spans="1:33" x14ac:dyDescent="0.25">
      <c r="A193" s="71">
        <f t="shared" si="46"/>
        <v>-0.21659927296491444</v>
      </c>
      <c r="B193" s="60">
        <v>0.21659927296491444</v>
      </c>
      <c r="C193" s="60">
        <v>0.7207522788471924</v>
      </c>
      <c r="D193" s="21">
        <f t="shared" si="47"/>
        <v>0.61659927296491446</v>
      </c>
      <c r="E193" s="21">
        <f t="shared" si="48"/>
        <v>3.7142902457539019E-2</v>
      </c>
      <c r="F193" s="21">
        <f t="shared" si="49"/>
        <v>0.14250687042833549</v>
      </c>
      <c r="G193" s="21">
        <f t="shared" si="59"/>
        <v>3.6943012150811735E-2</v>
      </c>
      <c r="H193" s="21">
        <f t="shared" si="50"/>
        <v>0.17964977288587447</v>
      </c>
      <c r="I193" s="21">
        <f t="shared" si="51"/>
        <v>3.6943012150811742E-2</v>
      </c>
      <c r="J193" s="21">
        <f t="shared" si="52"/>
        <v>6.4879282282216809E-6</v>
      </c>
      <c r="K193" s="73">
        <f t="shared" si="53"/>
        <v>-4.1501958606351781E-9</v>
      </c>
      <c r="L193" s="21">
        <f t="shared" si="54"/>
        <v>0.72040310001636654</v>
      </c>
      <c r="M193" s="74">
        <f t="shared" si="55"/>
        <v>1.2192585589691324E-7</v>
      </c>
      <c r="N193" s="10">
        <f t="shared" si="56"/>
        <v>3.7009471780049728E-2</v>
      </c>
      <c r="O193" s="10">
        <f t="shared" si="57"/>
        <v>4.4168823184505618E-9</v>
      </c>
      <c r="P193" s="75">
        <v>191</v>
      </c>
      <c r="Q193" s="71">
        <f t="shared" si="58"/>
        <v>0.72039661623833418</v>
      </c>
      <c r="R193" s="76"/>
      <c r="S193" s="197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</row>
    <row r="194" spans="1:33" x14ac:dyDescent="0.25">
      <c r="A194" s="71">
        <f t="shared" ref="A194:A257" si="60">-B194</f>
        <v>-0.21594575828125628</v>
      </c>
      <c r="B194" s="60">
        <v>0.21594575828125628</v>
      </c>
      <c r="C194" s="60">
        <v>0.71963039840685861</v>
      </c>
      <c r="D194" s="21">
        <f t="shared" ref="D194:D257" si="61">IF(B194=0,"",B194+1/$T$8)</f>
        <v>0.61594575828125631</v>
      </c>
      <c r="E194" s="21">
        <f t="shared" ref="E194:E257" si="62">IF(B194=0,"",$T$20-(LN(1+EXP(-$S$37*(H194-T$20))))/$S$37)</f>
        <v>3.7142902457539019E-2</v>
      </c>
      <c r="F194" s="21">
        <f t="shared" ref="F194:F257" si="63">IF(B194=0,"",B194-E194-G194-V$4*J194)</f>
        <v>0.14220069264253124</v>
      </c>
      <c r="G194" s="21">
        <f t="shared" si="59"/>
        <v>3.6596085566461406E-2</v>
      </c>
      <c r="H194" s="21">
        <f t="shared" ref="H194:H257" si="64">IF(B194=0,"",B194-G194-V$4*J194)</f>
        <v>0.17934359510007025</v>
      </c>
      <c r="I194" s="21">
        <f t="shared" ref="I194:I257" si="65">IF(B194=0,"",B194-H194-V$4*J194)</f>
        <v>3.6596085566461399E-2</v>
      </c>
      <c r="J194" s="21">
        <f t="shared" ref="J194:J257" si="66">IF(B194=0,"",LN(1+EXP($U$37*(B194-$U$39)))/$U$37)</f>
        <v>6.0776147246337014E-6</v>
      </c>
      <c r="K194" s="73">
        <f t="shared" ref="K194:K257" si="67">IF(B194=0,"",-LN(1+EXP($V$41*(B194-$V$39)))/$V$41)</f>
        <v>-3.8876469347470027E-9</v>
      </c>
      <c r="L194" s="21">
        <f t="shared" ref="L194:L257" si="68">IF(B194=0,"",$S$41*E194+$S$8+$T$41*F194+$U$41*I194+S$43*(J194+K194))</f>
        <v>0.72030085774517683</v>
      </c>
      <c r="M194" s="74">
        <f t="shared" ref="M194:M257" si="69">IF(B194=0,"",(L194-C194)*(L194-C194))</f>
        <v>4.4951572433810391E-7</v>
      </c>
      <c r="N194" s="10">
        <f t="shared" ref="N194:N257" si="70">IF(B194=0,"",1/V$16*LN(1+EXP(V$16*(B194-V$4*J194-T$39))))</f>
        <v>3.6622083227540118E-2</v>
      </c>
      <c r="O194" s="10">
        <f t="shared" ref="O194:O257" si="71">IF(B194=0,"",(N194-I194)^2)</f>
        <v>6.7587838156395997E-10</v>
      </c>
      <c r="P194" s="75">
        <v>192</v>
      </c>
      <c r="Q194" s="71">
        <f t="shared" ref="Q194:Q257" si="72">IF(B194=0,"",S$8+T$41*F194)</f>
        <v>0.7202947840180991</v>
      </c>
      <c r="R194" s="76"/>
      <c r="S194" s="197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</row>
    <row r="195" spans="1:33" x14ac:dyDescent="0.25">
      <c r="A195" s="71">
        <f t="shared" si="60"/>
        <v>-0.21529224359759835</v>
      </c>
      <c r="B195" s="60">
        <v>0.21529224359759835</v>
      </c>
      <c r="C195" s="60">
        <v>0.72043496492041792</v>
      </c>
      <c r="D195" s="21">
        <f t="shared" si="61"/>
        <v>0.61529224359759838</v>
      </c>
      <c r="E195" s="21">
        <f t="shared" si="62"/>
        <v>3.7142902457539019E-2</v>
      </c>
      <c r="F195" s="21">
        <f t="shared" si="63"/>
        <v>0.14189198656217084</v>
      </c>
      <c r="G195" s="21">
        <f t="shared" ref="G195:G258" si="73">IF(B195=0,"",1/2*(B195-V$4*J195+T$37)+1/2*POWER((B195-V$4*J195+T$37)^2-4*V$37*(B195-V$4*J195),0.5))</f>
        <v>3.6251661334757448E-2</v>
      </c>
      <c r="H195" s="21">
        <f t="shared" si="64"/>
        <v>0.17903488901970988</v>
      </c>
      <c r="I195" s="21">
        <f t="shared" si="65"/>
        <v>3.6251661334757428E-2</v>
      </c>
      <c r="J195" s="21">
        <f t="shared" si="66"/>
        <v>5.6932431310483586E-6</v>
      </c>
      <c r="K195" s="73">
        <f t="shared" si="67"/>
        <v>-3.6417073253981392E-9</v>
      </c>
      <c r="L195" s="21">
        <f t="shared" si="68"/>
        <v>0.72019780050925597</v>
      </c>
      <c r="M195" s="74">
        <f t="shared" si="69"/>
        <v>5.6246957921794355E-8</v>
      </c>
      <c r="N195" s="10">
        <f t="shared" si="70"/>
        <v>3.6237197567594331E-2</v>
      </c>
      <c r="O195" s="10">
        <f t="shared" si="71"/>
        <v>2.0920056054826045E-10</v>
      </c>
      <c r="P195" s="75">
        <v>193</v>
      </c>
      <c r="Q195" s="71">
        <f t="shared" si="72"/>
        <v>0.72019211090783219</v>
      </c>
      <c r="R195" s="76"/>
      <c r="S195" s="197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</row>
    <row r="196" spans="1:33" x14ac:dyDescent="0.25">
      <c r="A196" s="71">
        <f t="shared" si="60"/>
        <v>-0.21455703957848302</v>
      </c>
      <c r="B196" s="60">
        <v>0.21455703957848302</v>
      </c>
      <c r="C196" s="60">
        <v>0.7207522788471924</v>
      </c>
      <c r="D196" s="21">
        <f t="shared" si="61"/>
        <v>0.61455703957848307</v>
      </c>
      <c r="E196" s="21">
        <f t="shared" si="62"/>
        <v>3.7142902457539019E-2</v>
      </c>
      <c r="F196" s="21">
        <f t="shared" si="63"/>
        <v>0.14154166676186325</v>
      </c>
      <c r="G196" s="21">
        <f t="shared" si="73"/>
        <v>3.5867180562305638E-2</v>
      </c>
      <c r="H196" s="21">
        <f t="shared" si="64"/>
        <v>0.17868456921940226</v>
      </c>
      <c r="I196" s="21">
        <f t="shared" si="65"/>
        <v>3.5867180562305659E-2</v>
      </c>
      <c r="J196" s="21">
        <f t="shared" si="66"/>
        <v>5.2897967750990575E-6</v>
      </c>
      <c r="K196" s="73">
        <f t="shared" si="67"/>
        <v>-3.3835729200708314E-9</v>
      </c>
      <c r="L196" s="21">
        <f t="shared" si="68"/>
        <v>0.72008088382883595</v>
      </c>
      <c r="M196" s="74">
        <f t="shared" si="69"/>
        <v>4.507712706738532E-7</v>
      </c>
      <c r="N196" s="10">
        <f t="shared" si="70"/>
        <v>3.5807203436015581E-2</v>
      </c>
      <c r="O196" s="10">
        <f t="shared" si="71"/>
        <v>3.5972556780160067E-9</v>
      </c>
      <c r="P196" s="75">
        <v>194</v>
      </c>
      <c r="Q196" s="71">
        <f t="shared" si="72"/>
        <v>0.72007559741563376</v>
      </c>
      <c r="R196" s="76"/>
      <c r="S196" s="197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</row>
    <row r="197" spans="1:33" x14ac:dyDescent="0.25">
      <c r="A197" s="71">
        <f t="shared" si="60"/>
        <v>-0.21390352489482486</v>
      </c>
      <c r="B197" s="60">
        <v>0.21390352489482486</v>
      </c>
      <c r="C197" s="60">
        <v>0.71946936338088663</v>
      </c>
      <c r="D197" s="21">
        <f t="shared" si="61"/>
        <v>0.61390352489482491</v>
      </c>
      <c r="E197" s="21">
        <f t="shared" si="62"/>
        <v>3.7142902457539019E-2</v>
      </c>
      <c r="F197" s="21">
        <f t="shared" si="63"/>
        <v>0.1412275795821725</v>
      </c>
      <c r="G197" s="21">
        <f t="shared" si="73"/>
        <v>3.552808761765628E-2</v>
      </c>
      <c r="H197" s="21">
        <f t="shared" si="64"/>
        <v>0.17837048203971151</v>
      </c>
      <c r="I197" s="21">
        <f t="shared" si="65"/>
        <v>3.5528087617656273E-2</v>
      </c>
      <c r="J197" s="21">
        <f t="shared" si="66"/>
        <v>4.9552374570833407E-6</v>
      </c>
      <c r="K197" s="73">
        <f t="shared" si="67"/>
        <v>-3.1695219444285633E-9</v>
      </c>
      <c r="L197" s="21">
        <f t="shared" si="68"/>
        <v>0.71997608666380142</v>
      </c>
      <c r="M197" s="74">
        <f t="shared" si="69"/>
        <v>2.5676848544794173E-7</v>
      </c>
      <c r="N197" s="10">
        <f t="shared" si="70"/>
        <v>3.5427663986291352E-2</v>
      </c>
      <c r="O197" s="10">
        <f t="shared" si="71"/>
        <v>1.0084905736517533E-8</v>
      </c>
      <c r="P197" s="75">
        <v>195</v>
      </c>
      <c r="Q197" s="71">
        <f t="shared" si="72"/>
        <v>0.71997113459586626</v>
      </c>
      <c r="R197" s="76"/>
      <c r="S197" s="197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</row>
    <row r="198" spans="1:33" x14ac:dyDescent="0.25">
      <c r="A198" s="71">
        <f t="shared" si="60"/>
        <v>-0.21316832087570953</v>
      </c>
      <c r="B198" s="60">
        <v>0.21316832087570953</v>
      </c>
      <c r="C198" s="60">
        <v>0.71963471439578541</v>
      </c>
      <c r="D198" s="21">
        <f t="shared" si="61"/>
        <v>0.61316832087570949</v>
      </c>
      <c r="E198" s="21">
        <f t="shared" si="62"/>
        <v>3.7142902457539019E-2</v>
      </c>
      <c r="F198" s="21">
        <f t="shared" si="63"/>
        <v>0.14087120088362051</v>
      </c>
      <c r="G198" s="21">
        <f t="shared" si="73"/>
        <v>3.5149613457404742E-2</v>
      </c>
      <c r="H198" s="21">
        <f t="shared" si="64"/>
        <v>0.17801410334115952</v>
      </c>
      <c r="I198" s="21">
        <f t="shared" si="65"/>
        <v>3.5149613457404742E-2</v>
      </c>
      <c r="J198" s="21">
        <f t="shared" si="66"/>
        <v>4.6040771452619239E-6</v>
      </c>
      <c r="K198" s="73">
        <f t="shared" si="67"/>
        <v>-2.9448573551243724E-9</v>
      </c>
      <c r="L198" s="21">
        <f t="shared" si="68"/>
        <v>0.71985720709609591</v>
      </c>
      <c r="M198" s="74">
        <f t="shared" si="69"/>
        <v>4.9503001691455673E-8</v>
      </c>
      <c r="N198" s="10">
        <f t="shared" si="70"/>
        <v>3.5003704257602471E-2</v>
      </c>
      <c r="O198" s="10">
        <f t="shared" si="71"/>
        <v>2.1289494586939207E-8</v>
      </c>
      <c r="P198" s="75">
        <v>196</v>
      </c>
      <c r="Q198" s="71">
        <f t="shared" si="72"/>
        <v>0.71985260596380796</v>
      </c>
      <c r="R198" s="76"/>
      <c r="S198" s="197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</row>
    <row r="199" spans="1:33" x14ac:dyDescent="0.25">
      <c r="A199" s="71">
        <f t="shared" si="60"/>
        <v>-0.21243311685659422</v>
      </c>
      <c r="B199" s="60">
        <v>0.21243311685659422</v>
      </c>
      <c r="C199" s="60">
        <v>0.71963471439578541</v>
      </c>
      <c r="D199" s="21">
        <f t="shared" si="61"/>
        <v>0.61243311685659418</v>
      </c>
      <c r="E199" s="21">
        <f t="shared" si="62"/>
        <v>3.7142902457539019E-2</v>
      </c>
      <c r="F199" s="21">
        <f t="shared" si="63"/>
        <v>0.1405116114523951</v>
      </c>
      <c r="G199" s="21">
        <f t="shared" si="73"/>
        <v>3.4774325149648538E-2</v>
      </c>
      <c r="H199" s="21">
        <f t="shared" si="64"/>
        <v>0.17765451390993411</v>
      </c>
      <c r="I199" s="21">
        <f t="shared" si="65"/>
        <v>3.4774325149648525E-2</v>
      </c>
      <c r="J199" s="21">
        <f t="shared" si="66"/>
        <v>4.2777970115760639E-6</v>
      </c>
      <c r="K199" s="73">
        <f t="shared" si="67"/>
        <v>-2.7361176200781992E-9</v>
      </c>
      <c r="L199" s="21">
        <f t="shared" si="68"/>
        <v>0.71973728452929142</v>
      </c>
      <c r="M199" s="74">
        <f t="shared" si="69"/>
        <v>1.052063228744032E-8</v>
      </c>
      <c r="N199" s="10">
        <f t="shared" si="70"/>
        <v>3.4582954381925532E-2</v>
      </c>
      <c r="O199" s="10">
        <f t="shared" si="71"/>
        <v>3.6622770738887568E-8</v>
      </c>
      <c r="P199" s="75">
        <v>197</v>
      </c>
      <c r="Q199" s="71">
        <f t="shared" si="72"/>
        <v>0.71973300946839747</v>
      </c>
      <c r="R199" s="76"/>
      <c r="S199" s="197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</row>
    <row r="200" spans="1:33" x14ac:dyDescent="0.25">
      <c r="A200" s="71">
        <f t="shared" si="60"/>
        <v>-0.2116979128374791</v>
      </c>
      <c r="B200" s="60">
        <v>0.2116979128374791</v>
      </c>
      <c r="C200" s="60">
        <v>0.71979575042032629</v>
      </c>
      <c r="D200" s="21">
        <f t="shared" si="61"/>
        <v>0.6116979128374791</v>
      </c>
      <c r="E200" s="21">
        <f t="shared" si="62"/>
        <v>3.7142902457539019E-2</v>
      </c>
      <c r="F200" s="21">
        <f t="shared" si="63"/>
        <v>0.14014881005090268</v>
      </c>
      <c r="G200" s="21">
        <f t="shared" si="73"/>
        <v>3.4402225694047751E-2</v>
      </c>
      <c r="H200" s="21">
        <f t="shared" si="64"/>
        <v>0.1772917125084417</v>
      </c>
      <c r="I200" s="21">
        <f t="shared" si="65"/>
        <v>3.4402225694047738E-2</v>
      </c>
      <c r="J200" s="21">
        <f t="shared" si="66"/>
        <v>3.9746349896722034E-6</v>
      </c>
      <c r="K200" s="73">
        <f t="shared" si="67"/>
        <v>-2.5421739390775951E-9</v>
      </c>
      <c r="L200" s="21">
        <f t="shared" si="68"/>
        <v>0.71961631679083704</v>
      </c>
      <c r="M200" s="74">
        <f t="shared" si="69"/>
        <v>3.2196427391683698E-8</v>
      </c>
      <c r="N200" s="10">
        <f t="shared" si="70"/>
        <v>3.4165424092632402E-2</v>
      </c>
      <c r="O200" s="10">
        <f t="shared" si="71"/>
        <v>5.6074998432867641E-8</v>
      </c>
      <c r="P200" s="75">
        <v>198</v>
      </c>
      <c r="Q200" s="71">
        <f t="shared" si="72"/>
        <v>0.71961234469802127</v>
      </c>
      <c r="R200" s="76"/>
      <c r="S200" s="197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</row>
    <row r="201" spans="1:33" x14ac:dyDescent="0.25">
      <c r="A201" s="71">
        <f t="shared" si="60"/>
        <v>-0.21104439815382095</v>
      </c>
      <c r="B201" s="60">
        <v>0.21104439815382095</v>
      </c>
      <c r="C201" s="60">
        <v>0.71931773486886685</v>
      </c>
      <c r="D201" s="21">
        <f t="shared" si="61"/>
        <v>0.61104439815382094</v>
      </c>
      <c r="E201" s="21">
        <f t="shared" si="62"/>
        <v>3.7142902457539019E-2</v>
      </c>
      <c r="F201" s="21">
        <f t="shared" si="63"/>
        <v>0.13982362299371656</v>
      </c>
      <c r="G201" s="21">
        <f t="shared" si="73"/>
        <v>3.4074149463449006E-2</v>
      </c>
      <c r="H201" s="21">
        <f t="shared" si="64"/>
        <v>0.17696652545125557</v>
      </c>
      <c r="I201" s="21">
        <f t="shared" si="65"/>
        <v>3.4074149463449006E-2</v>
      </c>
      <c r="J201" s="21">
        <f t="shared" si="66"/>
        <v>3.7232391163707567E-6</v>
      </c>
      <c r="K201" s="73">
        <f t="shared" si="67"/>
        <v>-2.3813513856477694E-9</v>
      </c>
      <c r="L201" s="21">
        <f t="shared" si="68"/>
        <v>0.71950791100780698</v>
      </c>
      <c r="M201" s="74">
        <f t="shared" si="69"/>
        <v>3.6166963822173166E-8</v>
      </c>
      <c r="N201" s="10">
        <f t="shared" si="70"/>
        <v>3.3796996325658725E-2</v>
      </c>
      <c r="O201" s="10">
        <f t="shared" si="71"/>
        <v>7.6813861786998707E-8</v>
      </c>
      <c r="P201" s="75">
        <v>199</v>
      </c>
      <c r="Q201" s="71">
        <f t="shared" si="72"/>
        <v>0.71950419015004197</v>
      </c>
      <c r="R201" s="76"/>
      <c r="S201" s="197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</row>
    <row r="202" spans="1:33" x14ac:dyDescent="0.25">
      <c r="A202" s="71">
        <f t="shared" si="60"/>
        <v>-0.2103908834701628</v>
      </c>
      <c r="B202" s="60">
        <v>0.2103908834701628</v>
      </c>
      <c r="C202" s="60">
        <v>0.71914764009739929</v>
      </c>
      <c r="D202" s="21">
        <f t="shared" si="61"/>
        <v>0.61039088347016279</v>
      </c>
      <c r="E202" s="21">
        <f t="shared" si="62"/>
        <v>3.7142902457539019E-2</v>
      </c>
      <c r="F202" s="21">
        <f t="shared" si="63"/>
        <v>0.13949589772881699</v>
      </c>
      <c r="G202" s="21">
        <f t="shared" si="73"/>
        <v>3.3748595542534197E-2</v>
      </c>
      <c r="H202" s="21">
        <f t="shared" si="64"/>
        <v>0.176638800186356</v>
      </c>
      <c r="I202" s="21">
        <f t="shared" si="65"/>
        <v>3.3748595542534204E-2</v>
      </c>
      <c r="J202" s="21">
        <f t="shared" si="66"/>
        <v>3.4877412725944916E-6</v>
      </c>
      <c r="K202" s="73">
        <f t="shared" si="67"/>
        <v>-2.2307027601745616E-9</v>
      </c>
      <c r="L202" s="21">
        <f t="shared" si="68"/>
        <v>0.71939867692556581</v>
      </c>
      <c r="M202" s="74">
        <f t="shared" si="69"/>
        <v>6.3019489095905693E-8</v>
      </c>
      <c r="N202" s="10">
        <f t="shared" si="70"/>
        <v>3.3431125695045069E-2</v>
      </c>
      <c r="O202" s="10">
        <f t="shared" si="71"/>
        <v>1.0078710406477476E-7</v>
      </c>
      <c r="P202" s="75">
        <v>200</v>
      </c>
      <c r="Q202" s="71">
        <f t="shared" si="72"/>
        <v>0.71939519141499597</v>
      </c>
      <c r="R202" s="76"/>
      <c r="S202" s="197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</row>
    <row r="203" spans="1:33" x14ac:dyDescent="0.25">
      <c r="A203" s="71">
        <f t="shared" si="60"/>
        <v>-0.2097373687865049</v>
      </c>
      <c r="B203" s="60">
        <v>0.2097373687865049</v>
      </c>
      <c r="C203" s="60">
        <v>0.71995651161886709</v>
      </c>
      <c r="D203" s="21">
        <f t="shared" si="61"/>
        <v>0.60973736878650486</v>
      </c>
      <c r="E203" s="21">
        <f t="shared" si="62"/>
        <v>3.7142902457539019E-2</v>
      </c>
      <c r="F203" s="21">
        <f t="shared" si="63"/>
        <v>0.13916563477694249</v>
      </c>
      <c r="G203" s="21">
        <f t="shared" si="73"/>
        <v>3.3425564415601267E-2</v>
      </c>
      <c r="H203" s="21">
        <f t="shared" si="64"/>
        <v>0.1763085372344815</v>
      </c>
      <c r="I203" s="21">
        <f t="shared" si="65"/>
        <v>3.342556441560128E-2</v>
      </c>
      <c r="J203" s="21">
        <f t="shared" si="66"/>
        <v>3.2671364221138732E-6</v>
      </c>
      <c r="K203" s="73">
        <f t="shared" si="67"/>
        <v>-2.0895844403195614E-9</v>
      </c>
      <c r="L203" s="21">
        <f t="shared" si="68"/>
        <v>0.7192886137129143</v>
      </c>
      <c r="M203" s="74">
        <f t="shared" si="69"/>
        <v>4.4608761277611608E-7</v>
      </c>
      <c r="N203" s="10">
        <f t="shared" si="70"/>
        <v>3.3067817868153292E-2</v>
      </c>
      <c r="O203" s="10">
        <f t="shared" si="71"/>
        <v>1.2798259221095609E-7</v>
      </c>
      <c r="P203" s="75">
        <v>201</v>
      </c>
      <c r="Q203" s="71">
        <f t="shared" si="72"/>
        <v>0.71928534866607663</v>
      </c>
      <c r="R203" s="76"/>
      <c r="S203" s="197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</row>
    <row r="204" spans="1:33" x14ac:dyDescent="0.25">
      <c r="A204" s="71">
        <f t="shared" si="60"/>
        <v>-0.20892047543193237</v>
      </c>
      <c r="B204" s="60">
        <v>0.20892047543193237</v>
      </c>
      <c r="C204" s="60">
        <v>0.71835759512291464</v>
      </c>
      <c r="D204" s="21">
        <f t="shared" si="61"/>
        <v>0.6089204754319324</v>
      </c>
      <c r="E204" s="21">
        <f t="shared" si="62"/>
        <v>3.7142902457539019E-2</v>
      </c>
      <c r="F204" s="21">
        <f t="shared" si="63"/>
        <v>0.13874923896787669</v>
      </c>
      <c r="G204" s="21">
        <f t="shared" si="73"/>
        <v>3.3025323111547114E-2</v>
      </c>
      <c r="H204" s="21">
        <f t="shared" si="64"/>
        <v>0.17589214142541573</v>
      </c>
      <c r="I204" s="21">
        <f t="shared" si="65"/>
        <v>3.3025323111547086E-2</v>
      </c>
      <c r="J204" s="21">
        <f t="shared" si="66"/>
        <v>3.0108949695531046E-6</v>
      </c>
      <c r="K204" s="73">
        <f t="shared" si="67"/>
        <v>-1.9256737127067337E-9</v>
      </c>
      <c r="L204" s="21">
        <f t="shared" si="68"/>
        <v>0.71914986780462797</v>
      </c>
      <c r="M204" s="74">
        <f t="shared" si="69"/>
        <v>6.276960021892397E-7</v>
      </c>
      <c r="N204" s="10">
        <f t="shared" si="70"/>
        <v>3.2617295071700199E-2</v>
      </c>
      <c r="O204" s="10">
        <f t="shared" si="71"/>
        <v>1.6648688130129319E-7</v>
      </c>
      <c r="P204" s="75">
        <v>202</v>
      </c>
      <c r="Q204" s="71">
        <f t="shared" si="72"/>
        <v>0.71914685883533214</v>
      </c>
      <c r="R204" s="76"/>
      <c r="S204" s="197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</row>
    <row r="205" spans="1:33" x14ac:dyDescent="0.25">
      <c r="A205" s="71">
        <f t="shared" si="60"/>
        <v>-0.20818527141281704</v>
      </c>
      <c r="B205" s="60">
        <v>0.20818527141281704</v>
      </c>
      <c r="C205" s="60">
        <v>0.71835759512291464</v>
      </c>
      <c r="D205" s="21">
        <f t="shared" si="61"/>
        <v>0.60818527141281709</v>
      </c>
      <c r="E205" s="21">
        <f t="shared" si="62"/>
        <v>3.7142902457539019E-2</v>
      </c>
      <c r="F205" s="21">
        <f t="shared" si="63"/>
        <v>0.13837109618064058</v>
      </c>
      <c r="G205" s="21">
        <f t="shared" si="73"/>
        <v>3.2668475270515099E-2</v>
      </c>
      <c r="H205" s="21">
        <f t="shared" si="64"/>
        <v>0.17551399863817957</v>
      </c>
      <c r="I205" s="21">
        <f t="shared" si="65"/>
        <v>3.2668475270515106E-2</v>
      </c>
      <c r="J205" s="21">
        <f t="shared" si="66"/>
        <v>2.7975041223630771E-6</v>
      </c>
      <c r="K205" s="73">
        <f t="shared" si="67"/>
        <v>-1.7891765600551583E-9</v>
      </c>
      <c r="L205" s="21">
        <f t="shared" si="68"/>
        <v>0.71902388736083611</v>
      </c>
      <c r="M205" s="74">
        <f t="shared" si="69"/>
        <v>4.4394534631440487E-7</v>
      </c>
      <c r="N205" s="10">
        <f t="shared" si="70"/>
        <v>3.2215263281975236E-2</v>
      </c>
      <c r="O205" s="10">
        <f t="shared" si="71"/>
        <v>2.0540110655626325E-7</v>
      </c>
      <c r="P205" s="75">
        <v>203</v>
      </c>
      <c r="Q205" s="71">
        <f t="shared" si="72"/>
        <v>0.71902109164589034</v>
      </c>
      <c r="R205" s="76"/>
      <c r="S205" s="197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</row>
    <row r="206" spans="1:33" x14ac:dyDescent="0.25">
      <c r="A206" s="71">
        <f t="shared" si="60"/>
        <v>-0.2074500673937017</v>
      </c>
      <c r="B206" s="60">
        <v>0.2074500673937017</v>
      </c>
      <c r="C206" s="60">
        <v>0.71868359163519679</v>
      </c>
      <c r="D206" s="21">
        <f t="shared" si="61"/>
        <v>0.60745006739370178</v>
      </c>
      <c r="E206" s="21">
        <f t="shared" si="62"/>
        <v>3.7142902457539019E-2</v>
      </c>
      <c r="F206" s="21">
        <f t="shared" si="63"/>
        <v>0.13798974796835012</v>
      </c>
      <c r="G206" s="21">
        <f t="shared" si="73"/>
        <v>3.231481773287543E-2</v>
      </c>
      <c r="H206" s="21">
        <f t="shared" si="64"/>
        <v>0.17513265042588913</v>
      </c>
      <c r="I206" s="21">
        <f t="shared" si="65"/>
        <v>3.2314817732875416E-2</v>
      </c>
      <c r="J206" s="21">
        <f t="shared" si="66"/>
        <v>2.5992349371519992E-6</v>
      </c>
      <c r="K206" s="73">
        <f t="shared" si="67"/>
        <v>-1.6623547067179141E-9</v>
      </c>
      <c r="L206" s="21">
        <f t="shared" si="68"/>
        <v>0.71889685593094932</v>
      </c>
      <c r="M206" s="74">
        <f t="shared" si="69"/>
        <v>4.5481659842820186E-8</v>
      </c>
      <c r="N206" s="10">
        <f t="shared" si="70"/>
        <v>3.1816495842766371E-2</v>
      </c>
      <c r="O206" s="10">
        <f t="shared" si="71"/>
        <v>2.4832470616185112E-7</v>
      </c>
      <c r="P206" s="75">
        <v>204</v>
      </c>
      <c r="Q206" s="71">
        <f t="shared" si="72"/>
        <v>0.71889425835836684</v>
      </c>
      <c r="R206" s="76"/>
      <c r="S206" s="197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</row>
    <row r="207" spans="1:33" x14ac:dyDescent="0.25">
      <c r="A207" s="71">
        <f t="shared" si="60"/>
        <v>-0.20687824204550098</v>
      </c>
      <c r="B207" s="60">
        <v>0.20687824204550098</v>
      </c>
      <c r="C207" s="60">
        <v>0.7175591249291674</v>
      </c>
      <c r="D207" s="21">
        <f t="shared" si="61"/>
        <v>0.606878242045501</v>
      </c>
      <c r="E207" s="21">
        <f t="shared" si="62"/>
        <v>3.7142902457539019E-2</v>
      </c>
      <c r="F207" s="21">
        <f t="shared" si="63"/>
        <v>0.13769092992986773</v>
      </c>
      <c r="G207" s="21">
        <f t="shared" si="73"/>
        <v>3.2041954866580694E-2</v>
      </c>
      <c r="H207" s="21">
        <f t="shared" si="64"/>
        <v>0.17483383238740677</v>
      </c>
      <c r="I207" s="21">
        <f t="shared" si="65"/>
        <v>3.2041954866580673E-2</v>
      </c>
      <c r="J207" s="21">
        <f t="shared" si="66"/>
        <v>2.4547915135426138E-6</v>
      </c>
      <c r="K207" s="73">
        <f t="shared" si="67"/>
        <v>-1.5699638067311173E-9</v>
      </c>
      <c r="L207" s="21">
        <f t="shared" si="68"/>
        <v>0.71879732715127487</v>
      </c>
      <c r="M207" s="74">
        <f t="shared" si="69"/>
        <v>1.5331447428318644E-6</v>
      </c>
      <c r="N207" s="10">
        <f t="shared" si="70"/>
        <v>3.1508603944632639E-2</v>
      </c>
      <c r="O207" s="10">
        <f t="shared" si="71"/>
        <v>2.8446320594281752E-7</v>
      </c>
      <c r="P207" s="75">
        <v>205</v>
      </c>
      <c r="Q207" s="71">
        <f t="shared" si="72"/>
        <v>0.71879487392972519</v>
      </c>
      <c r="R207" s="76"/>
      <c r="S207" s="197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</row>
    <row r="208" spans="1:33" x14ac:dyDescent="0.25">
      <c r="A208" s="71">
        <f t="shared" si="60"/>
        <v>-0.20614303802638564</v>
      </c>
      <c r="B208" s="60">
        <v>0.20614303802638564</v>
      </c>
      <c r="C208" s="60">
        <v>0.71868359163519679</v>
      </c>
      <c r="D208" s="21">
        <f t="shared" si="61"/>
        <v>0.60614303802638569</v>
      </c>
      <c r="E208" s="21">
        <f t="shared" si="62"/>
        <v>3.7142902457539019E-2</v>
      </c>
      <c r="F208" s="21">
        <f t="shared" si="63"/>
        <v>0.13730389230203163</v>
      </c>
      <c r="G208" s="21">
        <f t="shared" si="73"/>
        <v>3.1693962457980548E-2</v>
      </c>
      <c r="H208" s="21">
        <f t="shared" si="64"/>
        <v>0.17444679475957067</v>
      </c>
      <c r="I208" s="21">
        <f t="shared" si="65"/>
        <v>3.1693962457980528E-2</v>
      </c>
      <c r="J208" s="21">
        <f t="shared" si="66"/>
        <v>2.280808834444156E-6</v>
      </c>
      <c r="K208" s="73">
        <f t="shared" si="67"/>
        <v>-1.4586803677993093E-9</v>
      </c>
      <c r="L208" s="21">
        <f t="shared" si="68"/>
        <v>0.71866842773941086</v>
      </c>
      <c r="M208" s="74">
        <f t="shared" si="69"/>
        <v>2.2994373540654976E-10</v>
      </c>
      <c r="N208" s="10">
        <f t="shared" si="70"/>
        <v>3.1115653693998348E-2</v>
      </c>
      <c r="O208" s="10">
        <f t="shared" si="71"/>
        <v>3.3444102649859587E-7</v>
      </c>
      <c r="P208" s="75">
        <v>206</v>
      </c>
      <c r="Q208" s="71">
        <f t="shared" si="72"/>
        <v>0.7186661483892568</v>
      </c>
      <c r="R208" s="76"/>
      <c r="S208" s="197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</row>
    <row r="209" spans="1:33" x14ac:dyDescent="0.25">
      <c r="A209" s="71">
        <f t="shared" si="60"/>
        <v>-0.20540783400727031</v>
      </c>
      <c r="B209" s="60">
        <v>0.20540783400727031</v>
      </c>
      <c r="C209" s="60">
        <v>0.71788480318403636</v>
      </c>
      <c r="D209" s="21">
        <f t="shared" si="61"/>
        <v>0.60540783400727038</v>
      </c>
      <c r="E209" s="21">
        <f t="shared" si="62"/>
        <v>3.7142902457539019E-2</v>
      </c>
      <c r="F209" s="21">
        <f t="shared" si="63"/>
        <v>0.13691366072734334</v>
      </c>
      <c r="G209" s="21">
        <f t="shared" si="73"/>
        <v>3.1349151666564185E-2</v>
      </c>
      <c r="H209" s="21">
        <f t="shared" si="64"/>
        <v>0.17405656318488236</v>
      </c>
      <c r="I209" s="21">
        <f t="shared" si="65"/>
        <v>3.1349151666564198E-2</v>
      </c>
      <c r="J209" s="21">
        <f t="shared" si="66"/>
        <v>2.1191558237550159E-6</v>
      </c>
      <c r="K209" s="73">
        <f t="shared" si="67"/>
        <v>-1.3552850123033006E-9</v>
      </c>
      <c r="L209" s="21">
        <f t="shared" si="68"/>
        <v>0.71853847836880136</v>
      </c>
      <c r="M209" s="74">
        <f t="shared" si="69"/>
        <v>4.2729124717755857E-7</v>
      </c>
      <c r="N209" s="10">
        <f t="shared" si="70"/>
        <v>3.0725982422143562E-2</v>
      </c>
      <c r="O209" s="10">
        <f t="shared" si="71"/>
        <v>3.8833990719178676E-7</v>
      </c>
      <c r="P209" s="75">
        <v>207</v>
      </c>
      <c r="Q209" s="71">
        <f t="shared" si="72"/>
        <v>0.71853636056826264</v>
      </c>
      <c r="R209" s="76"/>
      <c r="S209" s="197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</row>
    <row r="210" spans="1:33" x14ac:dyDescent="0.25">
      <c r="A210" s="71">
        <f t="shared" si="60"/>
        <v>-0.20475431932361216</v>
      </c>
      <c r="B210" s="60">
        <v>0.20475431932361216</v>
      </c>
      <c r="C210" s="60">
        <v>0.71819704742386037</v>
      </c>
      <c r="D210" s="21">
        <f t="shared" si="61"/>
        <v>0.60475431932361223</v>
      </c>
      <c r="E210" s="21">
        <f t="shared" si="62"/>
        <v>3.7142902457539019E-2</v>
      </c>
      <c r="F210" s="21">
        <f t="shared" si="63"/>
        <v>0.13656411126485615</v>
      </c>
      <c r="G210" s="21">
        <f t="shared" si="73"/>
        <v>3.1045320493759708E-2</v>
      </c>
      <c r="H210" s="21">
        <f t="shared" si="64"/>
        <v>0.17370701372239516</v>
      </c>
      <c r="I210" s="21">
        <f t="shared" si="65"/>
        <v>3.1045320493759711E-2</v>
      </c>
      <c r="J210" s="21">
        <f t="shared" si="66"/>
        <v>1.985107457276946E-6</v>
      </c>
      <c r="K210" s="73">
        <f t="shared" si="67"/>
        <v>-1.2695472089299383E-9</v>
      </c>
      <c r="L210" s="21">
        <f t="shared" si="68"/>
        <v>0.71842208712201494</v>
      </c>
      <c r="M210" s="74">
        <f t="shared" si="69"/>
        <v>5.064286574550094E-8</v>
      </c>
      <c r="N210" s="10">
        <f t="shared" si="70"/>
        <v>3.0382364073193262E-2</v>
      </c>
      <c r="O210" s="10">
        <f t="shared" si="71"/>
        <v>4.3951121557027839E-7</v>
      </c>
      <c r="P210" s="75">
        <v>208</v>
      </c>
      <c r="Q210" s="71">
        <f t="shared" si="72"/>
        <v>0.71842010328410488</v>
      </c>
      <c r="R210" s="76"/>
      <c r="S210" s="197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</row>
    <row r="211" spans="1:33" x14ac:dyDescent="0.25">
      <c r="A211" s="71">
        <f t="shared" si="60"/>
        <v>-0.20410080463995423</v>
      </c>
      <c r="B211" s="60">
        <v>0.20410080463995423</v>
      </c>
      <c r="C211" s="60">
        <v>0.71868795694105614</v>
      </c>
      <c r="D211" s="21">
        <f t="shared" si="61"/>
        <v>0.6041008046399543</v>
      </c>
      <c r="E211" s="21">
        <f t="shared" si="62"/>
        <v>3.7142902457539019E-2</v>
      </c>
      <c r="F211" s="21">
        <f t="shared" si="63"/>
        <v>0.13621204676397153</v>
      </c>
      <c r="G211" s="21">
        <f t="shared" si="73"/>
        <v>3.0743995880838142E-2</v>
      </c>
      <c r="H211" s="21">
        <f t="shared" si="64"/>
        <v>0.17335494922151054</v>
      </c>
      <c r="I211" s="21">
        <f t="shared" si="65"/>
        <v>3.0743995880838138E-2</v>
      </c>
      <c r="J211" s="21">
        <f t="shared" si="66"/>
        <v>1.8595376055454254E-6</v>
      </c>
      <c r="K211" s="73">
        <f t="shared" si="67"/>
        <v>-1.1892333365922347E-9</v>
      </c>
      <c r="L211" s="21">
        <f t="shared" si="68"/>
        <v>0.71830486786717718</v>
      </c>
      <c r="M211" s="74">
        <f t="shared" si="69"/>
        <v>1.4675723852544052E-7</v>
      </c>
      <c r="N211" s="10">
        <f t="shared" si="70"/>
        <v>3.0041342388692195E-2</v>
      </c>
      <c r="O211" s="10">
        <f t="shared" si="71"/>
        <v>4.9372193002488886E-7</v>
      </c>
      <c r="P211" s="75">
        <v>209</v>
      </c>
      <c r="Q211" s="71">
        <f t="shared" si="72"/>
        <v>0.71830300951880499</v>
      </c>
      <c r="R211" s="76"/>
      <c r="S211" s="197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</row>
    <row r="212" spans="1:33" x14ac:dyDescent="0.25">
      <c r="A212" s="71">
        <f t="shared" si="60"/>
        <v>-0.20328391128538173</v>
      </c>
      <c r="B212" s="60">
        <v>0.20328391128538173</v>
      </c>
      <c r="C212" s="60">
        <v>0.71740318490047839</v>
      </c>
      <c r="D212" s="21">
        <f t="shared" si="61"/>
        <v>0.60328391128538172</v>
      </c>
      <c r="E212" s="21">
        <f t="shared" si="62"/>
        <v>3.7142902457539019E-2</v>
      </c>
      <c r="F212" s="21">
        <f t="shared" si="63"/>
        <v>0.13576843657763799</v>
      </c>
      <c r="G212" s="21">
        <f t="shared" si="73"/>
        <v>3.0370858565560474E-2</v>
      </c>
      <c r="H212" s="21">
        <f t="shared" si="64"/>
        <v>0.17291133903517703</v>
      </c>
      <c r="I212" s="21">
        <f t="shared" si="65"/>
        <v>3.037085856556046E-2</v>
      </c>
      <c r="J212" s="21">
        <f t="shared" si="66"/>
        <v>1.7136846442447474E-6</v>
      </c>
      <c r="K212" s="73">
        <f t="shared" si="67"/>
        <v>-1.0959477502261413E-9</v>
      </c>
      <c r="L212" s="21">
        <f t="shared" si="68"/>
        <v>0.71815718099809478</v>
      </c>
      <c r="M212" s="74">
        <f t="shared" si="69"/>
        <v>5.6851011522075065E-7</v>
      </c>
      <c r="N212" s="10">
        <f t="shared" si="70"/>
        <v>2.9618720158880684E-2</v>
      </c>
      <c r="O212" s="10">
        <f t="shared" si="71"/>
        <v>5.6571218280279218E-7</v>
      </c>
      <c r="P212" s="75">
        <v>210</v>
      </c>
      <c r="Q212" s="71">
        <f t="shared" si="72"/>
        <v>0.71815546840939826</v>
      </c>
      <c r="R212" s="76"/>
      <c r="S212" s="197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</row>
    <row r="213" spans="1:33" x14ac:dyDescent="0.25">
      <c r="A213" s="71">
        <f t="shared" si="60"/>
        <v>-0.20254870726626639</v>
      </c>
      <c r="B213" s="60">
        <v>0.20254870726626639</v>
      </c>
      <c r="C213" s="60">
        <v>0.71789368530101949</v>
      </c>
      <c r="D213" s="21">
        <f t="shared" si="61"/>
        <v>0.60254870726626641</v>
      </c>
      <c r="E213" s="21">
        <f t="shared" si="62"/>
        <v>3.7142902457539019E-2</v>
      </c>
      <c r="F213" s="21">
        <f t="shared" si="63"/>
        <v>0.13536584213832081</v>
      </c>
      <c r="G213" s="21">
        <f t="shared" si="73"/>
        <v>3.0038370446875733E-2</v>
      </c>
      <c r="H213" s="21">
        <f t="shared" si="64"/>
        <v>0.17250874459585983</v>
      </c>
      <c r="I213" s="21">
        <f t="shared" si="65"/>
        <v>3.003837044687575E-2</v>
      </c>
      <c r="J213" s="21">
        <f t="shared" si="66"/>
        <v>1.5922235308168284E-6</v>
      </c>
      <c r="K213" s="73">
        <f t="shared" si="67"/>
        <v>-1.0182638968724443E-9</v>
      </c>
      <c r="L213" s="21">
        <f t="shared" si="68"/>
        <v>0.71802316000629784</v>
      </c>
      <c r="M213" s="74">
        <f t="shared" si="69"/>
        <v>1.6763699306916638E-8</v>
      </c>
      <c r="N213" s="10">
        <f t="shared" si="70"/>
        <v>2.9241834971314697E-2</v>
      </c>
      <c r="O213" s="10">
        <f t="shared" si="71"/>
        <v>6.3446876382727336E-7</v>
      </c>
      <c r="P213" s="75">
        <v>211</v>
      </c>
      <c r="Q213" s="71">
        <f t="shared" si="72"/>
        <v>0.71802156880103096</v>
      </c>
      <c r="R213" s="76"/>
      <c r="S213" s="197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</row>
    <row r="214" spans="1:33" x14ac:dyDescent="0.25">
      <c r="A214" s="71">
        <f t="shared" si="60"/>
        <v>-0.20181350324715105</v>
      </c>
      <c r="B214" s="60">
        <v>0.20181350324715105</v>
      </c>
      <c r="C214" s="60">
        <v>0.71708658151281157</v>
      </c>
      <c r="D214" s="21">
        <f t="shared" si="61"/>
        <v>0.6018135032471511</v>
      </c>
      <c r="E214" s="21">
        <f t="shared" si="62"/>
        <v>3.7142902457539019E-2</v>
      </c>
      <c r="F214" s="21">
        <f t="shared" si="63"/>
        <v>0.13496008686329963</v>
      </c>
      <c r="G214" s="21">
        <f t="shared" si="73"/>
        <v>2.970903455571211E-2</v>
      </c>
      <c r="H214" s="21">
        <f t="shared" si="64"/>
        <v>0.17210298932083865</v>
      </c>
      <c r="I214" s="21">
        <f t="shared" si="65"/>
        <v>2.9709034555712117E-2</v>
      </c>
      <c r="J214" s="21">
        <f t="shared" si="66"/>
        <v>1.4793706002907672E-6</v>
      </c>
      <c r="K214" s="73">
        <f t="shared" si="67"/>
        <v>-9.460864932466726E-10</v>
      </c>
      <c r="L214" s="21">
        <f t="shared" si="68"/>
        <v>0.71788809634914807</v>
      </c>
      <c r="M214" s="74">
        <f t="shared" si="69"/>
        <v>6.4242603286753154E-7</v>
      </c>
      <c r="N214" s="10">
        <f t="shared" si="70"/>
        <v>2.8868243768944216E-2</v>
      </c>
      <c r="O214" s="10">
        <f t="shared" si="71"/>
        <v>7.0692914711378736E-7</v>
      </c>
      <c r="P214" s="75">
        <v>212</v>
      </c>
      <c r="Q214" s="71">
        <f t="shared" si="72"/>
        <v>0.71788661792463426</v>
      </c>
      <c r="R214" s="76"/>
      <c r="S214" s="197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</row>
    <row r="215" spans="1:33" x14ac:dyDescent="0.25">
      <c r="A215" s="71">
        <f t="shared" si="60"/>
        <v>-0.2011599885634929</v>
      </c>
      <c r="B215" s="60">
        <v>0.2011599885634929</v>
      </c>
      <c r="C215" s="60">
        <v>0.71693052174692751</v>
      </c>
      <c r="D215" s="21">
        <f t="shared" si="61"/>
        <v>0.60115998856349295</v>
      </c>
      <c r="E215" s="21">
        <f t="shared" si="62"/>
        <v>3.7142902457539019E-2</v>
      </c>
      <c r="F215" s="21">
        <f t="shared" si="63"/>
        <v>0.13459676902661102</v>
      </c>
      <c r="G215" s="21">
        <f t="shared" si="73"/>
        <v>2.9418931289947187E-2</v>
      </c>
      <c r="H215" s="21">
        <f t="shared" si="64"/>
        <v>0.17173967148415004</v>
      </c>
      <c r="I215" s="21">
        <f t="shared" si="65"/>
        <v>2.9418931289947183E-2</v>
      </c>
      <c r="J215" s="21">
        <f t="shared" si="66"/>
        <v>1.3857893956823904E-6</v>
      </c>
      <c r="K215" s="73">
        <f t="shared" si="67"/>
        <v>-8.8623533470515316E-10</v>
      </c>
      <c r="L215" s="21">
        <f t="shared" si="68"/>
        <v>0.71776716629530801</v>
      </c>
      <c r="M215" s="74">
        <f t="shared" si="69"/>
        <v>6.9997410033481946E-7</v>
      </c>
      <c r="N215" s="10">
        <f t="shared" si="70"/>
        <v>2.8538929162392524E-2</v>
      </c>
      <c r="O215" s="10">
        <f t="shared" si="71"/>
        <v>7.7440374450072647E-7</v>
      </c>
      <c r="P215" s="75">
        <v>213</v>
      </c>
      <c r="Q215" s="71">
        <f t="shared" si="72"/>
        <v>0.71776578139214764</v>
      </c>
      <c r="R215" s="76"/>
      <c r="S215" s="197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</row>
    <row r="216" spans="1:33" x14ac:dyDescent="0.25">
      <c r="A216" s="71">
        <f t="shared" si="60"/>
        <v>-0.20058816321529219</v>
      </c>
      <c r="B216" s="60">
        <v>0.20058816321529219</v>
      </c>
      <c r="C216" s="60">
        <v>0.71741187663869788</v>
      </c>
      <c r="D216" s="21">
        <f t="shared" si="61"/>
        <v>0.60058816321529218</v>
      </c>
      <c r="E216" s="21">
        <f t="shared" si="62"/>
        <v>3.7142902457539019E-2</v>
      </c>
      <c r="F216" s="21">
        <f t="shared" si="63"/>
        <v>0.13427682805774277</v>
      </c>
      <c r="G216" s="21">
        <f t="shared" si="73"/>
        <v>2.9167123925443815E-2</v>
      </c>
      <c r="H216" s="21">
        <f t="shared" si="64"/>
        <v>0.17141973051528178</v>
      </c>
      <c r="I216" s="21">
        <f t="shared" si="65"/>
        <v>2.9167123925443812E-2</v>
      </c>
      <c r="J216" s="21">
        <f t="shared" si="66"/>
        <v>1.308774566595008E-6</v>
      </c>
      <c r="K216" s="73">
        <f t="shared" si="67"/>
        <v>-8.3697985259278428E-10</v>
      </c>
      <c r="L216" s="21">
        <f t="shared" si="68"/>
        <v>0.71766067958770041</v>
      </c>
      <c r="M216" s="74">
        <f t="shared" si="69"/>
        <v>6.1902907432358348E-8</v>
      </c>
      <c r="N216" s="10">
        <f t="shared" si="70"/>
        <v>2.8252915268635326E-2</v>
      </c>
      <c r="O216" s="10">
        <f t="shared" si="71"/>
        <v>8.3577746818357566E-7</v>
      </c>
      <c r="P216" s="75">
        <v>214</v>
      </c>
      <c r="Q216" s="71">
        <f t="shared" si="72"/>
        <v>0.71765937165011362</v>
      </c>
      <c r="R216" s="76"/>
      <c r="S216" s="197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</row>
    <row r="217" spans="1:33" x14ac:dyDescent="0.25">
      <c r="A217" s="71">
        <f t="shared" si="60"/>
        <v>-0.19985295919617685</v>
      </c>
      <c r="B217" s="60">
        <v>0.19985295919617685</v>
      </c>
      <c r="C217" s="60">
        <v>0.71660961090644937</v>
      </c>
      <c r="D217" s="21">
        <f t="shared" si="61"/>
        <v>0.59985295919617687</v>
      </c>
      <c r="E217" s="21">
        <f t="shared" si="62"/>
        <v>3.7142902457539019E-2</v>
      </c>
      <c r="F217" s="21">
        <f t="shared" si="63"/>
        <v>0.13386268844446547</v>
      </c>
      <c r="G217" s="21">
        <f t="shared" si="73"/>
        <v>2.8846152283584725E-2</v>
      </c>
      <c r="H217" s="21">
        <f t="shared" si="64"/>
        <v>0.17100559090200448</v>
      </c>
      <c r="I217" s="21">
        <f t="shared" si="65"/>
        <v>2.8846152283584722E-2</v>
      </c>
      <c r="J217" s="21">
        <f t="shared" si="66"/>
        <v>1.2160105876422821E-6</v>
      </c>
      <c r="K217" s="73">
        <f t="shared" si="67"/>
        <v>-7.7765237001513204E-10</v>
      </c>
      <c r="L217" s="21">
        <f t="shared" si="68"/>
        <v>0.717522847444518</v>
      </c>
      <c r="M217" s="74">
        <f t="shared" si="69"/>
        <v>8.3400097446357469E-7</v>
      </c>
      <c r="N217" s="10">
        <f t="shared" si="70"/>
        <v>2.788811332127571E-2</v>
      </c>
      <c r="O217" s="10">
        <f t="shared" si="71"/>
        <v>9.1783865330212771E-7</v>
      </c>
      <c r="P217" s="75">
        <v>215</v>
      </c>
      <c r="Q217" s="71">
        <f t="shared" si="72"/>
        <v>0.71752163221158272</v>
      </c>
      <c r="R217" s="76"/>
      <c r="S217" s="197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</row>
    <row r="218" spans="1:33" x14ac:dyDescent="0.25">
      <c r="A218" s="71">
        <f t="shared" si="60"/>
        <v>-0.19919944451251892</v>
      </c>
      <c r="B218" s="60">
        <v>0.19919944451251892</v>
      </c>
      <c r="C218" s="60">
        <v>0.71772405095928693</v>
      </c>
      <c r="D218" s="21">
        <f t="shared" si="61"/>
        <v>0.59919944451251894</v>
      </c>
      <c r="E218" s="21">
        <f t="shared" si="62"/>
        <v>3.7142902457539019E-2</v>
      </c>
      <c r="F218" s="21">
        <f t="shared" si="63"/>
        <v>0.13349194006470949</v>
      </c>
      <c r="G218" s="21">
        <f t="shared" si="73"/>
        <v>2.8563462902354661E-2</v>
      </c>
      <c r="H218" s="21">
        <f t="shared" si="64"/>
        <v>0.17063484252224848</v>
      </c>
      <c r="I218" s="21">
        <f t="shared" si="65"/>
        <v>2.8563462902354671E-2</v>
      </c>
      <c r="J218" s="21">
        <f t="shared" si="66"/>
        <v>1.139087915770945E-6</v>
      </c>
      <c r="K218" s="73">
        <f t="shared" si="67"/>
        <v>-7.2845666177122416E-10</v>
      </c>
      <c r="L218" s="21">
        <f t="shared" si="68"/>
        <v>0.71739946270087762</v>
      </c>
      <c r="M218" s="74">
        <f t="shared" si="69"/>
        <v>1.0535753749718802E-7</v>
      </c>
      <c r="N218" s="10">
        <f t="shared" si="70"/>
        <v>2.7566612247786112E-2</v>
      </c>
      <c r="O218" s="10">
        <f t="shared" si="71"/>
        <v>9.937112275137658E-7</v>
      </c>
      <c r="P218" s="75">
        <v>216</v>
      </c>
      <c r="Q218" s="71">
        <f t="shared" si="72"/>
        <v>0.71739832434141848</v>
      </c>
      <c r="R218" s="76"/>
      <c r="S218" s="197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</row>
    <row r="219" spans="1:33" x14ac:dyDescent="0.25">
      <c r="A219" s="71">
        <f t="shared" si="60"/>
        <v>-0.19854592982886077</v>
      </c>
      <c r="B219" s="60">
        <v>0.19854592982886077</v>
      </c>
      <c r="C219" s="60">
        <v>0.71645377559421397</v>
      </c>
      <c r="D219" s="21">
        <f t="shared" si="61"/>
        <v>0.59854592982886079</v>
      </c>
      <c r="E219" s="21">
        <f t="shared" si="62"/>
        <v>3.7142902457539019E-2</v>
      </c>
      <c r="F219" s="21">
        <f t="shared" si="63"/>
        <v>0.133118729860315</v>
      </c>
      <c r="G219" s="21">
        <f t="shared" si="73"/>
        <v>2.8283230480030723E-2</v>
      </c>
      <c r="H219" s="21">
        <f t="shared" si="64"/>
        <v>0.17026163231785402</v>
      </c>
      <c r="I219" s="21">
        <f t="shared" si="65"/>
        <v>2.8283230480030737E-2</v>
      </c>
      <c r="J219" s="21">
        <f t="shared" si="66"/>
        <v>1.0670309760127644E-6</v>
      </c>
      <c r="K219" s="73">
        <f t="shared" si="67"/>
        <v>-6.8237316356272987E-10</v>
      </c>
      <c r="L219" s="21">
        <f t="shared" si="68"/>
        <v>0.71727526403717479</v>
      </c>
      <c r="M219" s="74">
        <f t="shared" si="69"/>
        <v>6.7484326191818583E-7</v>
      </c>
      <c r="N219" s="10">
        <f t="shared" si="70"/>
        <v>2.7247715264918128E-2</v>
      </c>
      <c r="O219" s="10">
        <f t="shared" si="71"/>
        <v>1.072291760729713E-6</v>
      </c>
      <c r="P219" s="75">
        <v>217</v>
      </c>
      <c r="Q219" s="71">
        <f t="shared" si="72"/>
        <v>0.71727419768857192</v>
      </c>
      <c r="R219" s="76"/>
      <c r="S219" s="197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</row>
    <row r="220" spans="1:33" x14ac:dyDescent="0.25">
      <c r="A220" s="71">
        <f t="shared" si="60"/>
        <v>-0.19781072580974543</v>
      </c>
      <c r="B220" s="60">
        <v>0.19781072580974543</v>
      </c>
      <c r="C220" s="60">
        <v>0.71612852527936988</v>
      </c>
      <c r="D220" s="21">
        <f t="shared" si="61"/>
        <v>0.59781072580974548</v>
      </c>
      <c r="E220" s="21">
        <f t="shared" si="62"/>
        <v>3.7142902457539019E-2</v>
      </c>
      <c r="F220" s="21">
        <f t="shared" si="63"/>
        <v>0.13269593590545778</v>
      </c>
      <c r="G220" s="21">
        <f t="shared" si="73"/>
        <v>2.7970896046177696E-2</v>
      </c>
      <c r="H220" s="21">
        <f t="shared" si="64"/>
        <v>0.16983883836299679</v>
      </c>
      <c r="I220" s="21">
        <f t="shared" si="65"/>
        <v>2.7970896046177682E-2</v>
      </c>
      <c r="J220" s="21">
        <f t="shared" si="66"/>
        <v>9.9140057095567519E-7</v>
      </c>
      <c r="K220" s="73">
        <f t="shared" si="67"/>
        <v>-6.3400463756440688E-10</v>
      </c>
      <c r="L220" s="21">
        <f t="shared" si="68"/>
        <v>0.71713457065358222</v>
      </c>
      <c r="M220" s="74">
        <f t="shared" si="69"/>
        <v>1.0121272949740446E-6</v>
      </c>
      <c r="N220" s="10">
        <f t="shared" si="70"/>
        <v>2.6892067864708141E-2</v>
      </c>
      <c r="O220" s="10">
        <f t="shared" si="71"/>
        <v>1.1638702451328774E-6</v>
      </c>
      <c r="P220" s="75">
        <v>218</v>
      </c>
      <c r="Q220" s="71">
        <f t="shared" si="72"/>
        <v>0.71713357988701587</v>
      </c>
      <c r="R220" s="76"/>
      <c r="S220" s="197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</row>
    <row r="221" spans="1:33" x14ac:dyDescent="0.25">
      <c r="A221" s="71">
        <f t="shared" si="60"/>
        <v>-0.19715721112608753</v>
      </c>
      <c r="B221" s="60">
        <v>0.19715721112608753</v>
      </c>
      <c r="C221" s="60">
        <v>0.71709552952653977</v>
      </c>
      <c r="D221" s="21">
        <f t="shared" si="61"/>
        <v>0.59715721112608755</v>
      </c>
      <c r="E221" s="21">
        <f t="shared" si="62"/>
        <v>3.7142902457539019E-2</v>
      </c>
      <c r="F221" s="21">
        <f t="shared" si="63"/>
        <v>0.13231752188954404</v>
      </c>
      <c r="G221" s="21">
        <f t="shared" si="73"/>
        <v>2.7695858093334073E-2</v>
      </c>
      <c r="H221" s="21">
        <f t="shared" si="64"/>
        <v>0.16946042434708306</v>
      </c>
      <c r="I221" s="21">
        <f t="shared" si="65"/>
        <v>2.769585809333407E-2</v>
      </c>
      <c r="J221" s="21">
        <f t="shared" si="66"/>
        <v>9.2868567040271176E-7</v>
      </c>
      <c r="K221" s="73">
        <f t="shared" si="67"/>
        <v>-5.9389634556342078E-10</v>
      </c>
      <c r="L221" s="21">
        <f t="shared" si="68"/>
        <v>0.71700865058091467</v>
      </c>
      <c r="M221" s="74">
        <f t="shared" si="69"/>
        <v>7.5479511929274636E-9</v>
      </c>
      <c r="N221" s="10">
        <f t="shared" si="70"/>
        <v>2.65787015228173E-2</v>
      </c>
      <c r="O221" s="10">
        <f t="shared" si="71"/>
        <v>1.2480388030487916E-6</v>
      </c>
      <c r="P221" s="75">
        <v>219</v>
      </c>
      <c r="Q221" s="71">
        <f t="shared" si="72"/>
        <v>0.71700772248914058</v>
      </c>
      <c r="R221" s="76"/>
      <c r="S221" s="197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</row>
    <row r="222" spans="1:33" x14ac:dyDescent="0.25">
      <c r="A222" s="71">
        <f t="shared" si="60"/>
        <v>-0.19642200710697219</v>
      </c>
      <c r="B222" s="60">
        <v>0.19642200710697219</v>
      </c>
      <c r="C222" s="60">
        <v>0.71644469197602079</v>
      </c>
      <c r="D222" s="21">
        <f t="shared" si="61"/>
        <v>0.59642200710697224</v>
      </c>
      <c r="E222" s="21">
        <f t="shared" si="62"/>
        <v>3.7142902457539019E-2</v>
      </c>
      <c r="F222" s="21">
        <f t="shared" si="63"/>
        <v>0.13188889590909728</v>
      </c>
      <c r="G222" s="21">
        <f t="shared" si="73"/>
        <v>2.7389345879675654E-2</v>
      </c>
      <c r="H222" s="21">
        <f t="shared" si="64"/>
        <v>0.16903179836663629</v>
      </c>
      <c r="I222" s="21">
        <f t="shared" si="65"/>
        <v>2.7389345879675654E-2</v>
      </c>
      <c r="J222" s="21">
        <f t="shared" si="66"/>
        <v>8.6286066024894769E-7</v>
      </c>
      <c r="K222" s="73">
        <f t="shared" si="67"/>
        <v>-5.5179930434615467E-10</v>
      </c>
      <c r="L222" s="21">
        <f t="shared" si="68"/>
        <v>0.71686602731256976</v>
      </c>
      <c r="M222" s="74">
        <f t="shared" si="69"/>
        <v>1.7752346582484059E-7</v>
      </c>
      <c r="N222" s="10">
        <f t="shared" si="70"/>
        <v>2.622927268352122E-2</v>
      </c>
      <c r="O222" s="10">
        <f t="shared" si="71"/>
        <v>1.3457698204359639E-6</v>
      </c>
      <c r="P222" s="75">
        <v>220</v>
      </c>
      <c r="Q222" s="71">
        <f t="shared" si="72"/>
        <v>0.71686516500370878</v>
      </c>
      <c r="R222" s="76"/>
      <c r="S222" s="197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</row>
    <row r="223" spans="1:33" x14ac:dyDescent="0.25">
      <c r="A223" s="71">
        <f t="shared" si="60"/>
        <v>-0.19576849242331404</v>
      </c>
      <c r="B223" s="60">
        <v>0.19576849242331404</v>
      </c>
      <c r="C223" s="60">
        <v>0.7162887719047476</v>
      </c>
      <c r="D223" s="21">
        <f t="shared" si="61"/>
        <v>0.59576849242331409</v>
      </c>
      <c r="E223" s="21">
        <f t="shared" si="62"/>
        <v>3.7142902457539019E-2</v>
      </c>
      <c r="F223" s="21">
        <f t="shared" si="63"/>
        <v>0.13150531852606412</v>
      </c>
      <c r="G223" s="21">
        <f t="shared" si="73"/>
        <v>2.7119463162987648E-2</v>
      </c>
      <c r="H223" s="21">
        <f t="shared" si="64"/>
        <v>0.1686482209836031</v>
      </c>
      <c r="I223" s="21">
        <f t="shared" si="65"/>
        <v>2.7119463162987665E-2</v>
      </c>
      <c r="J223" s="21">
        <f t="shared" si="66"/>
        <v>8.082767232694775E-7</v>
      </c>
      <c r="K223" s="73">
        <f t="shared" si="67"/>
        <v>-5.168914718105841E-10</v>
      </c>
      <c r="L223" s="21">
        <f t="shared" si="68"/>
        <v>0.71673839807211215</v>
      </c>
      <c r="M223" s="74">
        <f t="shared" si="69"/>
        <v>2.0216369037893199E-7</v>
      </c>
      <c r="N223" s="10">
        <f t="shared" si="70"/>
        <v>2.5921430114143332E-2</v>
      </c>
      <c r="O223" s="10">
        <f t="shared" si="71"/>
        <v>1.4352831861232467E-6</v>
      </c>
      <c r="P223" s="75">
        <v>221</v>
      </c>
      <c r="Q223" s="71">
        <f t="shared" si="72"/>
        <v>0.71673759031228035</v>
      </c>
      <c r="R223" s="76"/>
      <c r="S223" s="197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</row>
    <row r="224" spans="1:33" x14ac:dyDescent="0.25">
      <c r="A224" s="71">
        <f t="shared" si="60"/>
        <v>-0.1950332884041987</v>
      </c>
      <c r="B224" s="60">
        <v>0.1950332884041987</v>
      </c>
      <c r="C224" s="60">
        <v>0.7162887719047476</v>
      </c>
      <c r="D224" s="21">
        <f t="shared" si="61"/>
        <v>0.59503328840419867</v>
      </c>
      <c r="E224" s="21">
        <f t="shared" si="62"/>
        <v>3.7142902457539019E-2</v>
      </c>
      <c r="F224" s="21">
        <f t="shared" si="63"/>
        <v>0.13107090798855894</v>
      </c>
      <c r="G224" s="21">
        <f t="shared" si="73"/>
        <v>2.6818726972151763E-2</v>
      </c>
      <c r="H224" s="21">
        <f t="shared" si="64"/>
        <v>0.16821381044609796</v>
      </c>
      <c r="I224" s="21">
        <f t="shared" si="65"/>
        <v>2.6818726972151763E-2</v>
      </c>
      <c r="J224" s="21">
        <f t="shared" si="66"/>
        <v>7.5098594898258887E-7</v>
      </c>
      <c r="K224" s="73">
        <f t="shared" si="67"/>
        <v>-4.8025275269123007E-10</v>
      </c>
      <c r="L224" s="21">
        <f t="shared" si="68"/>
        <v>0.71659385943631315</v>
      </c>
      <c r="M224" s="74">
        <f t="shared" si="69"/>
        <v>9.307840191676109E-8</v>
      </c>
      <c r="N224" s="10">
        <f t="shared" si="70"/>
        <v>2.5578210264445889E-2</v>
      </c>
      <c r="O224" s="10">
        <f t="shared" si="71"/>
        <v>1.5388817020974199E-6</v>
      </c>
      <c r="P224" s="75">
        <v>222</v>
      </c>
      <c r="Q224" s="71">
        <f t="shared" si="72"/>
        <v>0.7165931089306169</v>
      </c>
      <c r="R224" s="76"/>
      <c r="S224" s="197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</row>
    <row r="225" spans="1:33" x14ac:dyDescent="0.25">
      <c r="A225" s="71">
        <f t="shared" si="60"/>
        <v>-0.1943797737205408</v>
      </c>
      <c r="B225" s="60">
        <v>0.1943797737205408</v>
      </c>
      <c r="C225" s="60">
        <v>0.71549197507975881</v>
      </c>
      <c r="D225" s="21">
        <f t="shared" si="61"/>
        <v>0.59437977372054085</v>
      </c>
      <c r="E225" s="21">
        <f t="shared" si="62"/>
        <v>3.7142902457539019E-2</v>
      </c>
      <c r="F225" s="21">
        <f t="shared" si="63"/>
        <v>0.13068221114620868</v>
      </c>
      <c r="G225" s="21">
        <f t="shared" si="73"/>
        <v>2.6553956637917264E-2</v>
      </c>
      <c r="H225" s="21">
        <f t="shared" si="64"/>
        <v>0.16782511360374769</v>
      </c>
      <c r="I225" s="21">
        <f t="shared" si="65"/>
        <v>2.6553956637917275E-2</v>
      </c>
      <c r="J225" s="21">
        <f t="shared" si="66"/>
        <v>7.0347887583604263E-7</v>
      </c>
      <c r="K225" s="73">
        <f t="shared" si="67"/>
        <v>-4.4987108803233307E-10</v>
      </c>
      <c r="L225" s="21">
        <f t="shared" si="68"/>
        <v>0.71646453457801507</v>
      </c>
      <c r="M225" s="74">
        <f t="shared" si="69"/>
        <v>9.4587197764845561E-7</v>
      </c>
      <c r="N225" s="10">
        <f t="shared" si="70"/>
        <v>2.5275881329677733E-2</v>
      </c>
      <c r="O225" s="10">
        <f t="shared" si="71"/>
        <v>1.6334764935315992E-6</v>
      </c>
      <c r="P225" s="75">
        <v>223</v>
      </c>
      <c r="Q225" s="71">
        <f t="shared" si="72"/>
        <v>0.71646383154901028</v>
      </c>
      <c r="R225" s="76"/>
      <c r="S225" s="197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</row>
    <row r="226" spans="1:33" x14ac:dyDescent="0.25">
      <c r="A226" s="71">
        <f t="shared" si="60"/>
        <v>-0.19364456970142546</v>
      </c>
      <c r="B226" s="60">
        <v>0.19364456970142546</v>
      </c>
      <c r="C226" s="60">
        <v>0.71597279458494556</v>
      </c>
      <c r="D226" s="21">
        <f t="shared" si="61"/>
        <v>0.59364456970142543</v>
      </c>
      <c r="E226" s="21">
        <f t="shared" si="62"/>
        <v>3.7142902457539019E-2</v>
      </c>
      <c r="F226" s="21">
        <f t="shared" si="63"/>
        <v>0.13024206733168919</v>
      </c>
      <c r="G226" s="21">
        <f t="shared" si="73"/>
        <v>2.6258946296251445E-2</v>
      </c>
      <c r="H226" s="21">
        <f t="shared" si="64"/>
        <v>0.16738496978922821</v>
      </c>
      <c r="I226" s="21">
        <f t="shared" si="65"/>
        <v>2.6258946296251456E-2</v>
      </c>
      <c r="J226" s="21">
        <f t="shared" si="66"/>
        <v>6.5361594579981838E-7</v>
      </c>
      <c r="K226" s="73">
        <f t="shared" si="67"/>
        <v>-4.1798296172209867E-10</v>
      </c>
      <c r="L226" s="21">
        <f t="shared" si="68"/>
        <v>0.71631809652440004</v>
      </c>
      <c r="M226" s="74">
        <f t="shared" si="69"/>
        <v>1.1923342939102449E-7</v>
      </c>
      <c r="N226" s="10">
        <f t="shared" si="70"/>
        <v>2.4938857242182838E-2</v>
      </c>
      <c r="O226" s="10">
        <f t="shared" si="71"/>
        <v>1.7426351106717777E-6</v>
      </c>
      <c r="P226" s="75">
        <v>224</v>
      </c>
      <c r="Q226" s="71">
        <f t="shared" si="72"/>
        <v>0.71631744332643721</v>
      </c>
      <c r="R226" s="76"/>
      <c r="S226" s="197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</row>
    <row r="227" spans="1:33" x14ac:dyDescent="0.25">
      <c r="A227" s="71">
        <f t="shared" si="60"/>
        <v>-0.19290936568231012</v>
      </c>
      <c r="B227" s="60">
        <v>0.19290936568231012</v>
      </c>
      <c r="C227" s="60">
        <v>0.71436553802119607</v>
      </c>
      <c r="D227" s="21">
        <f t="shared" si="61"/>
        <v>0.59290936568231012</v>
      </c>
      <c r="E227" s="21">
        <f t="shared" si="62"/>
        <v>3.7142902457539019E-2</v>
      </c>
      <c r="F227" s="21">
        <f t="shared" si="63"/>
        <v>0.12979891026100815</v>
      </c>
      <c r="G227" s="21">
        <f t="shared" si="73"/>
        <v>2.5966945676545422E-2</v>
      </c>
      <c r="H227" s="21">
        <f t="shared" si="64"/>
        <v>0.16694181271854716</v>
      </c>
      <c r="I227" s="21">
        <f t="shared" si="65"/>
        <v>2.5966945676545419E-2</v>
      </c>
      <c r="J227" s="21">
        <f t="shared" si="66"/>
        <v>6.0728721754557667E-7</v>
      </c>
      <c r="K227" s="73">
        <f t="shared" si="67"/>
        <v>-3.8835515382161046E-10</v>
      </c>
      <c r="L227" s="21">
        <f t="shared" si="68"/>
        <v>0.71617065981844241</v>
      </c>
      <c r="M227" s="74">
        <f t="shared" si="69"/>
        <v>3.258464702893875E-6</v>
      </c>
      <c r="N227" s="10">
        <f t="shared" si="70"/>
        <v>2.4605106675434658E-2</v>
      </c>
      <c r="O227" s="10">
        <f t="shared" si="71"/>
        <v>1.8546054649463551E-6</v>
      </c>
      <c r="P227" s="75">
        <v>225</v>
      </c>
      <c r="Q227" s="71">
        <f t="shared" si="72"/>
        <v>0.71617005291958002</v>
      </c>
      <c r="R227" s="76"/>
      <c r="S227" s="197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</row>
    <row r="228" spans="1:33" x14ac:dyDescent="0.25">
      <c r="A228" s="71">
        <f t="shared" si="60"/>
        <v>-0.19225585099865197</v>
      </c>
      <c r="B228" s="60">
        <v>0.19225585099865197</v>
      </c>
      <c r="C228" s="60">
        <v>0.71500642592879593</v>
      </c>
      <c r="D228" s="21">
        <f t="shared" si="61"/>
        <v>0.59225585099865197</v>
      </c>
      <c r="E228" s="21">
        <f t="shared" si="62"/>
        <v>3.7142902457539019E-2</v>
      </c>
      <c r="F228" s="21">
        <f t="shared" si="63"/>
        <v>0.1294024760699895</v>
      </c>
      <c r="G228" s="21">
        <f t="shared" si="73"/>
        <v>2.5709903600912881E-2</v>
      </c>
      <c r="H228" s="21">
        <f t="shared" si="64"/>
        <v>0.16654537852752851</v>
      </c>
      <c r="I228" s="21">
        <f t="shared" si="65"/>
        <v>2.5709903600912888E-2</v>
      </c>
      <c r="J228" s="21">
        <f t="shared" si="66"/>
        <v>5.6887021057052603E-7</v>
      </c>
      <c r="K228" s="73">
        <f t="shared" si="67"/>
        <v>-3.6378709826744151E-10</v>
      </c>
      <c r="L228" s="21">
        <f t="shared" si="68"/>
        <v>0.71603877066569288</v>
      </c>
      <c r="M228" s="74">
        <f t="shared" si="69"/>
        <v>1.0657356557988343E-6</v>
      </c>
      <c r="N228" s="10">
        <f t="shared" si="70"/>
        <v>2.4311183414432568E-2</v>
      </c>
      <c r="O228" s="10">
        <f t="shared" si="71"/>
        <v>1.956418160067541E-6</v>
      </c>
      <c r="P228" s="75">
        <v>226</v>
      </c>
      <c r="Q228" s="71">
        <f t="shared" si="72"/>
        <v>0.71603820215926939</v>
      </c>
      <c r="R228" s="76"/>
      <c r="S228" s="197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</row>
    <row r="229" spans="1:33" x14ac:dyDescent="0.25">
      <c r="A229" s="71">
        <f t="shared" si="60"/>
        <v>-0.19160233631499404</v>
      </c>
      <c r="B229" s="60">
        <v>0.19160233631499404</v>
      </c>
      <c r="C229" s="60">
        <v>0.71436553802119607</v>
      </c>
      <c r="D229" s="21">
        <f t="shared" si="61"/>
        <v>0.59160233631499404</v>
      </c>
      <c r="E229" s="21">
        <f t="shared" si="62"/>
        <v>3.7142902457539019E-2</v>
      </c>
      <c r="F229" s="21">
        <f t="shared" si="63"/>
        <v>0.12900368511011112</v>
      </c>
      <c r="G229" s="21">
        <f t="shared" si="73"/>
        <v>2.5455215863944086E-2</v>
      </c>
      <c r="H229" s="21">
        <f t="shared" si="64"/>
        <v>0.16614658756765013</v>
      </c>
      <c r="I229" s="21">
        <f t="shared" si="65"/>
        <v>2.545521586394409E-2</v>
      </c>
      <c r="J229" s="21">
        <f t="shared" si="66"/>
        <v>5.3288339982067427E-7</v>
      </c>
      <c r="K229" s="73">
        <f t="shared" si="67"/>
        <v>-3.40773261575812E-10</v>
      </c>
      <c r="L229" s="21">
        <f t="shared" si="68"/>
        <v>0.71590610009959321</v>
      </c>
      <c r="M229" s="74">
        <f t="shared" si="69"/>
        <v>2.373331517395332E-6</v>
      </c>
      <c r="N229" s="10">
        <f t="shared" si="70"/>
        <v>2.4019838464161933E-2</v>
      </c>
      <c r="O229" s="10">
        <f t="shared" si="71"/>
        <v>2.0603082798053857E-6</v>
      </c>
      <c r="P229" s="75">
        <v>227</v>
      </c>
      <c r="Q229" s="71">
        <f t="shared" si="72"/>
        <v>0.71590556755696666</v>
      </c>
      <c r="R229" s="76"/>
      <c r="S229" s="197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</row>
    <row r="230" spans="1:33" x14ac:dyDescent="0.25">
      <c r="A230" s="71">
        <f t="shared" si="60"/>
        <v>-0.19094882163133589</v>
      </c>
      <c r="B230" s="60">
        <v>0.19094882163133589</v>
      </c>
      <c r="C230" s="60">
        <v>0.71502918041415875</v>
      </c>
      <c r="D230" s="21">
        <f t="shared" si="61"/>
        <v>0.59094882163133589</v>
      </c>
      <c r="E230" s="21">
        <f t="shared" si="62"/>
        <v>3.7142902457539019E-2</v>
      </c>
      <c r="F230" s="21">
        <f t="shared" si="63"/>
        <v>0.12860254919662242</v>
      </c>
      <c r="G230" s="21">
        <f t="shared" si="73"/>
        <v>2.5202870804111446E-2</v>
      </c>
      <c r="H230" s="21">
        <f t="shared" si="64"/>
        <v>0.16574545165416141</v>
      </c>
      <c r="I230" s="21">
        <f t="shared" si="65"/>
        <v>2.5202870804111446E-2</v>
      </c>
      <c r="J230" s="21">
        <f t="shared" si="66"/>
        <v>4.9917306303697514E-7</v>
      </c>
      <c r="K230" s="73">
        <f t="shared" si="67"/>
        <v>-3.1921532240953064E-10</v>
      </c>
      <c r="L230" s="21">
        <f t="shared" si="68"/>
        <v>0.71577265189617445</v>
      </c>
      <c r="M230" s="74">
        <f t="shared" si="69"/>
        <v>5.5274984457062237E-7</v>
      </c>
      <c r="N230" s="10">
        <f t="shared" si="70"/>
        <v>2.3731067464694517E-2</v>
      </c>
      <c r="O230" s="10">
        <f t="shared" si="71"/>
        <v>2.1662050699188247E-6</v>
      </c>
      <c r="P230" s="75">
        <v>228</v>
      </c>
      <c r="Q230" s="71">
        <f t="shared" si="72"/>
        <v>0.71577215304232678</v>
      </c>
      <c r="R230" s="76"/>
      <c r="S230" s="197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</row>
    <row r="231" spans="1:33" x14ac:dyDescent="0.25">
      <c r="A231" s="71">
        <f t="shared" si="60"/>
        <v>-0.19021361761222058</v>
      </c>
      <c r="B231" s="60">
        <v>0.19021361761222058</v>
      </c>
      <c r="C231" s="60">
        <v>0.7155096351363045</v>
      </c>
      <c r="D231" s="21">
        <f t="shared" si="61"/>
        <v>0.59021361761222058</v>
      </c>
      <c r="E231" s="21">
        <f t="shared" si="62"/>
        <v>3.7142902457539019E-2</v>
      </c>
      <c r="F231" s="21">
        <f t="shared" si="63"/>
        <v>0.12814848343363514</v>
      </c>
      <c r="G231" s="21">
        <f t="shared" si="73"/>
        <v>2.492176792995237E-2</v>
      </c>
      <c r="H231" s="21">
        <f t="shared" si="64"/>
        <v>0.16529138589117415</v>
      </c>
      <c r="I231" s="21">
        <f t="shared" si="65"/>
        <v>2.492176792995237E-2</v>
      </c>
      <c r="J231" s="21">
        <f t="shared" si="66"/>
        <v>4.6379109406447615E-7</v>
      </c>
      <c r="K231" s="73">
        <f t="shared" si="67"/>
        <v>-2.9658844273685799E-10</v>
      </c>
      <c r="L231" s="21">
        <f t="shared" si="68"/>
        <v>0.7156215979883892</v>
      </c>
      <c r="M231" s="74">
        <f t="shared" si="69"/>
        <v>1.2535680246940766E-8</v>
      </c>
      <c r="N231" s="10">
        <f t="shared" si="70"/>
        <v>2.3409270923363312E-2</v>
      </c>
      <c r="O231" s="10">
        <f t="shared" si="71"/>
        <v>2.2876471949408586E-6</v>
      </c>
      <c r="P231" s="75">
        <v>229</v>
      </c>
      <c r="Q231" s="71">
        <f t="shared" si="72"/>
        <v>0.71562113449388354</v>
      </c>
      <c r="R231" s="76"/>
      <c r="S231" s="197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</row>
    <row r="232" spans="1:33" x14ac:dyDescent="0.25">
      <c r="A232" s="71">
        <f t="shared" si="60"/>
        <v>-0.18964179226401984</v>
      </c>
      <c r="B232" s="60">
        <v>0.18964179226401984</v>
      </c>
      <c r="C232" s="60">
        <v>0.71455327855481798</v>
      </c>
      <c r="D232" s="21">
        <f t="shared" si="61"/>
        <v>0.5896417922640198</v>
      </c>
      <c r="E232" s="21">
        <f t="shared" si="62"/>
        <v>3.7142902457539019E-2</v>
      </c>
      <c r="F232" s="21">
        <f t="shared" si="63"/>
        <v>0.12779329124443234</v>
      </c>
      <c r="G232" s="21">
        <f t="shared" si="73"/>
        <v>2.4705160547127264E-2</v>
      </c>
      <c r="H232" s="21">
        <f t="shared" si="64"/>
        <v>0.16493619370197135</v>
      </c>
      <c r="I232" s="21">
        <f t="shared" si="65"/>
        <v>2.4705160547127257E-2</v>
      </c>
      <c r="J232" s="21">
        <f t="shared" si="66"/>
        <v>4.3801492123074363E-7</v>
      </c>
      <c r="K232" s="73">
        <f t="shared" si="67"/>
        <v>-2.8010455118303645E-10</v>
      </c>
      <c r="L232" s="21">
        <f t="shared" si="68"/>
        <v>0.71550343821991957</v>
      </c>
      <c r="M232" s="74">
        <f t="shared" si="69"/>
        <v>9.0280338918596732E-7</v>
      </c>
      <c r="N232" s="10">
        <f t="shared" si="70"/>
        <v>2.3161228269301101E-2</v>
      </c>
      <c r="O232" s="10">
        <f t="shared" si="71"/>
        <v>2.3837268785134617E-6</v>
      </c>
      <c r="P232" s="75">
        <v>230</v>
      </c>
      <c r="Q232" s="71">
        <f t="shared" si="72"/>
        <v>0.71550300048510285</v>
      </c>
      <c r="R232" s="76"/>
      <c r="S232" s="197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</row>
    <row r="233" spans="1:33" x14ac:dyDescent="0.25">
      <c r="A233" s="71">
        <f t="shared" si="60"/>
        <v>-0.1889065882449045</v>
      </c>
      <c r="B233" s="60">
        <v>0.1889065882449045</v>
      </c>
      <c r="C233" s="60">
        <v>0.71519383212335008</v>
      </c>
      <c r="D233" s="21">
        <f t="shared" si="61"/>
        <v>0.58890658824490449</v>
      </c>
      <c r="E233" s="21">
        <f t="shared" si="62"/>
        <v>3.7142902457539019E-2</v>
      </c>
      <c r="F233" s="21">
        <f t="shared" si="63"/>
        <v>0.12733402054157139</v>
      </c>
      <c r="G233" s="21">
        <f t="shared" si="73"/>
        <v>2.4429258277969636E-2</v>
      </c>
      <c r="H233" s="21">
        <f t="shared" si="64"/>
        <v>0.1644769229991104</v>
      </c>
      <c r="I233" s="21">
        <f t="shared" si="65"/>
        <v>2.4429258277969615E-2</v>
      </c>
      <c r="J233" s="21">
        <f t="shared" si="66"/>
        <v>4.0696782448063301E-7</v>
      </c>
      <c r="K233" s="73">
        <f t="shared" si="67"/>
        <v>-2.6024995375374416E-10</v>
      </c>
      <c r="L233" s="21">
        <f t="shared" si="68"/>
        <v>0.71535065752392391</v>
      </c>
      <c r="M233" s="74">
        <f t="shared" si="69"/>
        <v>2.459420626514018E-8</v>
      </c>
      <c r="N233" s="10">
        <f t="shared" si="70"/>
        <v>2.2845194587392471E-2</v>
      </c>
      <c r="O233" s="10">
        <f t="shared" si="71"/>
        <v>2.5092577758048826E-6</v>
      </c>
      <c r="P233" s="75">
        <v>231</v>
      </c>
      <c r="Q233" s="71">
        <f t="shared" si="72"/>
        <v>0.7153502508163494</v>
      </c>
      <c r="R233" s="76"/>
      <c r="S233" s="197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</row>
    <row r="234" spans="1:33" x14ac:dyDescent="0.25">
      <c r="A234" s="71">
        <f t="shared" si="60"/>
        <v>-0.18825307356124657</v>
      </c>
      <c r="B234" s="60">
        <v>0.18825307356124657</v>
      </c>
      <c r="C234" s="60">
        <v>0.71424194176573441</v>
      </c>
      <c r="D234" s="21">
        <f t="shared" si="61"/>
        <v>0.58825307356124656</v>
      </c>
      <c r="E234" s="21">
        <f t="shared" si="62"/>
        <v>3.7142902457539019E-2</v>
      </c>
      <c r="F234" s="21">
        <f t="shared" si="63"/>
        <v>0.12692334283827308</v>
      </c>
      <c r="G234" s="21">
        <f t="shared" si="73"/>
        <v>2.418644704264792E-2</v>
      </c>
      <c r="H234" s="21">
        <f t="shared" si="64"/>
        <v>0.1640662452958121</v>
      </c>
      <c r="I234" s="21">
        <f t="shared" si="65"/>
        <v>2.4186447042647906E-2</v>
      </c>
      <c r="J234" s="21">
        <f t="shared" si="66"/>
        <v>3.8122278656835256E-7</v>
      </c>
      <c r="K234" s="73">
        <f t="shared" si="67"/>
        <v>-2.4378606613799268E-10</v>
      </c>
      <c r="L234" s="21">
        <f t="shared" si="68"/>
        <v>0.71521404375968278</v>
      </c>
      <c r="M234" s="74">
        <f t="shared" si="69"/>
        <v>9.4498228663839885E-7</v>
      </c>
      <c r="N234" s="10">
        <f t="shared" si="70"/>
        <v>2.2566988140190612E-2</v>
      </c>
      <c r="O234" s="10">
        <f t="shared" si="71"/>
        <v>2.6226471367481821E-6</v>
      </c>
      <c r="P234" s="75">
        <v>232</v>
      </c>
      <c r="Q234" s="71">
        <f t="shared" si="72"/>
        <v>0.71521366278068232</v>
      </c>
      <c r="R234" s="76"/>
      <c r="S234" s="197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</row>
    <row r="235" spans="1:33" x14ac:dyDescent="0.25">
      <c r="A235" s="71">
        <f t="shared" si="60"/>
        <v>-0.18759955887758845</v>
      </c>
      <c r="B235" s="60">
        <v>0.18759955887758845</v>
      </c>
      <c r="C235" s="60">
        <v>0.71406412391866436</v>
      </c>
      <c r="D235" s="21">
        <f t="shared" si="61"/>
        <v>0.58759955887758841</v>
      </c>
      <c r="E235" s="21">
        <f t="shared" si="62"/>
        <v>3.7142902457539019E-2</v>
      </c>
      <c r="F235" s="21">
        <f t="shared" si="63"/>
        <v>0.1265103851983943</v>
      </c>
      <c r="G235" s="21">
        <f t="shared" si="73"/>
        <v>2.394591411528843E-2</v>
      </c>
      <c r="H235" s="21">
        <f t="shared" si="64"/>
        <v>0.16365328765593332</v>
      </c>
      <c r="I235" s="21">
        <f t="shared" si="65"/>
        <v>2.3945914115288427E-2</v>
      </c>
      <c r="J235" s="21">
        <f t="shared" si="66"/>
        <v>3.5710636670198718E-7</v>
      </c>
      <c r="K235" s="73">
        <f t="shared" si="67"/>
        <v>-2.2836371421794222E-10</v>
      </c>
      <c r="L235" s="21">
        <f t="shared" si="68"/>
        <v>0.71507667333481206</v>
      </c>
      <c r="M235" s="74">
        <f t="shared" si="69"/>
        <v>1.0252563201410504E-6</v>
      </c>
      <c r="N235" s="10">
        <f t="shared" si="70"/>
        <v>2.2291328302269396E-2</v>
      </c>
      <c r="O235" s="10">
        <f t="shared" si="71"/>
        <v>2.7376542126438467E-6</v>
      </c>
      <c r="P235" s="75">
        <v>233</v>
      </c>
      <c r="Q235" s="71">
        <f t="shared" si="72"/>
        <v>0.71507631645680902</v>
      </c>
      <c r="R235" s="76"/>
      <c r="S235" s="197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</row>
    <row r="236" spans="1:33" x14ac:dyDescent="0.25">
      <c r="A236" s="71">
        <f t="shared" si="60"/>
        <v>-0.18686435485847311</v>
      </c>
      <c r="B236" s="60">
        <v>0.18686435485847311</v>
      </c>
      <c r="C236" s="60">
        <v>0.71439753298209363</v>
      </c>
      <c r="D236" s="21">
        <f t="shared" si="61"/>
        <v>0.5868643548584731</v>
      </c>
      <c r="E236" s="21">
        <f t="shared" si="62"/>
        <v>3.7142902457539019E-2</v>
      </c>
      <c r="F236" s="21">
        <f t="shared" si="63"/>
        <v>0.12604309942459532</v>
      </c>
      <c r="G236" s="21">
        <f t="shared" si="73"/>
        <v>2.3678021182254955E-2</v>
      </c>
      <c r="H236" s="21">
        <f t="shared" si="64"/>
        <v>0.16318600188213433</v>
      </c>
      <c r="I236" s="21">
        <f t="shared" si="65"/>
        <v>2.3678021182254948E-2</v>
      </c>
      <c r="J236" s="21">
        <f t="shared" si="66"/>
        <v>3.3179408382688666E-7</v>
      </c>
      <c r="K236" s="73">
        <f t="shared" si="67"/>
        <v>-2.1217665177322993E-10</v>
      </c>
      <c r="L236" s="21">
        <f t="shared" si="68"/>
        <v>0.7149212326231098</v>
      </c>
      <c r="M236" s="74">
        <f t="shared" si="69"/>
        <v>2.7426131400046864E-7</v>
      </c>
      <c r="N236" s="10">
        <f t="shared" si="70"/>
        <v>2.1984247137995981E-2</v>
      </c>
      <c r="O236" s="10">
        <f t="shared" si="71"/>
        <v>2.868870513005376E-6</v>
      </c>
      <c r="P236" s="75">
        <v>234</v>
      </c>
      <c r="Q236" s="71">
        <f t="shared" si="72"/>
        <v>0.71492090104120265</v>
      </c>
      <c r="R236" s="76"/>
      <c r="S236" s="197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</row>
    <row r="237" spans="1:33" x14ac:dyDescent="0.25">
      <c r="A237" s="71">
        <f t="shared" si="60"/>
        <v>-0.18612915083935777</v>
      </c>
      <c r="B237" s="60">
        <v>0.18612915083935777</v>
      </c>
      <c r="C237" s="60">
        <v>0.71373912378079263</v>
      </c>
      <c r="D237" s="21">
        <f t="shared" si="61"/>
        <v>0.58612915083935779</v>
      </c>
      <c r="E237" s="21">
        <f t="shared" si="62"/>
        <v>3.7142902457539019E-2</v>
      </c>
      <c r="F237" s="21">
        <f t="shared" si="63"/>
        <v>0.12557296476087421</v>
      </c>
      <c r="G237" s="21">
        <f t="shared" si="73"/>
        <v>2.3412975344995285E-2</v>
      </c>
      <c r="H237" s="21">
        <f t="shared" si="64"/>
        <v>0.16271586721841322</v>
      </c>
      <c r="I237" s="21">
        <f t="shared" si="65"/>
        <v>2.3412975344995281E-2</v>
      </c>
      <c r="J237" s="21">
        <f t="shared" si="66"/>
        <v>3.0827594927274813E-7</v>
      </c>
      <c r="K237" s="73">
        <f t="shared" si="67"/>
        <v>-1.9713697590991358E-10</v>
      </c>
      <c r="L237" s="21">
        <f t="shared" si="68"/>
        <v>0.71476484618698766</v>
      </c>
      <c r="M237" s="74">
        <f t="shared" si="69"/>
        <v>1.0521064545705196E-6</v>
      </c>
      <c r="N237" s="10">
        <f t="shared" si="70"/>
        <v>2.1680371649307105E-2</v>
      </c>
      <c r="O237" s="10">
        <f t="shared" si="71"/>
        <v>3.0019155663123272E-6</v>
      </c>
      <c r="P237" s="75">
        <v>235</v>
      </c>
      <c r="Q237" s="71">
        <f t="shared" si="72"/>
        <v>0.71476453810817531</v>
      </c>
      <c r="R237" s="76"/>
      <c r="S237" s="197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</row>
    <row r="238" spans="1:33" x14ac:dyDescent="0.25">
      <c r="A238" s="71">
        <f t="shared" si="60"/>
        <v>-0.18547563615569984</v>
      </c>
      <c r="B238" s="60">
        <v>0.18547563615569984</v>
      </c>
      <c r="C238" s="60">
        <v>0.71439753298209363</v>
      </c>
      <c r="D238" s="21">
        <f t="shared" si="61"/>
        <v>0.58547563615569986</v>
      </c>
      <c r="E238" s="21">
        <f t="shared" si="62"/>
        <v>3.7142902457539019E-2</v>
      </c>
      <c r="F238" s="21">
        <f t="shared" si="63"/>
        <v>0.12515269173493587</v>
      </c>
      <c r="G238" s="21">
        <f t="shared" si="73"/>
        <v>2.3179753189094286E-2</v>
      </c>
      <c r="H238" s="21">
        <f t="shared" si="64"/>
        <v>0.16229559419247488</v>
      </c>
      <c r="I238" s="21">
        <f t="shared" si="65"/>
        <v>2.3179753189094279E-2</v>
      </c>
      <c r="J238" s="21">
        <f t="shared" si="66"/>
        <v>2.8877413067636964E-7</v>
      </c>
      <c r="K238" s="73">
        <f t="shared" si="67"/>
        <v>-1.8466572989007449E-10</v>
      </c>
      <c r="L238" s="21">
        <f t="shared" si="68"/>
        <v>0.71462504733636556</v>
      </c>
      <c r="M238" s="74">
        <f t="shared" si="69"/>
        <v>5.1762781399772973E-8</v>
      </c>
      <c r="N238" s="10">
        <f t="shared" si="70"/>
        <v>2.1412943303802084E-2</v>
      </c>
      <c r="O238" s="10">
        <f t="shared" si="71"/>
        <v>3.1216171707662185E-6</v>
      </c>
      <c r="P238" s="75">
        <v>236</v>
      </c>
      <c r="Q238" s="71">
        <f t="shared" si="72"/>
        <v>0.71462475874690057</v>
      </c>
      <c r="R238" s="76"/>
      <c r="S238" s="197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</row>
    <row r="239" spans="1:33" x14ac:dyDescent="0.25">
      <c r="A239" s="71">
        <f t="shared" si="60"/>
        <v>-0.18482212147204169</v>
      </c>
      <c r="B239" s="60">
        <v>0.18482212147204169</v>
      </c>
      <c r="C239" s="60">
        <v>0.71376623631138458</v>
      </c>
      <c r="D239" s="21">
        <f t="shared" si="61"/>
        <v>0.58482212147204171</v>
      </c>
      <c r="E239" s="21">
        <f t="shared" si="62"/>
        <v>3.7142902457539019E-2</v>
      </c>
      <c r="F239" s="21">
        <f t="shared" si="63"/>
        <v>0.12473019772665418</v>
      </c>
      <c r="G239" s="21">
        <f t="shared" si="73"/>
        <v>2.2948750781850207E-2</v>
      </c>
      <c r="H239" s="21">
        <f t="shared" si="64"/>
        <v>0.16187310018419321</v>
      </c>
      <c r="I239" s="21">
        <f t="shared" si="65"/>
        <v>2.29487507818502E-2</v>
      </c>
      <c r="J239" s="21">
        <f t="shared" si="66"/>
        <v>2.7050599827997106E-7</v>
      </c>
      <c r="K239" s="73">
        <f t="shared" si="67"/>
        <v>-1.7298343718816303E-10</v>
      </c>
      <c r="L239" s="21">
        <f t="shared" si="68"/>
        <v>0.71448451103813027</v>
      </c>
      <c r="M239" s="74">
        <f t="shared" si="69"/>
        <v>5.159185830815847E-7</v>
      </c>
      <c r="N239" s="10">
        <f t="shared" si="70"/>
        <v>2.1148032770419302E-2</v>
      </c>
      <c r="O239" s="10">
        <f t="shared" si="71"/>
        <v>3.2425853566916464E-6</v>
      </c>
      <c r="P239" s="75">
        <v>237</v>
      </c>
      <c r="Q239" s="71">
        <f t="shared" si="72"/>
        <v>0.7144842407051154</v>
      </c>
      <c r="R239" s="76"/>
      <c r="S239" s="197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</row>
    <row r="240" spans="1:33" x14ac:dyDescent="0.25">
      <c r="A240" s="71">
        <f t="shared" si="60"/>
        <v>-0.18416860678838379</v>
      </c>
      <c r="B240" s="60">
        <v>0.18416860678838379</v>
      </c>
      <c r="C240" s="60">
        <v>0.71249180913564503</v>
      </c>
      <c r="D240" s="21">
        <f t="shared" si="61"/>
        <v>0.58416860678838378</v>
      </c>
      <c r="E240" s="21">
        <f t="shared" si="62"/>
        <v>3.7142902457539019E-2</v>
      </c>
      <c r="F240" s="21">
        <f t="shared" si="63"/>
        <v>0.12430549718704235</v>
      </c>
      <c r="G240" s="21">
        <f t="shared" si="73"/>
        <v>2.2719953750291358E-2</v>
      </c>
      <c r="H240" s="21">
        <f t="shared" si="64"/>
        <v>0.16144839964458135</v>
      </c>
      <c r="I240" s="21">
        <f t="shared" si="65"/>
        <v>2.2719953750291365E-2</v>
      </c>
      <c r="J240" s="21">
        <f t="shared" si="66"/>
        <v>2.5339351106945686E-7</v>
      </c>
      <c r="K240" s="73">
        <f t="shared" si="67"/>
        <v>-1.6204018884190409E-10</v>
      </c>
      <c r="L240" s="21">
        <f t="shared" si="68"/>
        <v>0.71434324202057908</v>
      </c>
      <c r="M240" s="74">
        <f t="shared" si="69"/>
        <v>3.427803727415244E-6</v>
      </c>
      <c r="N240" s="10">
        <f t="shared" si="70"/>
        <v>2.0885632498247875E-2</v>
      </c>
      <c r="O240" s="10">
        <f t="shared" si="71"/>
        <v>3.3647344556983972E-6</v>
      </c>
      <c r="P240" s="75">
        <v>238</v>
      </c>
      <c r="Q240" s="71">
        <f t="shared" si="72"/>
        <v>0.71434298878910818</v>
      </c>
      <c r="R240" s="76"/>
      <c r="S240" s="197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</row>
    <row r="241" spans="1:33" x14ac:dyDescent="0.25">
      <c r="A241" s="71">
        <f t="shared" si="60"/>
        <v>-0.18343340276926845</v>
      </c>
      <c r="B241" s="60">
        <v>0.18343340276926845</v>
      </c>
      <c r="C241" s="60">
        <v>0.71344214759820035</v>
      </c>
      <c r="D241" s="21">
        <f t="shared" si="61"/>
        <v>0.58343340276926847</v>
      </c>
      <c r="E241" s="21">
        <f t="shared" si="62"/>
        <v>3.7142902457539019E-2</v>
      </c>
      <c r="F241" s="21">
        <f t="shared" si="63"/>
        <v>0.1238250898367686</v>
      </c>
      <c r="G241" s="21">
        <f t="shared" si="73"/>
        <v>2.246517504248248E-2</v>
      </c>
      <c r="H241" s="21">
        <f t="shared" si="64"/>
        <v>0.16096799229430764</v>
      </c>
      <c r="I241" s="21">
        <f t="shared" si="65"/>
        <v>2.2465175042482455E-2</v>
      </c>
      <c r="J241" s="21">
        <f t="shared" si="66"/>
        <v>2.3543247835584378E-7</v>
      </c>
      <c r="K241" s="73">
        <f t="shared" si="67"/>
        <v>-1.5055432564990629E-10</v>
      </c>
      <c r="L241" s="21">
        <f t="shared" si="68"/>
        <v>0.71418344452671589</v>
      </c>
      <c r="M241" s="74">
        <f t="shared" si="69"/>
        <v>5.4952113622658047E-7</v>
      </c>
      <c r="N241" s="10">
        <f t="shared" si="70"/>
        <v>2.0593422968072084E-2</v>
      </c>
      <c r="O241" s="10">
        <f t="shared" si="71"/>
        <v>3.5034558280595272E-6</v>
      </c>
      <c r="P241" s="75">
        <v>239</v>
      </c>
      <c r="Q241" s="71">
        <f t="shared" si="72"/>
        <v>0.71418320924479184</v>
      </c>
      <c r="R241" s="76"/>
      <c r="S241" s="197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</row>
    <row r="242" spans="1:33" x14ac:dyDescent="0.25">
      <c r="A242" s="71">
        <f t="shared" si="60"/>
        <v>-0.1827798880856103</v>
      </c>
      <c r="B242" s="60">
        <v>0.1827798880856103</v>
      </c>
      <c r="C242" s="60">
        <v>0.71344634812787389</v>
      </c>
      <c r="D242" s="21">
        <f t="shared" si="61"/>
        <v>0.58277988808561032</v>
      </c>
      <c r="E242" s="21">
        <f t="shared" si="62"/>
        <v>3.7142902457539019E-2</v>
      </c>
      <c r="F242" s="21">
        <f t="shared" si="63"/>
        <v>0.12339574930657897</v>
      </c>
      <c r="G242" s="21">
        <f t="shared" si="73"/>
        <v>2.2241015782738752E-2</v>
      </c>
      <c r="H242" s="21">
        <f t="shared" si="64"/>
        <v>0.160538651764118</v>
      </c>
      <c r="I242" s="21">
        <f t="shared" si="65"/>
        <v>2.2241015782738741E-2</v>
      </c>
      <c r="J242" s="21">
        <f t="shared" si="66"/>
        <v>2.2053875356226306E-7</v>
      </c>
      <c r="K242" s="73">
        <f t="shared" si="67"/>
        <v>-1.4102998447313831E-10</v>
      </c>
      <c r="L242" s="21">
        <f t="shared" si="68"/>
        <v>0.71404063450370003</v>
      </c>
      <c r="M242" s="74">
        <f t="shared" si="69"/>
        <v>3.5317629649257692E-7</v>
      </c>
      <c r="N242" s="10">
        <f t="shared" si="70"/>
        <v>2.0336330622926089E-2</v>
      </c>
      <c r="O242" s="10">
        <f t="shared" si="71"/>
        <v>3.6278255580105494E-6</v>
      </c>
      <c r="P242" s="75">
        <v>240</v>
      </c>
      <c r="Q242" s="71">
        <f t="shared" si="72"/>
        <v>0.71404041410597641</v>
      </c>
      <c r="R242" s="76"/>
      <c r="S242" s="197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</row>
    <row r="243" spans="1:33" x14ac:dyDescent="0.25">
      <c r="A243" s="71">
        <f t="shared" si="60"/>
        <v>-0.18204468406649496</v>
      </c>
      <c r="B243" s="60">
        <v>0.18204468406649496</v>
      </c>
      <c r="C243" s="60">
        <v>0.71312653164247763</v>
      </c>
      <c r="D243" s="21">
        <f t="shared" si="61"/>
        <v>0.58204468406649501</v>
      </c>
      <c r="E243" s="21">
        <f t="shared" si="62"/>
        <v>3.7142902457539019E-2</v>
      </c>
      <c r="F243" s="21">
        <f t="shared" si="63"/>
        <v>0.12291015995067486</v>
      </c>
      <c r="G243" s="21">
        <f t="shared" si="73"/>
        <v>2.1991416751773969E-2</v>
      </c>
      <c r="H243" s="21">
        <f t="shared" si="64"/>
        <v>0.16005306240821388</v>
      </c>
      <c r="I243" s="21">
        <f t="shared" si="65"/>
        <v>2.1991416751773969E-2</v>
      </c>
      <c r="J243" s="21">
        <f t="shared" si="66"/>
        <v>2.0490650711665455E-7</v>
      </c>
      <c r="K243" s="73">
        <f t="shared" si="67"/>
        <v>-1.3103338328462146E-10</v>
      </c>
      <c r="L243" s="21">
        <f t="shared" si="68"/>
        <v>0.71387911584456476</v>
      </c>
      <c r="M243" s="74">
        <f t="shared" si="69"/>
        <v>5.6638298123111525E-7</v>
      </c>
      <c r="N243" s="10">
        <f t="shared" si="70"/>
        <v>2.0050071453425168E-2</v>
      </c>
      <c r="O243" s="10">
        <f t="shared" si="71"/>
        <v>3.7688215674209955E-6</v>
      </c>
      <c r="P243" s="75">
        <v>241</v>
      </c>
      <c r="Q243" s="71">
        <f t="shared" si="72"/>
        <v>0.71387891106909107</v>
      </c>
      <c r="R243" s="76"/>
      <c r="S243" s="197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</row>
    <row r="244" spans="1:33" x14ac:dyDescent="0.25">
      <c r="A244" s="71">
        <f t="shared" si="60"/>
        <v>-0.18139116938283706</v>
      </c>
      <c r="B244" s="60">
        <v>0.18139116938283706</v>
      </c>
      <c r="C244" s="60">
        <v>0.71344634812787389</v>
      </c>
      <c r="D244" s="21">
        <f t="shared" si="61"/>
        <v>0.58139116938283708</v>
      </c>
      <c r="E244" s="21">
        <f t="shared" si="62"/>
        <v>3.7142902457539019E-2</v>
      </c>
      <c r="F244" s="21">
        <f t="shared" si="63"/>
        <v>0.12247624737222869</v>
      </c>
      <c r="G244" s="21">
        <f t="shared" si="73"/>
        <v>2.1771827609198116E-2</v>
      </c>
      <c r="H244" s="21">
        <f t="shared" si="64"/>
        <v>0.15961914982976771</v>
      </c>
      <c r="I244" s="21">
        <f t="shared" si="65"/>
        <v>2.1771827609198095E-2</v>
      </c>
      <c r="J244" s="21">
        <f t="shared" si="66"/>
        <v>1.9194387124716453E-7</v>
      </c>
      <c r="K244" s="73">
        <f t="shared" si="67"/>
        <v>-1.2274397201026849E-10</v>
      </c>
      <c r="L244" s="21">
        <f t="shared" si="68"/>
        <v>0.71373478712565352</v>
      </c>
      <c r="M244" s="74">
        <f t="shared" si="69"/>
        <v>8.3197055440122397E-8</v>
      </c>
      <c r="N244" s="10">
        <f t="shared" si="70"/>
        <v>1.9798248949702401E-2</v>
      </c>
      <c r="O244" s="10">
        <f t="shared" si="71"/>
        <v>3.8950127252168221E-6</v>
      </c>
      <c r="P244" s="75">
        <v>242</v>
      </c>
      <c r="Q244" s="71">
        <f t="shared" si="72"/>
        <v>0.71373459530452621</v>
      </c>
      <c r="R244" s="76"/>
      <c r="S244" s="197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</row>
    <row r="245" spans="1:33" x14ac:dyDescent="0.25">
      <c r="A245" s="71">
        <f t="shared" si="60"/>
        <v>-0.18065596536372172</v>
      </c>
      <c r="B245" s="60">
        <v>0.18065596536372172</v>
      </c>
      <c r="C245" s="60">
        <v>0.71312653164247763</v>
      </c>
      <c r="D245" s="21">
        <f t="shared" si="61"/>
        <v>0.58065596536372177</v>
      </c>
      <c r="E245" s="21">
        <f t="shared" si="62"/>
        <v>3.7142902457539019E-2</v>
      </c>
      <c r="F245" s="21">
        <f t="shared" si="63"/>
        <v>0.1219855533725739</v>
      </c>
      <c r="G245" s="21">
        <f t="shared" si="73"/>
        <v>2.1527331195137236E-2</v>
      </c>
      <c r="H245" s="21">
        <f t="shared" si="64"/>
        <v>0.1591284558301129</v>
      </c>
      <c r="I245" s="21">
        <f t="shared" si="65"/>
        <v>2.1527331195137247E-2</v>
      </c>
      <c r="J245" s="21">
        <f t="shared" si="66"/>
        <v>1.7833847157607577E-7</v>
      </c>
      <c r="K245" s="73">
        <f t="shared" si="67"/>
        <v>-1.1404353396556332E-10</v>
      </c>
      <c r="L245" s="21">
        <f t="shared" si="68"/>
        <v>0.71357157272942662</v>
      </c>
      <c r="M245" s="74">
        <f t="shared" si="69"/>
        <v>1.9806156907273217E-7</v>
      </c>
      <c r="N245" s="10">
        <f t="shared" si="70"/>
        <v>1.9517895814074905E-2</v>
      </c>
      <c r="O245" s="10">
        <f t="shared" si="71"/>
        <v>4.0378305506651586E-6</v>
      </c>
      <c r="P245" s="75">
        <v>243</v>
      </c>
      <c r="Q245" s="71">
        <f t="shared" si="72"/>
        <v>0.71357139450499862</v>
      </c>
      <c r="R245" s="76"/>
      <c r="S245" s="197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</row>
    <row r="246" spans="1:33" x14ac:dyDescent="0.25">
      <c r="A246" s="71">
        <f t="shared" si="60"/>
        <v>-0.17992076134460638</v>
      </c>
      <c r="B246" s="60">
        <v>0.17992076134460638</v>
      </c>
      <c r="C246" s="60">
        <v>0.71313544452630862</v>
      </c>
      <c r="D246" s="21">
        <f t="shared" si="61"/>
        <v>0.57992076134460646</v>
      </c>
      <c r="E246" s="21">
        <f t="shared" si="62"/>
        <v>3.7142902457539019E-2</v>
      </c>
      <c r="F246" s="21">
        <f t="shared" si="63"/>
        <v>0.12149218882134803</v>
      </c>
      <c r="G246" s="21">
        <f t="shared" si="73"/>
        <v>2.1285504368275053E-2</v>
      </c>
      <c r="H246" s="21">
        <f t="shared" si="64"/>
        <v>0.15863509127888703</v>
      </c>
      <c r="I246" s="21">
        <f t="shared" si="65"/>
        <v>2.1285504368275074E-2</v>
      </c>
      <c r="J246" s="21">
        <f t="shared" si="66"/>
        <v>1.6569744427978075E-7</v>
      </c>
      <c r="K246" s="73">
        <f t="shared" si="67"/>
        <v>-1.0595980703338361E-10</v>
      </c>
      <c r="L246" s="21">
        <f t="shared" si="68"/>
        <v>0.71340747109340719</v>
      </c>
      <c r="M246" s="74">
        <f t="shared" si="69"/>
        <v>7.3998453207433406E-8</v>
      </c>
      <c r="N246" s="10">
        <f t="shared" si="70"/>
        <v>1.9240650467358338E-2</v>
      </c>
      <c r="O246" s="10">
        <f t="shared" si="71"/>
        <v>4.1814274760943938E-6</v>
      </c>
      <c r="P246" s="75">
        <v>244</v>
      </c>
      <c r="Q246" s="71">
        <f t="shared" si="72"/>
        <v>0.71340730550192266</v>
      </c>
      <c r="R246" s="76"/>
      <c r="S246" s="197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</row>
    <row r="247" spans="1:33" x14ac:dyDescent="0.25">
      <c r="A247" s="71">
        <f t="shared" si="60"/>
        <v>-0.17926724666094845</v>
      </c>
      <c r="B247" s="60">
        <v>0.17926724666094845</v>
      </c>
      <c r="C247" s="60">
        <v>0.71263363069821173</v>
      </c>
      <c r="D247" s="21">
        <f t="shared" si="61"/>
        <v>0.57926724666094853</v>
      </c>
      <c r="E247" s="21">
        <f t="shared" si="62"/>
        <v>3.7142902457539019E-2</v>
      </c>
      <c r="F247" s="21">
        <f t="shared" si="63"/>
        <v>0.12105141870423888</v>
      </c>
      <c r="G247" s="21">
        <f t="shared" si="73"/>
        <v>2.1072770283968208E-2</v>
      </c>
      <c r="H247" s="21">
        <f t="shared" si="64"/>
        <v>0.1581943211617779</v>
      </c>
      <c r="I247" s="21">
        <f t="shared" si="65"/>
        <v>2.1072770283968201E-2</v>
      </c>
      <c r="J247" s="21">
        <f t="shared" si="66"/>
        <v>1.5521520235763464E-7</v>
      </c>
      <c r="K247" s="73">
        <f t="shared" si="67"/>
        <v>-9.9256595782816351E-11</v>
      </c>
      <c r="L247" s="21">
        <f t="shared" si="68"/>
        <v>0.71326086409219103</v>
      </c>
      <c r="M247" s="74">
        <f t="shared" si="69"/>
        <v>3.9342173052278981E-7</v>
      </c>
      <c r="N247" s="10">
        <f t="shared" si="70"/>
        <v>1.8996808140436833E-2</v>
      </c>
      <c r="O247" s="10">
        <f t="shared" si="71"/>
        <v>4.3096188213753523E-6</v>
      </c>
      <c r="P247" s="75">
        <v>245</v>
      </c>
      <c r="Q247" s="71">
        <f t="shared" si="72"/>
        <v>0.71326070897624527</v>
      </c>
      <c r="R247" s="76"/>
      <c r="S247" s="197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</row>
    <row r="248" spans="1:33" x14ac:dyDescent="0.25">
      <c r="A248" s="71">
        <f t="shared" si="60"/>
        <v>-0.1786137319772903</v>
      </c>
      <c r="B248" s="60">
        <v>0.1786137319772903</v>
      </c>
      <c r="C248" s="60">
        <v>0.71296679575736555</v>
      </c>
      <c r="D248" s="21">
        <f t="shared" si="61"/>
        <v>0.57861373197729038</v>
      </c>
      <c r="E248" s="21">
        <f t="shared" si="62"/>
        <v>3.7142902457539019E-2</v>
      </c>
      <c r="F248" s="21">
        <f t="shared" si="63"/>
        <v>0.12060857207518694</v>
      </c>
      <c r="G248" s="21">
        <f t="shared" si="73"/>
        <v>2.0862112048488084E-2</v>
      </c>
      <c r="H248" s="21">
        <f t="shared" si="64"/>
        <v>0.15775147453272595</v>
      </c>
      <c r="I248" s="21">
        <f t="shared" si="65"/>
        <v>2.0862112048488098E-2</v>
      </c>
      <c r="J248" s="21">
        <f t="shared" si="66"/>
        <v>1.4539607625604279E-7</v>
      </c>
      <c r="K248" s="73">
        <f t="shared" si="67"/>
        <v>-9.2977443089861776E-11</v>
      </c>
      <c r="L248" s="21">
        <f t="shared" si="68"/>
        <v>0.71311356712282647</v>
      </c>
      <c r="M248" s="74">
        <f t="shared" si="69"/>
        <v>2.1541833719265665E-8</v>
      </c>
      <c r="N248" s="10">
        <f t="shared" si="70"/>
        <v>1.875540071083226E-2</v>
      </c>
      <c r="O248" s="10">
        <f t="shared" si="71"/>
        <v>4.4382326602076506E-6</v>
      </c>
      <c r="P248" s="75">
        <v>246</v>
      </c>
      <c r="Q248" s="71">
        <f t="shared" si="72"/>
        <v>0.7131134218197277</v>
      </c>
      <c r="R248" s="76"/>
      <c r="S248" s="197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</row>
    <row r="249" spans="1:33" x14ac:dyDescent="0.25">
      <c r="A249" s="71">
        <f t="shared" si="60"/>
        <v>-0.17812359596454677</v>
      </c>
      <c r="B249" s="60">
        <v>0.17812359596454677</v>
      </c>
      <c r="C249" s="60">
        <v>0.71328657642632431</v>
      </c>
      <c r="D249" s="21">
        <f t="shared" si="61"/>
        <v>0.57812359596454677</v>
      </c>
      <c r="E249" s="21">
        <f t="shared" si="62"/>
        <v>3.7142902457539019E-2</v>
      </c>
      <c r="F249" s="21">
        <f t="shared" si="63"/>
        <v>0.12027508400653945</v>
      </c>
      <c r="G249" s="21">
        <f t="shared" si="73"/>
        <v>2.0705471058903011E-2</v>
      </c>
      <c r="H249" s="21">
        <f t="shared" si="64"/>
        <v>0.15741798646407848</v>
      </c>
      <c r="I249" s="21">
        <f t="shared" si="65"/>
        <v>2.0705471058903004E-2</v>
      </c>
      <c r="J249" s="21">
        <f t="shared" si="66"/>
        <v>1.3844156528841051E-7</v>
      </c>
      <c r="K249" s="73">
        <f t="shared" si="67"/>
        <v>-8.8530162808438206E-11</v>
      </c>
      <c r="L249" s="21">
        <f t="shared" si="68"/>
        <v>0.71300264477645781</v>
      </c>
      <c r="M249" s="74">
        <f t="shared" si="69"/>
        <v>8.0617181795917852E-8</v>
      </c>
      <c r="N249" s="10">
        <f t="shared" si="70"/>
        <v>1.8575936967878511E-2</v>
      </c>
      <c r="O249" s="10">
        <f t="shared" si="71"/>
        <v>4.5349154448355109E-6</v>
      </c>
      <c r="P249" s="75">
        <v>247</v>
      </c>
      <c r="Q249" s="71">
        <f t="shared" si="72"/>
        <v>0.71300250642342267</v>
      </c>
      <c r="R249" s="76"/>
      <c r="S249" s="197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</row>
    <row r="250" spans="1:33" x14ac:dyDescent="0.25">
      <c r="A250" s="71">
        <f t="shared" si="60"/>
        <v>-0.17722501327451706</v>
      </c>
      <c r="B250" s="60">
        <v>0.17722501327451706</v>
      </c>
      <c r="C250" s="60">
        <v>0.71058941763204775</v>
      </c>
      <c r="D250" s="21">
        <f t="shared" si="61"/>
        <v>0.57722501327451714</v>
      </c>
      <c r="E250" s="21">
        <f t="shared" si="62"/>
        <v>3.7142902457539019E-2</v>
      </c>
      <c r="F250" s="21">
        <f t="shared" si="63"/>
        <v>0.11966070146405827</v>
      </c>
      <c r="G250" s="21">
        <f t="shared" si="73"/>
        <v>2.0421282808846711E-2</v>
      </c>
      <c r="H250" s="21">
        <f t="shared" si="64"/>
        <v>0.15680360392159728</v>
      </c>
      <c r="I250" s="21">
        <f t="shared" si="65"/>
        <v>2.0421282808846711E-2</v>
      </c>
      <c r="J250" s="21">
        <f t="shared" si="66"/>
        <v>1.2654407306847509E-7</v>
      </c>
      <c r="K250" s="73">
        <f t="shared" si="67"/>
        <v>-8.0921944373244547E-11</v>
      </c>
      <c r="L250" s="21">
        <f t="shared" si="68"/>
        <v>0.71279829429221708</v>
      </c>
      <c r="M250" s="74">
        <f t="shared" si="69"/>
        <v>4.8791360998408329E-6</v>
      </c>
      <c r="N250" s="10">
        <f t="shared" si="70"/>
        <v>1.8250448074341698E-2</v>
      </c>
      <c r="O250" s="10">
        <f t="shared" si="71"/>
        <v>4.7125234445334471E-6</v>
      </c>
      <c r="P250" s="75">
        <v>248</v>
      </c>
      <c r="Q250" s="71">
        <f t="shared" si="72"/>
        <v>0.71279816782906591</v>
      </c>
      <c r="R250" s="76"/>
      <c r="S250" s="197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</row>
    <row r="251" spans="1:33" x14ac:dyDescent="0.25">
      <c r="A251" s="71">
        <f t="shared" si="60"/>
        <v>-0.17657149859085891</v>
      </c>
      <c r="B251" s="60">
        <v>0.17657149859085891</v>
      </c>
      <c r="C251" s="60">
        <v>0.71234069543230183</v>
      </c>
      <c r="D251" s="21">
        <f t="shared" si="61"/>
        <v>0.57657149859085899</v>
      </c>
      <c r="E251" s="21">
        <f t="shared" si="62"/>
        <v>3.7142902457539019E-2</v>
      </c>
      <c r="F251" s="21">
        <f t="shared" si="63"/>
        <v>0.11921146930187954</v>
      </c>
      <c r="G251" s="21">
        <f t="shared" si="73"/>
        <v>2.0217008292729259E-2</v>
      </c>
      <c r="H251" s="21">
        <f t="shared" si="64"/>
        <v>0.15635437175941855</v>
      </c>
      <c r="I251" s="21">
        <f t="shared" si="65"/>
        <v>2.0217008292729273E-2</v>
      </c>
      <c r="J251" s="21">
        <f t="shared" si="66"/>
        <v>1.185387110908313E-7</v>
      </c>
      <c r="K251" s="73">
        <f t="shared" si="67"/>
        <v>-7.5802674960569049E-11</v>
      </c>
      <c r="L251" s="21">
        <f t="shared" si="68"/>
        <v>0.71264887535951393</v>
      </c>
      <c r="M251" s="74">
        <f t="shared" si="69"/>
        <v>9.4974867536457976E-8</v>
      </c>
      <c r="N251" s="10">
        <f t="shared" si="70"/>
        <v>1.8016583426179452E-2</v>
      </c>
      <c r="O251" s="10">
        <f t="shared" si="71"/>
        <v>4.8418695933307972E-6</v>
      </c>
      <c r="P251" s="75">
        <v>249</v>
      </c>
      <c r="Q251" s="71">
        <f t="shared" si="72"/>
        <v>0.71264875689660556</v>
      </c>
      <c r="R251" s="76"/>
      <c r="S251" s="197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</row>
    <row r="252" spans="1:33" x14ac:dyDescent="0.25">
      <c r="A252" s="71">
        <f t="shared" si="60"/>
        <v>-0.17583629457174357</v>
      </c>
      <c r="B252" s="60">
        <v>0.17583629457174357</v>
      </c>
      <c r="C252" s="60">
        <v>0.71186627916717549</v>
      </c>
      <c r="D252" s="21">
        <f t="shared" si="61"/>
        <v>0.57583629457174357</v>
      </c>
      <c r="E252" s="21">
        <f t="shared" si="62"/>
        <v>3.7142902457539019E-2</v>
      </c>
      <c r="F252" s="21">
        <f t="shared" si="63"/>
        <v>0.11870368152687513</v>
      </c>
      <c r="G252" s="21">
        <f t="shared" si="73"/>
        <v>1.9989600450929026E-2</v>
      </c>
      <c r="H252" s="21">
        <f t="shared" si="64"/>
        <v>0.15584658398441412</v>
      </c>
      <c r="I252" s="21">
        <f t="shared" si="65"/>
        <v>1.9989600450929051E-2</v>
      </c>
      <c r="J252" s="21">
        <f t="shared" si="66"/>
        <v>1.1013640040431202E-7</v>
      </c>
      <c r="K252" s="73">
        <f t="shared" si="67"/>
        <v>-7.0429568595605628E-11</v>
      </c>
      <c r="L252" s="21">
        <f t="shared" si="68"/>
        <v>0.71247998091357345</v>
      </c>
      <c r="M252" s="74">
        <f t="shared" si="69"/>
        <v>3.7662983353191274E-7</v>
      </c>
      <c r="N252" s="10">
        <f t="shared" si="70"/>
        <v>1.7756343899193481E-2</v>
      </c>
      <c r="O252" s="10">
        <f t="shared" si="71"/>
        <v>4.9874348258698481E-6</v>
      </c>
      <c r="P252" s="75">
        <v>250</v>
      </c>
      <c r="Q252" s="71">
        <f t="shared" si="72"/>
        <v>0.71247987084760267</v>
      </c>
      <c r="R252" s="76"/>
      <c r="S252" s="197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</row>
    <row r="253" spans="1:33" x14ac:dyDescent="0.25">
      <c r="A253" s="71">
        <f t="shared" si="60"/>
        <v>-0.17518277988808567</v>
      </c>
      <c r="B253" s="60">
        <v>0.17518277988808567</v>
      </c>
      <c r="C253" s="60">
        <v>0.71154695632997833</v>
      </c>
      <c r="D253" s="21">
        <f t="shared" si="61"/>
        <v>0.57518277988808575</v>
      </c>
      <c r="E253" s="21">
        <f t="shared" si="62"/>
        <v>3.7142902457539019E-2</v>
      </c>
      <c r="F253" s="21">
        <f t="shared" si="63"/>
        <v>0.11825019803008029</v>
      </c>
      <c r="G253" s="21">
        <f t="shared" si="73"/>
        <v>1.9789576231460083E-2</v>
      </c>
      <c r="H253" s="21">
        <f t="shared" si="64"/>
        <v>0.15539310048761931</v>
      </c>
      <c r="I253" s="21">
        <f t="shared" si="65"/>
        <v>1.9789576231460066E-2</v>
      </c>
      <c r="J253" s="21">
        <f t="shared" si="66"/>
        <v>1.0316900629163586E-7</v>
      </c>
      <c r="K253" s="73">
        <f t="shared" si="67"/>
        <v>-6.5974063772042245E-11</v>
      </c>
      <c r="L253" s="21">
        <f t="shared" si="68"/>
        <v>0.71232914905915146</v>
      </c>
      <c r="M253" s="74">
        <f t="shared" si="69"/>
        <v>6.1182546557130271E-7</v>
      </c>
      <c r="N253" s="10">
        <f t="shared" si="70"/>
        <v>1.7527548208682839E-2</v>
      </c>
      <c r="O253" s="10">
        <f t="shared" si="71"/>
        <v>5.1167707758294522E-6</v>
      </c>
      <c r="P253" s="75">
        <v>251</v>
      </c>
      <c r="Q253" s="71">
        <f t="shared" si="72"/>
        <v>0.71232904595611923</v>
      </c>
      <c r="R253" s="76"/>
      <c r="S253" s="197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</row>
    <row r="254" spans="1:33" x14ac:dyDescent="0.25">
      <c r="A254" s="71">
        <f t="shared" si="60"/>
        <v>-0.17444757586897033</v>
      </c>
      <c r="B254" s="60">
        <v>0.17444757586897033</v>
      </c>
      <c r="C254" s="60">
        <v>0.71218538298460687</v>
      </c>
      <c r="D254" s="21">
        <f t="shared" si="61"/>
        <v>0.57444757586897033</v>
      </c>
      <c r="E254" s="21">
        <f t="shared" si="62"/>
        <v>3.7142902457539019E-2</v>
      </c>
      <c r="F254" s="21">
        <f t="shared" si="63"/>
        <v>0.1177376692964823</v>
      </c>
      <c r="G254" s="21">
        <f t="shared" si="73"/>
        <v>1.9566908258816768E-2</v>
      </c>
      <c r="H254" s="21">
        <f t="shared" si="64"/>
        <v>0.15488057175402131</v>
      </c>
      <c r="I254" s="21">
        <f t="shared" si="65"/>
        <v>1.9566908258816768E-2</v>
      </c>
      <c r="J254" s="21">
        <f t="shared" si="66"/>
        <v>9.5856132253952651E-8</v>
      </c>
      <c r="K254" s="73">
        <f t="shared" si="67"/>
        <v>-6.1297637888626222E-11</v>
      </c>
      <c r="L254" s="21">
        <f t="shared" si="68"/>
        <v>0.71215867889800899</v>
      </c>
      <c r="M254" s="74">
        <f t="shared" si="69"/>
        <v>7.1310824102728982E-10</v>
      </c>
      <c r="N254" s="10">
        <f t="shared" si="70"/>
        <v>1.727298274272647E-2</v>
      </c>
      <c r="O254" s="10">
        <f t="shared" si="71"/>
        <v>5.2620942733701389E-6</v>
      </c>
      <c r="P254" s="75">
        <v>252</v>
      </c>
      <c r="Q254" s="71">
        <f t="shared" si="72"/>
        <v>0.71215858310317437</v>
      </c>
      <c r="R254" s="76"/>
      <c r="S254" s="197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</row>
    <row r="255" spans="1:33" x14ac:dyDescent="0.25">
      <c r="A255" s="71">
        <f t="shared" si="60"/>
        <v>-0.173712371849855</v>
      </c>
      <c r="B255" s="60">
        <v>0.173712371849855</v>
      </c>
      <c r="C255" s="60">
        <v>0.71107674586962721</v>
      </c>
      <c r="D255" s="21">
        <f t="shared" si="61"/>
        <v>0.57371237184985502</v>
      </c>
      <c r="E255" s="21">
        <f t="shared" si="62"/>
        <v>3.7142902457539019E-2</v>
      </c>
      <c r="F255" s="21">
        <f t="shared" si="63"/>
        <v>0.11722266467184604</v>
      </c>
      <c r="G255" s="21">
        <f t="shared" si="73"/>
        <v>1.934671565885946E-2</v>
      </c>
      <c r="H255" s="21">
        <f t="shared" si="64"/>
        <v>0.15436556712938507</v>
      </c>
      <c r="I255" s="21">
        <f t="shared" si="65"/>
        <v>1.9346715658859447E-2</v>
      </c>
      <c r="J255" s="21">
        <f t="shared" si="66"/>
        <v>8.9061610482884902E-8</v>
      </c>
      <c r="K255" s="73">
        <f t="shared" si="67"/>
        <v>-5.6952689069157232E-11</v>
      </c>
      <c r="L255" s="21">
        <f t="shared" si="68"/>
        <v>0.71198738579383558</v>
      </c>
      <c r="M255" s="74">
        <f t="shared" si="69"/>
        <v>8.2926507156222106E-7</v>
      </c>
      <c r="N255" s="10">
        <f t="shared" si="70"/>
        <v>1.7021397532597113E-2</v>
      </c>
      <c r="O255" s="10">
        <f t="shared" si="71"/>
        <v>5.4071043883241711E-6</v>
      </c>
      <c r="P255" s="75">
        <v>253</v>
      </c>
      <c r="Q255" s="71">
        <f t="shared" si="72"/>
        <v>0.71198729678917783</v>
      </c>
      <c r="R255" s="76"/>
      <c r="S255" s="197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</row>
    <row r="256" spans="1:33" x14ac:dyDescent="0.25">
      <c r="A256" s="71">
        <f t="shared" si="60"/>
        <v>-0.17305885716619684</v>
      </c>
      <c r="B256" s="60">
        <v>0.17305885716619684</v>
      </c>
      <c r="C256" s="60">
        <v>0.71170646351531719</v>
      </c>
      <c r="D256" s="21">
        <f t="shared" si="61"/>
        <v>0.57305885716619687</v>
      </c>
      <c r="E256" s="21">
        <f t="shared" si="62"/>
        <v>3.7142902457539019E-2</v>
      </c>
      <c r="F256" s="21">
        <f t="shared" si="63"/>
        <v>0.11676282340638451</v>
      </c>
      <c r="G256" s="21">
        <f t="shared" si="73"/>
        <v>1.9153047874839652E-2</v>
      </c>
      <c r="H256" s="21">
        <f t="shared" si="64"/>
        <v>0.15390572586392351</v>
      </c>
      <c r="I256" s="21">
        <f t="shared" si="65"/>
        <v>1.9153047874839662E-2</v>
      </c>
      <c r="J256" s="21">
        <f t="shared" si="66"/>
        <v>8.3427433672998202E-8</v>
      </c>
      <c r="K256" s="73">
        <f t="shared" si="67"/>
        <v>-5.3349757802377496E-11</v>
      </c>
      <c r="L256" s="21">
        <f t="shared" si="68"/>
        <v>0.7118344407300673</v>
      </c>
      <c r="M256" s="74">
        <f t="shared" si="69"/>
        <v>1.637816749519524E-8</v>
      </c>
      <c r="N256" s="10">
        <f t="shared" si="70"/>
        <v>1.6800254583343062E-2</v>
      </c>
      <c r="O256" s="10">
        <f t="shared" si="71"/>
        <v>5.5356362725114049E-6</v>
      </c>
      <c r="P256" s="75">
        <v>254</v>
      </c>
      <c r="Q256" s="71">
        <f t="shared" si="72"/>
        <v>0.71183435735598333</v>
      </c>
      <c r="R256" s="76"/>
      <c r="S256" s="197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</row>
    <row r="257" spans="1:33" x14ac:dyDescent="0.25">
      <c r="A257" s="71">
        <f t="shared" si="60"/>
        <v>-0.17232365314708151</v>
      </c>
      <c r="B257" s="60">
        <v>0.17232365314708151</v>
      </c>
      <c r="C257" s="60">
        <v>0.71091734405862794</v>
      </c>
      <c r="D257" s="21">
        <f t="shared" si="61"/>
        <v>0.57232365314708156</v>
      </c>
      <c r="E257" s="21">
        <f t="shared" si="62"/>
        <v>3.7142902457539019E-2</v>
      </c>
      <c r="F257" s="21">
        <f t="shared" si="63"/>
        <v>0.11624320680121419</v>
      </c>
      <c r="G257" s="21">
        <f t="shared" si="73"/>
        <v>1.8937466374442664E-2</v>
      </c>
      <c r="H257" s="21">
        <f t="shared" si="64"/>
        <v>0.15338610925875321</v>
      </c>
      <c r="I257" s="21">
        <f t="shared" si="65"/>
        <v>1.8937466374442651E-2</v>
      </c>
      <c r="J257" s="21">
        <f t="shared" si="66"/>
        <v>7.7513885648927315E-8</v>
      </c>
      <c r="K257" s="73">
        <f t="shared" si="67"/>
        <v>-4.9568176107402246E-11</v>
      </c>
      <c r="L257" s="21">
        <f t="shared" si="68"/>
        <v>0.71166161459940691</v>
      </c>
      <c r="M257" s="74">
        <f t="shared" si="69"/>
        <v>5.5393863787141815E-7</v>
      </c>
      <c r="N257" s="10">
        <f t="shared" si="70"/>
        <v>1.6554252569046787E-2</v>
      </c>
      <c r="O257" s="10">
        <f t="shared" si="71"/>
        <v>5.6797080422294309E-6</v>
      </c>
      <c r="P257" s="75">
        <v>255</v>
      </c>
      <c r="Q257" s="71">
        <f t="shared" si="72"/>
        <v>0.71166153713508939</v>
      </c>
      <c r="R257" s="76"/>
      <c r="S257" s="197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</row>
    <row r="258" spans="1:33" x14ac:dyDescent="0.25">
      <c r="A258" s="71">
        <f t="shared" ref="A258:A321" si="74">-B258</f>
        <v>-0.1716701384634236</v>
      </c>
      <c r="B258" s="60">
        <v>0.1716701384634236</v>
      </c>
      <c r="C258" s="60">
        <v>0.71075766981562238</v>
      </c>
      <c r="D258" s="21">
        <f t="shared" ref="D258:D321" si="75">IF(B258=0,"",B258+1/$T$8)</f>
        <v>0.57167013846342363</v>
      </c>
      <c r="E258" s="21">
        <f t="shared" ref="E258:E321" si="76">IF(B258=0,"",$T$20-(LN(1+EXP(-$S$37*(H258-T$20))))/$S$37)</f>
        <v>3.7142902457539019E-2</v>
      </c>
      <c r="F258" s="21">
        <f t="shared" ref="F258:F321" si="77">IF(B258=0,"",B258-E258-G258-V$4*J258)</f>
        <v>0.11577930374209272</v>
      </c>
      <c r="G258" s="21">
        <f t="shared" si="73"/>
        <v>1.8747859653558539E-2</v>
      </c>
      <c r="H258" s="21">
        <f t="shared" ref="H258:H321" si="78">IF(B258=0,"",B258-G258-V$4*J258)</f>
        <v>0.15292220619963173</v>
      </c>
      <c r="I258" s="21">
        <f t="shared" ref="I258:I321" si="79">IF(B258=0,"",B258-H258-V$4*J258)</f>
        <v>1.8747859653558546E-2</v>
      </c>
      <c r="J258" s="21">
        <f t="shared" ref="J258:J321" si="80">IF(B258=0,"",LN(1+EXP($U$37*(B258-$U$39)))/$U$37)</f>
        <v>7.2610233324360386E-8</v>
      </c>
      <c r="K258" s="73">
        <f t="shared" ref="K258:K321" si="81">IF(B258=0,"",-LN(1+EXP($V$41*(B258-$V$39)))/$V$41)</f>
        <v>-4.6432402259659425E-11</v>
      </c>
      <c r="L258" s="21">
        <f t="shared" ref="L258:L321" si="82">IF(B258=0,"",$S$41*E258+$S$8+$T$41*F258+$U$41*I258+S$43*(J258+K258))</f>
        <v>0.71150731934644007</v>
      </c>
      <c r="M258" s="74">
        <f t="shared" ref="M258:M321" si="83">IF(B258=0,"",(L258-C258)*(L258-C258))</f>
        <v>5.6197441905517746E-7</v>
      </c>
      <c r="N258" s="10">
        <f t="shared" ref="N258:N321" si="84">IF(B258=0,"",1/V$16*LN(1+EXP(V$16*(B258-V$4*J258-T$39))))</f>
        <v>1.6338045042295406E-2</v>
      </c>
      <c r="O258" s="10">
        <f t="shared" ref="O258:O321" si="85">IF(B258=0,"",(N258-I258)^2)</f>
        <v>5.8072064606573206E-6</v>
      </c>
      <c r="P258" s="75">
        <v>256</v>
      </c>
      <c r="Q258" s="71">
        <f t="shared" ref="Q258:Q321" si="86">IF(B258=0,"",S$8+T$41*F258)</f>
        <v>0.7115072467826391</v>
      </c>
      <c r="R258" s="76"/>
      <c r="S258" s="197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</row>
    <row r="259" spans="1:33" x14ac:dyDescent="0.25">
      <c r="A259" s="71">
        <f t="shared" si="74"/>
        <v>-0.17093493444430827</v>
      </c>
      <c r="B259" s="60">
        <v>0.17093493444430827</v>
      </c>
      <c r="C259" s="60">
        <v>0.71139589352798216</v>
      </c>
      <c r="D259" s="21">
        <f t="shared" si="75"/>
        <v>0.57093493444430832</v>
      </c>
      <c r="E259" s="21">
        <f t="shared" si="76"/>
        <v>3.7142902457539019E-2</v>
      </c>
      <c r="F259" s="21">
        <f t="shared" si="77"/>
        <v>0.11525516019369945</v>
      </c>
      <c r="G259" s="21">
        <f t="shared" ref="G259:G322" si="87">IF(B259=0,"",1/2*(B259-V$4*J259+T$37)+1/2*POWER((B259-V$4*J259+T$37)^2-4*V$37*(B259-V$4*J259),0.5))</f>
        <v>1.8536804329636496E-2</v>
      </c>
      <c r="H259" s="21">
        <f t="shared" si="78"/>
        <v>0.15239806265123845</v>
      </c>
      <c r="I259" s="21">
        <f t="shared" si="79"/>
        <v>1.8536804329636513E-2</v>
      </c>
      <c r="J259" s="21">
        <f t="shared" si="80"/>
        <v>6.746343330037564E-8</v>
      </c>
      <c r="K259" s="73">
        <f t="shared" si="81"/>
        <v>-4.3141143897452585E-11</v>
      </c>
      <c r="L259" s="21">
        <f t="shared" si="82"/>
        <v>0.71133298835785219</v>
      </c>
      <c r="M259" s="74">
        <f t="shared" si="83"/>
        <v>3.9570604290801752E-9</v>
      </c>
      <c r="N259" s="10">
        <f t="shared" si="84"/>
        <v>1.6097563983442465E-2</v>
      </c>
      <c r="O259" s="10">
        <f t="shared" si="85"/>
        <v>5.9498934665008584E-6</v>
      </c>
      <c r="P259" s="75">
        <v>257</v>
      </c>
      <c r="Q259" s="71">
        <f t="shared" si="86"/>
        <v>0.71133292093756006</v>
      </c>
      <c r="R259" s="76"/>
      <c r="S259" s="197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</row>
    <row r="260" spans="1:33" x14ac:dyDescent="0.25">
      <c r="A260" s="71">
        <f t="shared" si="74"/>
        <v>-0.17028141976065012</v>
      </c>
      <c r="B260" s="60">
        <v>0.17028141976065012</v>
      </c>
      <c r="C260" s="60">
        <v>0.7097779143112799</v>
      </c>
      <c r="D260" s="21">
        <f t="shared" si="75"/>
        <v>0.57028141976065017</v>
      </c>
      <c r="E260" s="21">
        <f t="shared" si="76"/>
        <v>3.7142902457539019E-2</v>
      </c>
      <c r="F260" s="21">
        <f t="shared" si="77"/>
        <v>0.11478727110644377</v>
      </c>
      <c r="G260" s="21">
        <f t="shared" si="87"/>
        <v>1.8351183001080677E-2</v>
      </c>
      <c r="H260" s="21">
        <f t="shared" si="78"/>
        <v>0.15193017356398278</v>
      </c>
      <c r="I260" s="21">
        <f t="shared" si="79"/>
        <v>1.8351183001080688E-2</v>
      </c>
      <c r="J260" s="21">
        <f t="shared" si="80"/>
        <v>6.3195586650539263E-8</v>
      </c>
      <c r="K260" s="73">
        <f t="shared" si="81"/>
        <v>-4.0411955922137797E-11</v>
      </c>
      <c r="L260" s="21">
        <f t="shared" si="82"/>
        <v>0.71117736802002107</v>
      </c>
      <c r="M260" s="74">
        <f t="shared" si="83"/>
        <v>1.9584706829094204E-6</v>
      </c>
      <c r="N260" s="10">
        <f t="shared" si="84"/>
        <v>1.5886235609806867E-2</v>
      </c>
      <c r="O260" s="10">
        <f t="shared" si="85"/>
        <v>6.0759656417476151E-6</v>
      </c>
      <c r="P260" s="75">
        <v>258</v>
      </c>
      <c r="Q260" s="71">
        <f t="shared" si="86"/>
        <v>0.71117730486484643</v>
      </c>
      <c r="R260" s="76"/>
      <c r="S260" s="197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</row>
    <row r="261" spans="1:33" x14ac:dyDescent="0.25">
      <c r="A261" s="71">
        <f t="shared" si="74"/>
        <v>-0.16954621574153478</v>
      </c>
      <c r="B261" s="60">
        <v>0.16954621574153478</v>
      </c>
      <c r="C261" s="60">
        <v>0.71028808198602811</v>
      </c>
      <c r="D261" s="21">
        <f t="shared" si="75"/>
        <v>0.56954621574153474</v>
      </c>
      <c r="E261" s="21">
        <f t="shared" si="76"/>
        <v>3.7142902457539019E-2</v>
      </c>
      <c r="F261" s="21">
        <f t="shared" si="77"/>
        <v>0.11425868600732947</v>
      </c>
      <c r="G261" s="21">
        <f t="shared" si="87"/>
        <v>1.8144568560547261E-2</v>
      </c>
      <c r="H261" s="21">
        <f t="shared" si="78"/>
        <v>0.15140158846486851</v>
      </c>
      <c r="I261" s="21">
        <f t="shared" si="79"/>
        <v>1.814456856054724E-2</v>
      </c>
      <c r="J261" s="21">
        <f t="shared" si="80"/>
        <v>5.8716119029497654E-8</v>
      </c>
      <c r="K261" s="73">
        <f t="shared" si="81"/>
        <v>-3.7547442862115628E-11</v>
      </c>
      <c r="L261" s="21">
        <f t="shared" si="82"/>
        <v>0.71100156047499952</v>
      </c>
      <c r="M261" s="74">
        <f t="shared" si="83"/>
        <v>5.0905155422492435E-7</v>
      </c>
      <c r="N261" s="10">
        <f t="shared" si="84"/>
        <v>1.5651211171778784E-2</v>
      </c>
      <c r="O261" s="10">
        <f t="shared" si="85"/>
        <v>6.2168310681262562E-6</v>
      </c>
      <c r="P261" s="75">
        <v>259</v>
      </c>
      <c r="Q261" s="71">
        <f t="shared" si="86"/>
        <v>0.71100150179642796</v>
      </c>
      <c r="R261" s="76"/>
      <c r="S261" s="197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</row>
    <row r="262" spans="1:33" x14ac:dyDescent="0.25">
      <c r="A262" s="71">
        <f t="shared" si="74"/>
        <v>-0.16889270105787688</v>
      </c>
      <c r="B262" s="60">
        <v>0.16889270105787688</v>
      </c>
      <c r="C262" s="60">
        <v>0.71059830377422117</v>
      </c>
      <c r="D262" s="21">
        <f t="shared" si="75"/>
        <v>0.56889270105787693</v>
      </c>
      <c r="E262" s="21">
        <f t="shared" si="76"/>
        <v>3.7142902457539019E-2</v>
      </c>
      <c r="F262" s="21">
        <f t="shared" si="77"/>
        <v>0.11378688689977674</v>
      </c>
      <c r="G262" s="21">
        <f t="shared" si="87"/>
        <v>1.7962856698920927E-2</v>
      </c>
      <c r="H262" s="21">
        <f t="shared" si="78"/>
        <v>0.15092978935731574</v>
      </c>
      <c r="I262" s="21">
        <f t="shared" si="79"/>
        <v>1.7962856698920934E-2</v>
      </c>
      <c r="J262" s="21">
        <f t="shared" si="80"/>
        <v>5.5001640202041316E-8</v>
      </c>
      <c r="K262" s="73">
        <f t="shared" si="81"/>
        <v>-3.5172122930012763E-11</v>
      </c>
      <c r="L262" s="21">
        <f t="shared" si="82"/>
        <v>0.71084464024950222</v>
      </c>
      <c r="M262" s="74">
        <f t="shared" si="83"/>
        <v>6.0681659053891552E-8</v>
      </c>
      <c r="N262" s="10">
        <f t="shared" si="84"/>
        <v>1.5444703874740276E-2</v>
      </c>
      <c r="O262" s="10">
        <f t="shared" si="85"/>
        <v>6.3410936459290273E-6</v>
      </c>
      <c r="P262" s="75">
        <v>260</v>
      </c>
      <c r="Q262" s="71">
        <f t="shared" si="86"/>
        <v>0.71084458528303418</v>
      </c>
      <c r="R262" s="76"/>
      <c r="S262" s="197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</row>
    <row r="263" spans="1:33" x14ac:dyDescent="0.25">
      <c r="A263" s="71">
        <f t="shared" si="74"/>
        <v>-0.16823918637421872</v>
      </c>
      <c r="B263" s="60">
        <v>0.16823918637421872</v>
      </c>
      <c r="C263" s="60">
        <v>0.71043003567867635</v>
      </c>
      <c r="D263" s="21">
        <f t="shared" si="75"/>
        <v>0.56823918637421877</v>
      </c>
      <c r="E263" s="21">
        <f t="shared" si="76"/>
        <v>3.7142902457539019E-2</v>
      </c>
      <c r="F263" s="21">
        <f t="shared" si="77"/>
        <v>0.11331327411689766</v>
      </c>
      <c r="G263" s="21">
        <f t="shared" si="87"/>
        <v>1.7782958277637213E-2</v>
      </c>
      <c r="H263" s="21">
        <f t="shared" si="78"/>
        <v>0.15045617657443666</v>
      </c>
      <c r="I263" s="21">
        <f t="shared" si="79"/>
        <v>1.7782958277637217E-2</v>
      </c>
      <c r="J263" s="21">
        <f t="shared" si="80"/>
        <v>5.1522144846414285E-8</v>
      </c>
      <c r="K263" s="73">
        <f t="shared" si="81"/>
        <v>-3.2947071683234735E-11</v>
      </c>
      <c r="L263" s="21">
        <f t="shared" si="82"/>
        <v>0.71068711704530085</v>
      </c>
      <c r="M263" s="74">
        <f t="shared" si="83"/>
        <v>6.6090829065521037E-8</v>
      </c>
      <c r="N263" s="10">
        <f t="shared" si="84"/>
        <v>1.52404447360815E-2</v>
      </c>
      <c r="O263" s="10">
        <f t="shared" si="85"/>
        <v>6.4643751089941933E-6</v>
      </c>
      <c r="P263" s="75">
        <v>261</v>
      </c>
      <c r="Q263" s="71">
        <f t="shared" si="86"/>
        <v>0.71068706555610306</v>
      </c>
      <c r="R263" s="76"/>
      <c r="S263" s="197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</row>
    <row r="264" spans="1:33" x14ac:dyDescent="0.25">
      <c r="A264" s="71">
        <f t="shared" si="74"/>
        <v>-0.16758567169056079</v>
      </c>
      <c r="B264" s="60">
        <v>0.16758567169056079</v>
      </c>
      <c r="C264" s="60">
        <v>0.71058941763204775</v>
      </c>
      <c r="D264" s="21">
        <f t="shared" si="75"/>
        <v>0.56758567169056084</v>
      </c>
      <c r="E264" s="21">
        <f t="shared" si="76"/>
        <v>3.7142902457539019E-2</v>
      </c>
      <c r="F264" s="21">
        <f t="shared" si="77"/>
        <v>0.11283786451532736</v>
      </c>
      <c r="G264" s="21">
        <f t="shared" si="87"/>
        <v>1.7604856454926786E-2</v>
      </c>
      <c r="H264" s="21">
        <f t="shared" si="78"/>
        <v>0.14998076697286636</v>
      </c>
      <c r="I264" s="21">
        <f t="shared" si="79"/>
        <v>1.7604856454926807E-2</v>
      </c>
      <c r="J264" s="21">
        <f t="shared" si="80"/>
        <v>4.8262767630948869E-8</v>
      </c>
      <c r="K264" s="73">
        <f t="shared" si="81"/>
        <v>-3.0862778951482276E-11</v>
      </c>
      <c r="L264" s="21">
        <f t="shared" si="82"/>
        <v>0.71052899645391776</v>
      </c>
      <c r="M264" s="74">
        <f t="shared" si="83"/>
        <v>3.6507187666157316E-9</v>
      </c>
      <c r="N264" s="10">
        <f t="shared" si="84"/>
        <v>1.5038420348625703E-2</v>
      </c>
      <c r="O264" s="10">
        <f t="shared" si="85"/>
        <v>6.5865942877259681E-6</v>
      </c>
      <c r="P264" s="75">
        <v>262</v>
      </c>
      <c r="Q264" s="71">
        <f t="shared" si="86"/>
        <v>0.71052894822201296</v>
      </c>
      <c r="R264" s="76"/>
      <c r="S264" s="197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</row>
    <row r="265" spans="1:33" x14ac:dyDescent="0.25">
      <c r="A265" s="71">
        <f t="shared" si="74"/>
        <v>-0.16685046767144546</v>
      </c>
      <c r="B265" s="60">
        <v>0.16685046767144546</v>
      </c>
      <c r="C265" s="60">
        <v>0.71027933509416508</v>
      </c>
      <c r="D265" s="21">
        <f t="shared" si="75"/>
        <v>0.56685046767144542</v>
      </c>
      <c r="E265" s="21">
        <f t="shared" si="76"/>
        <v>3.7142902457539019E-2</v>
      </c>
      <c r="F265" s="21">
        <f t="shared" si="77"/>
        <v>0.11230090193400227</v>
      </c>
      <c r="G265" s="21">
        <f t="shared" si="87"/>
        <v>1.7406618438129462E-2</v>
      </c>
      <c r="H265" s="21">
        <f t="shared" si="78"/>
        <v>0.14944380439154129</v>
      </c>
      <c r="I265" s="21">
        <f t="shared" si="79"/>
        <v>1.7406618438129469E-2</v>
      </c>
      <c r="J265" s="21">
        <f t="shared" si="80"/>
        <v>4.4841774704728877E-8</v>
      </c>
      <c r="K265" s="73">
        <f t="shared" si="81"/>
        <v>-2.8675137778675968E-11</v>
      </c>
      <c r="L265" s="21">
        <f t="shared" si="82"/>
        <v>0.71035040368482427</v>
      </c>
      <c r="M265" s="74">
        <f t="shared" si="83"/>
        <v>5.0507445782843166E-9</v>
      </c>
      <c r="N265" s="10">
        <f t="shared" si="84"/>
        <v>1.4813797236144819E-2</v>
      </c>
      <c r="O265" s="10">
        <f t="shared" si="85"/>
        <v>6.7227217854611245E-6</v>
      </c>
      <c r="P265" s="75">
        <v>263</v>
      </c>
      <c r="Q265" s="71">
        <f t="shared" si="86"/>
        <v>0.71035035887172471</v>
      </c>
      <c r="R265" s="76"/>
      <c r="S265" s="197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</row>
    <row r="266" spans="1:33" x14ac:dyDescent="0.25">
      <c r="A266" s="71">
        <f t="shared" si="74"/>
        <v>-0.16619695298778731</v>
      </c>
      <c r="B266" s="60">
        <v>0.16619695298778731</v>
      </c>
      <c r="C266" s="60">
        <v>0.71027510603480348</v>
      </c>
      <c r="D266" s="21">
        <f t="shared" si="75"/>
        <v>0.56619695298778727</v>
      </c>
      <c r="E266" s="21">
        <f t="shared" si="76"/>
        <v>3.7142902457539019E-2</v>
      </c>
      <c r="F266" s="21">
        <f t="shared" si="77"/>
        <v>0.11182173002560752</v>
      </c>
      <c r="G266" s="21">
        <f t="shared" si="87"/>
        <v>1.7232278499632755E-2</v>
      </c>
      <c r="H266" s="21">
        <f t="shared" si="78"/>
        <v>0.14896463248314654</v>
      </c>
      <c r="I266" s="21">
        <f t="shared" si="79"/>
        <v>1.7232278499632759E-2</v>
      </c>
      <c r="J266" s="21">
        <f t="shared" si="80"/>
        <v>4.2005008009043679E-8</v>
      </c>
      <c r="K266" s="73">
        <f t="shared" si="81"/>
        <v>-2.6861095533965093E-11</v>
      </c>
      <c r="L266" s="21">
        <f t="shared" si="82"/>
        <v>0.71019103220339086</v>
      </c>
      <c r="M266" s="74">
        <f t="shared" si="83"/>
        <v>7.0684091283981971E-9</v>
      </c>
      <c r="N266" s="10">
        <f t="shared" si="84"/>
        <v>1.4616476441758879E-2</v>
      </c>
      <c r="O266" s="10">
        <f t="shared" si="85"/>
        <v>6.8424204059772237E-6</v>
      </c>
      <c r="P266" s="75">
        <v>264</v>
      </c>
      <c r="Q266" s="71">
        <f t="shared" si="86"/>
        <v>0.7101909902252439</v>
      </c>
      <c r="R266" s="76"/>
      <c r="S266" s="197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</row>
    <row r="267" spans="1:33" x14ac:dyDescent="0.25">
      <c r="A267" s="71">
        <f t="shared" si="74"/>
        <v>-0.16546174896867197</v>
      </c>
      <c r="B267" s="60">
        <v>0.16546174896867197</v>
      </c>
      <c r="C267" s="60">
        <v>0.70980554319179401</v>
      </c>
      <c r="D267" s="21">
        <f t="shared" si="75"/>
        <v>0.56546174896867196</v>
      </c>
      <c r="E267" s="21">
        <f t="shared" si="76"/>
        <v>3.7142902457539019E-2</v>
      </c>
      <c r="F267" s="21">
        <f t="shared" si="77"/>
        <v>0.11128057758936384</v>
      </c>
      <c r="G267" s="21">
        <f t="shared" si="87"/>
        <v>1.7038229894188309E-2</v>
      </c>
      <c r="H267" s="21">
        <f t="shared" si="78"/>
        <v>0.14842348004690284</v>
      </c>
      <c r="I267" s="21">
        <f t="shared" si="79"/>
        <v>1.7038229894188319E-2</v>
      </c>
      <c r="J267" s="21">
        <f t="shared" si="80"/>
        <v>3.9027580810691113E-8</v>
      </c>
      <c r="K267" s="73">
        <f t="shared" si="81"/>
        <v>-2.4957107460586997E-11</v>
      </c>
      <c r="L267" s="21">
        <f t="shared" si="82"/>
        <v>0.71001104636619938</v>
      </c>
      <c r="M267" s="74">
        <f t="shared" si="83"/>
        <v>4.2231554690685893E-8</v>
      </c>
      <c r="N267" s="10">
        <f t="shared" si="84"/>
        <v>1.4397109769533704E-2</v>
      </c>
      <c r="O267" s="10">
        <f t="shared" si="85"/>
        <v>6.9755155128556091E-6</v>
      </c>
      <c r="P267" s="75">
        <v>265</v>
      </c>
      <c r="Q267" s="71">
        <f t="shared" si="86"/>
        <v>0.7100110073635757</v>
      </c>
      <c r="R267" s="76"/>
      <c r="S267" s="197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</row>
    <row r="268" spans="1:33" x14ac:dyDescent="0.25">
      <c r="A268" s="71">
        <f t="shared" si="74"/>
        <v>-0.16480823428501407</v>
      </c>
      <c r="B268" s="60">
        <v>0.16480823428501407</v>
      </c>
      <c r="C268" s="60">
        <v>0.7094912876004249</v>
      </c>
      <c r="D268" s="21">
        <f t="shared" si="75"/>
        <v>0.56480823428501403</v>
      </c>
      <c r="E268" s="21">
        <f t="shared" si="76"/>
        <v>3.7142902457539019E-2</v>
      </c>
      <c r="F268" s="21">
        <f t="shared" si="77"/>
        <v>0.11079771930490667</v>
      </c>
      <c r="G268" s="21">
        <f t="shared" si="87"/>
        <v>1.6867575963939174E-2</v>
      </c>
      <c r="H268" s="21">
        <f t="shared" si="78"/>
        <v>0.14794062176244568</v>
      </c>
      <c r="I268" s="21">
        <f t="shared" si="79"/>
        <v>1.6867575963939174E-2</v>
      </c>
      <c r="J268" s="21">
        <f t="shared" si="80"/>
        <v>3.6558629205945884E-8</v>
      </c>
      <c r="K268" s="73">
        <f t="shared" si="81"/>
        <v>-2.3378274844205582E-11</v>
      </c>
      <c r="L268" s="21">
        <f t="shared" si="82"/>
        <v>0.70985044919390372</v>
      </c>
      <c r="M268" s="74">
        <f t="shared" si="83"/>
        <v>1.2899705023024399E-7</v>
      </c>
      <c r="N268" s="10">
        <f t="shared" si="84"/>
        <v>1.4204429814998993E-2</v>
      </c>
      <c r="O268" s="10">
        <f t="shared" si="85"/>
        <v>7.0923474106149185E-6</v>
      </c>
      <c r="P268" s="75">
        <v>266</v>
      </c>
      <c r="Q268" s="71">
        <f t="shared" si="86"/>
        <v>0.70985041265865279</v>
      </c>
      <c r="R268" s="76"/>
      <c r="S268" s="197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</row>
    <row r="269" spans="1:33" x14ac:dyDescent="0.25">
      <c r="A269" s="71">
        <f t="shared" si="74"/>
        <v>-0.16407303026589873</v>
      </c>
      <c r="B269" s="60">
        <v>0.16407303026589873</v>
      </c>
      <c r="C269" s="60">
        <v>0.70934070504629665</v>
      </c>
      <c r="D269" s="21">
        <f t="shared" si="75"/>
        <v>0.56407303026589872</v>
      </c>
      <c r="E269" s="21">
        <f t="shared" si="76"/>
        <v>3.7142902457539019E-2</v>
      </c>
      <c r="F269" s="21">
        <f t="shared" si="77"/>
        <v>0.11025246229999656</v>
      </c>
      <c r="G269" s="21">
        <f t="shared" si="87"/>
        <v>1.6677631541107921E-2</v>
      </c>
      <c r="H269" s="21">
        <f t="shared" si="78"/>
        <v>0.14739536475753556</v>
      </c>
      <c r="I269" s="21">
        <f t="shared" si="79"/>
        <v>1.6677631541107931E-2</v>
      </c>
      <c r="J269" s="21">
        <f t="shared" si="80"/>
        <v>3.3967255233591591E-8</v>
      </c>
      <c r="K269" s="73">
        <f t="shared" si="81"/>
        <v>-2.172115596138683E-11</v>
      </c>
      <c r="L269" s="21">
        <f t="shared" si="82"/>
        <v>0.70966909859664651</v>
      </c>
      <c r="M269" s="74">
        <f t="shared" si="83"/>
        <v>1.078423239113855E-7</v>
      </c>
      <c r="N269" s="10">
        <f t="shared" si="84"/>
        <v>1.3990248198895558E-2</v>
      </c>
      <c r="O269" s="10">
        <f t="shared" si="85"/>
        <v>7.2220292280005431E-6</v>
      </c>
      <c r="P269" s="75">
        <v>267</v>
      </c>
      <c r="Q269" s="71">
        <f t="shared" si="86"/>
        <v>0.70966906465111246</v>
      </c>
      <c r="R269" s="76"/>
      <c r="S269" s="197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</row>
    <row r="270" spans="1:33" x14ac:dyDescent="0.25">
      <c r="A270" s="71">
        <f t="shared" si="74"/>
        <v>-0.16341951558224058</v>
      </c>
      <c r="B270" s="60">
        <v>0.16341951558224058</v>
      </c>
      <c r="C270" s="60">
        <v>0.70886717901774587</v>
      </c>
      <c r="D270" s="21">
        <f t="shared" si="75"/>
        <v>0.56341951558224057</v>
      </c>
      <c r="E270" s="21">
        <f t="shared" si="76"/>
        <v>3.7142902457539019E-2</v>
      </c>
      <c r="F270" s="21">
        <f t="shared" si="77"/>
        <v>0.10976599330065345</v>
      </c>
      <c r="G270" s="21">
        <f t="shared" si="87"/>
        <v>1.6510588005620143E-2</v>
      </c>
      <c r="H270" s="21">
        <f t="shared" si="78"/>
        <v>0.14690889575819246</v>
      </c>
      <c r="I270" s="21">
        <f t="shared" si="79"/>
        <v>1.6510588005620129E-2</v>
      </c>
      <c r="J270" s="21">
        <f t="shared" si="80"/>
        <v>3.1818427982335695E-8</v>
      </c>
      <c r="K270" s="73">
        <f t="shared" si="81"/>
        <v>-2.0347037367590704E-11</v>
      </c>
      <c r="L270" s="21">
        <f t="shared" si="82"/>
        <v>0.70950730085011526</v>
      </c>
      <c r="M270" s="74">
        <f t="shared" si="83"/>
        <v>4.0975596027594432E-7</v>
      </c>
      <c r="N270" s="10">
        <f t="shared" si="84"/>
        <v>1.380214495951522E-2</v>
      </c>
      <c r="O270" s="10">
        <f t="shared" si="85"/>
        <v>7.335663733994041E-6</v>
      </c>
      <c r="P270" s="75">
        <v>268</v>
      </c>
      <c r="Q270" s="71">
        <f t="shared" si="86"/>
        <v>0.70950726905203432</v>
      </c>
      <c r="R270" s="76"/>
      <c r="S270" s="197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</row>
    <row r="271" spans="1:33" x14ac:dyDescent="0.25">
      <c r="A271" s="71">
        <f t="shared" si="74"/>
        <v>-0.16276600089858265</v>
      </c>
      <c r="B271" s="60">
        <v>0.16276600089858265</v>
      </c>
      <c r="C271" s="60">
        <v>0.70918565655412924</v>
      </c>
      <c r="D271" s="21">
        <f t="shared" si="75"/>
        <v>0.56276600089858264</v>
      </c>
      <c r="E271" s="21">
        <f t="shared" si="76"/>
        <v>3.7142902457539019E-2</v>
      </c>
      <c r="F271" s="21">
        <f t="shared" si="77"/>
        <v>0.10927785121733748</v>
      </c>
      <c r="G271" s="21">
        <f t="shared" si="87"/>
        <v>1.6345217418167107E-2</v>
      </c>
      <c r="H271" s="21">
        <f t="shared" si="78"/>
        <v>0.14642075367487647</v>
      </c>
      <c r="I271" s="21">
        <f t="shared" si="79"/>
        <v>1.6345217418167118E-2</v>
      </c>
      <c r="J271" s="21">
        <f t="shared" si="80"/>
        <v>2.980553905387885E-8</v>
      </c>
      <c r="K271" s="73">
        <f t="shared" si="81"/>
        <v>-1.905984479537651E-11</v>
      </c>
      <c r="L271" s="21">
        <f t="shared" si="82"/>
        <v>0.70934494678542881</v>
      </c>
      <c r="M271" s="74">
        <f t="shared" si="83"/>
        <v>2.5373377787470258E-8</v>
      </c>
      <c r="N271" s="10">
        <f t="shared" si="84"/>
        <v>1.3616172916571873E-2</v>
      </c>
      <c r="O271" s="10">
        <f t="shared" si="85"/>
        <v>7.4476838916872359E-6</v>
      </c>
      <c r="P271" s="75">
        <v>269</v>
      </c>
      <c r="Q271" s="71">
        <f t="shared" si="86"/>
        <v>0.70934491699894964</v>
      </c>
      <c r="R271" s="76"/>
      <c r="S271" s="197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</row>
    <row r="272" spans="1:33" x14ac:dyDescent="0.25">
      <c r="A272" s="71">
        <f t="shared" si="74"/>
        <v>-0.16203079687946734</v>
      </c>
      <c r="B272" s="60">
        <v>0.16203079687946734</v>
      </c>
      <c r="C272" s="60">
        <v>0.70899981198539974</v>
      </c>
      <c r="D272" s="21">
        <f t="shared" si="75"/>
        <v>0.56203079687946733</v>
      </c>
      <c r="E272" s="21">
        <f t="shared" si="76"/>
        <v>3.7142902457539019E-2</v>
      </c>
      <c r="F272" s="21">
        <f t="shared" si="77"/>
        <v>0.10872671221355273</v>
      </c>
      <c r="G272" s="21">
        <f t="shared" si="87"/>
        <v>1.6161154515533974E-2</v>
      </c>
      <c r="H272" s="21">
        <f t="shared" si="78"/>
        <v>0.14586961467109175</v>
      </c>
      <c r="I272" s="21">
        <f t="shared" si="79"/>
        <v>1.6161154515533977E-2</v>
      </c>
      <c r="J272" s="21">
        <f t="shared" si="80"/>
        <v>2.7692841613365231E-8</v>
      </c>
      <c r="K272" s="73">
        <f t="shared" si="81"/>
        <v>-1.7708829942316252E-11</v>
      </c>
      <c r="L272" s="21">
        <f t="shared" si="82"/>
        <v>0.7091616403619615</v>
      </c>
      <c r="M272" s="74">
        <f t="shared" si="83"/>
        <v>2.6188423460613743E-8</v>
      </c>
      <c r="N272" s="10">
        <f t="shared" si="84"/>
        <v>1.3409483625343789E-2</v>
      </c>
      <c r="O272" s="10">
        <f t="shared" si="85"/>
        <v>7.5716926879200634E-6</v>
      </c>
      <c r="P272" s="75">
        <v>270</v>
      </c>
      <c r="Q272" s="71">
        <f t="shared" si="86"/>
        <v>0.70916161268682876</v>
      </c>
      <c r="R272" s="76"/>
      <c r="S272" s="197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</row>
    <row r="273" spans="1:33" x14ac:dyDescent="0.25">
      <c r="A273" s="71">
        <f t="shared" si="74"/>
        <v>-0.161295592860352</v>
      </c>
      <c r="B273" s="60">
        <v>0.161295592860352</v>
      </c>
      <c r="C273" s="60">
        <v>0.70902655373940737</v>
      </c>
      <c r="D273" s="21">
        <f t="shared" si="75"/>
        <v>0.56129559286035202</v>
      </c>
      <c r="E273" s="21">
        <f t="shared" si="76"/>
        <v>3.7142902457539019E-2</v>
      </c>
      <c r="F273" s="21">
        <f t="shared" si="77"/>
        <v>0.10817350034382378</v>
      </c>
      <c r="G273" s="21">
        <f t="shared" si="87"/>
        <v>1.5979164329091508E-2</v>
      </c>
      <c r="H273" s="21">
        <f t="shared" si="78"/>
        <v>0.14531640280136277</v>
      </c>
      <c r="I273" s="21">
        <f t="shared" si="79"/>
        <v>1.5979164329091532E-2</v>
      </c>
      <c r="J273" s="21">
        <f t="shared" si="80"/>
        <v>2.5729897702331572E-8</v>
      </c>
      <c r="K273" s="73">
        <f t="shared" si="81"/>
        <v>-1.6453578486128433E-11</v>
      </c>
      <c r="L273" s="21">
        <f t="shared" si="82"/>
        <v>0.70897764466994107</v>
      </c>
      <c r="M273" s="74">
        <f t="shared" si="83"/>
        <v>2.392097076060089E-9</v>
      </c>
      <c r="N273" s="10">
        <f t="shared" si="84"/>
        <v>1.3205452171500067E-2</v>
      </c>
      <c r="O273" s="10">
        <f t="shared" si="85"/>
        <v>7.6934791331707023E-6</v>
      </c>
      <c r="P273" s="75">
        <v>271</v>
      </c>
      <c r="Q273" s="71">
        <f t="shared" si="86"/>
        <v>0.70897761895649691</v>
      </c>
      <c r="R273" s="76"/>
      <c r="S273" s="197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</row>
    <row r="274" spans="1:33" x14ac:dyDescent="0.25">
      <c r="A274" s="71">
        <f t="shared" si="74"/>
        <v>-0.16056038884123666</v>
      </c>
      <c r="B274" s="60">
        <v>0.16056038884123666</v>
      </c>
      <c r="C274" s="60">
        <v>0.70902655373940737</v>
      </c>
      <c r="D274" s="21">
        <f t="shared" si="75"/>
        <v>0.56056038884123671</v>
      </c>
      <c r="E274" s="21">
        <f t="shared" si="76"/>
        <v>3.7142902457539019E-2</v>
      </c>
      <c r="F274" s="21">
        <f t="shared" si="77"/>
        <v>0.10761823910698619</v>
      </c>
      <c r="G274" s="21">
        <f t="shared" si="87"/>
        <v>1.579922337061903E-2</v>
      </c>
      <c r="H274" s="21">
        <f t="shared" si="78"/>
        <v>0.14476114156452519</v>
      </c>
      <c r="I274" s="21">
        <f t="shared" si="79"/>
        <v>1.5799223370619047E-2</v>
      </c>
      <c r="J274" s="21">
        <f t="shared" si="80"/>
        <v>2.3906092427695806E-8</v>
      </c>
      <c r="K274" s="73">
        <f t="shared" si="81"/>
        <v>-1.5287302523286934E-11</v>
      </c>
      <c r="L274" s="21">
        <f t="shared" si="82"/>
        <v>0.708792967514279</v>
      </c>
      <c r="M274" s="74">
        <f t="shared" si="83"/>
        <v>5.456252456972073E-8</v>
      </c>
      <c r="N274" s="10">
        <f t="shared" si="84"/>
        <v>1.300405740521793E-2</v>
      </c>
      <c r="O274" s="10">
        <f t="shared" si="85"/>
        <v>7.8129527741367598E-6</v>
      </c>
      <c r="P274" s="75">
        <v>272</v>
      </c>
      <c r="Q274" s="71">
        <f t="shared" si="86"/>
        <v>0.70879294362347389</v>
      </c>
      <c r="R274" s="76"/>
      <c r="S274" s="197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</row>
    <row r="275" spans="1:33" x14ac:dyDescent="0.25">
      <c r="A275" s="71">
        <f t="shared" si="74"/>
        <v>-0.15990687415757873</v>
      </c>
      <c r="B275" s="60">
        <v>0.15990687415757873</v>
      </c>
      <c r="C275" s="60">
        <v>0.70854877300757102</v>
      </c>
      <c r="D275" s="21">
        <f t="shared" si="75"/>
        <v>0.55990687415757878</v>
      </c>
      <c r="E275" s="21">
        <f t="shared" si="76"/>
        <v>3.7142902457539019E-2</v>
      </c>
      <c r="F275" s="21">
        <f t="shared" si="77"/>
        <v>0.1071229720246611</v>
      </c>
      <c r="G275" s="21">
        <f t="shared" si="87"/>
        <v>1.564097728162761E-2</v>
      </c>
      <c r="H275" s="21">
        <f t="shared" si="78"/>
        <v>0.14426587448220013</v>
      </c>
      <c r="I275" s="21">
        <f t="shared" si="79"/>
        <v>1.5640977281627597E-2</v>
      </c>
      <c r="J275" s="21">
        <f t="shared" si="80"/>
        <v>2.2393751006131104E-8</v>
      </c>
      <c r="K275" s="73">
        <f t="shared" si="81"/>
        <v>-1.4320200570643929E-11</v>
      </c>
      <c r="L275" s="21">
        <f t="shared" si="82"/>
        <v>0.70862824423359005</v>
      </c>
      <c r="M275" s="74">
        <f t="shared" si="83"/>
        <v>6.3156757649684579E-9</v>
      </c>
      <c r="N275" s="10">
        <f t="shared" si="84"/>
        <v>1.2827236119931298E-2</v>
      </c>
      <c r="O275" s="10">
        <f t="shared" si="85"/>
        <v>7.9171393250240356E-6</v>
      </c>
      <c r="P275" s="75">
        <v>273</v>
      </c>
      <c r="Q275" s="71">
        <f t="shared" si="86"/>
        <v>0.7086282218541593</v>
      </c>
      <c r="R275" s="76"/>
      <c r="S275" s="197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</row>
    <row r="276" spans="1:33" x14ac:dyDescent="0.25">
      <c r="A276" s="71">
        <f t="shared" si="74"/>
        <v>-0.15917167013846342</v>
      </c>
      <c r="B276" s="60">
        <v>0.15917167013846342</v>
      </c>
      <c r="C276" s="60">
        <v>0.7087123537504727</v>
      </c>
      <c r="D276" s="21">
        <f t="shared" si="75"/>
        <v>0.55917167013846347</v>
      </c>
      <c r="E276" s="21">
        <f t="shared" si="76"/>
        <v>3.7142902457539019E-2</v>
      </c>
      <c r="F276" s="21">
        <f t="shared" si="77"/>
        <v>0.10656390351343213</v>
      </c>
      <c r="G276" s="21">
        <f t="shared" si="87"/>
        <v>1.5464843361071616E-2</v>
      </c>
      <c r="H276" s="21">
        <f t="shared" si="78"/>
        <v>0.14370680597097113</v>
      </c>
      <c r="I276" s="21">
        <f t="shared" si="79"/>
        <v>1.5464843361071635E-2</v>
      </c>
      <c r="J276" s="21">
        <f t="shared" si="80"/>
        <v>2.0806420657029209E-8</v>
      </c>
      <c r="K276" s="73">
        <f t="shared" si="81"/>
        <v>-1.3305143644645655E-11</v>
      </c>
      <c r="L276" s="21">
        <f t="shared" si="82"/>
        <v>0.70844230104601724</v>
      </c>
      <c r="M276" s="74">
        <f t="shared" si="83"/>
        <v>7.2928463183707498E-8</v>
      </c>
      <c r="N276" s="10">
        <f t="shared" si="84"/>
        <v>1.2630763468445454E-2</v>
      </c>
      <c r="O276" s="10">
        <f t="shared" si="85"/>
        <v>8.0320088377880254E-6</v>
      </c>
      <c r="P276" s="75">
        <v>274</v>
      </c>
      <c r="Q276" s="71">
        <f t="shared" si="86"/>
        <v>0.70844228025290168</v>
      </c>
      <c r="R276" s="76"/>
      <c r="S276" s="197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</row>
    <row r="277" spans="1:33" x14ac:dyDescent="0.25">
      <c r="A277" s="71">
        <f t="shared" si="74"/>
        <v>-0.15851815545480527</v>
      </c>
      <c r="B277" s="60">
        <v>0.15851815545480527</v>
      </c>
      <c r="C277" s="60">
        <v>0.70823502066486455</v>
      </c>
      <c r="D277" s="21">
        <f t="shared" si="75"/>
        <v>0.55851815545480532</v>
      </c>
      <c r="E277" s="21">
        <f t="shared" si="76"/>
        <v>3.7142902457539019E-2</v>
      </c>
      <c r="F277" s="21">
        <f t="shared" si="77"/>
        <v>0.10606528904451198</v>
      </c>
      <c r="G277" s="21">
        <f t="shared" si="87"/>
        <v>1.5309944462584546E-2</v>
      </c>
      <c r="H277" s="21">
        <f t="shared" si="78"/>
        <v>0.143208191502051</v>
      </c>
      <c r="I277" s="21">
        <f t="shared" si="79"/>
        <v>1.5309944462584546E-2</v>
      </c>
      <c r="J277" s="21">
        <f t="shared" si="80"/>
        <v>1.9490169727368476E-8</v>
      </c>
      <c r="K277" s="73">
        <f t="shared" si="81"/>
        <v>-1.2463436941394771E-11</v>
      </c>
      <c r="L277" s="21">
        <f t="shared" si="82"/>
        <v>0.70827646464796779</v>
      </c>
      <c r="M277" s="74">
        <f t="shared" si="83"/>
        <v>1.7176037354616279E-9</v>
      </c>
      <c r="N277" s="10">
        <f t="shared" si="84"/>
        <v>1.2458283240558253E-2</v>
      </c>
      <c r="O277" s="10">
        <f t="shared" si="85"/>
        <v>8.131971725208493E-6</v>
      </c>
      <c r="P277" s="75">
        <v>275</v>
      </c>
      <c r="Q277" s="71">
        <f t="shared" si="86"/>
        <v>0.70827644517026145</v>
      </c>
      <c r="R277" s="76"/>
      <c r="S277" s="197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</row>
    <row r="278" spans="1:33" x14ac:dyDescent="0.25">
      <c r="A278" s="71">
        <f t="shared" si="74"/>
        <v>-0.15786464077114734</v>
      </c>
      <c r="B278" s="60">
        <v>0.15786464077114734</v>
      </c>
      <c r="C278" s="60">
        <v>0.70823502066486455</v>
      </c>
      <c r="D278" s="21">
        <f t="shared" si="75"/>
        <v>0.55786464077114739</v>
      </c>
      <c r="E278" s="21">
        <f t="shared" si="76"/>
        <v>3.7142902457539019E-2</v>
      </c>
      <c r="F278" s="21">
        <f t="shared" si="77"/>
        <v>0.10556512469934727</v>
      </c>
      <c r="G278" s="21">
        <f t="shared" si="87"/>
        <v>1.5156595357073983E-2</v>
      </c>
      <c r="H278" s="21">
        <f t="shared" si="78"/>
        <v>0.14270802715688627</v>
      </c>
      <c r="I278" s="21">
        <f t="shared" si="79"/>
        <v>1.5156595357073989E-2</v>
      </c>
      <c r="J278" s="21">
        <f t="shared" si="80"/>
        <v>1.8257187082562968E-8</v>
      </c>
      <c r="K278" s="73">
        <f t="shared" si="81"/>
        <v>-1.1674976534272035E-11</v>
      </c>
      <c r="L278" s="21">
        <f t="shared" si="82"/>
        <v>0.70811011285700665</v>
      </c>
      <c r="M278" s="74">
        <f t="shared" si="83"/>
        <v>1.5601960463865844E-8</v>
      </c>
      <c r="N278" s="10">
        <f t="shared" si="84"/>
        <v>1.2287822051218967E-2</v>
      </c>
      <c r="O278" s="10">
        <f t="shared" si="85"/>
        <v>8.22986028038635E-6</v>
      </c>
      <c r="P278" s="75">
        <v>276</v>
      </c>
      <c r="Q278" s="71">
        <f t="shared" si="86"/>
        <v>0.70811009461149454</v>
      </c>
      <c r="R278" s="76"/>
      <c r="S278" s="197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</row>
    <row r="279" spans="1:33" x14ac:dyDescent="0.25">
      <c r="A279" s="71">
        <f t="shared" si="74"/>
        <v>-0.157129436752032</v>
      </c>
      <c r="B279" s="60">
        <v>0.157129436752032</v>
      </c>
      <c r="C279" s="60">
        <v>0.7087123537504727</v>
      </c>
      <c r="D279" s="21">
        <f t="shared" si="75"/>
        <v>0.55712943675203208</v>
      </c>
      <c r="E279" s="21">
        <f t="shared" si="76"/>
        <v>3.7142902457539019E-2</v>
      </c>
      <c r="F279" s="21">
        <f t="shared" si="77"/>
        <v>0.10500060729885498</v>
      </c>
      <c r="G279" s="21">
        <f t="shared" si="87"/>
        <v>1.4985910032570562E-2</v>
      </c>
      <c r="H279" s="21">
        <f t="shared" si="78"/>
        <v>0.142143509756394</v>
      </c>
      <c r="I279" s="21">
        <f t="shared" si="79"/>
        <v>1.4985910032570545E-2</v>
      </c>
      <c r="J279" s="21">
        <f t="shared" si="80"/>
        <v>1.6963067454112487E-8</v>
      </c>
      <c r="K279" s="73">
        <f t="shared" si="81"/>
        <v>-1.084742073354047E-11</v>
      </c>
      <c r="L279" s="21">
        <f t="shared" si="82"/>
        <v>0.70792235770658074</v>
      </c>
      <c r="M279" s="74">
        <f t="shared" si="83"/>
        <v>6.2409374936494866E-7</v>
      </c>
      <c r="N279" s="10">
        <f t="shared" si="84"/>
        <v>1.2098447472148742E-2</v>
      </c>
      <c r="O279" s="10">
        <f t="shared" si="85"/>
        <v>8.3374400378376346E-6</v>
      </c>
      <c r="P279" s="75">
        <v>277</v>
      </c>
      <c r="Q279" s="71">
        <f t="shared" si="86"/>
        <v>0.70792234075436067</v>
      </c>
      <c r="R279" s="76"/>
      <c r="S279" s="197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</row>
    <row r="280" spans="1:33" x14ac:dyDescent="0.25">
      <c r="A280" s="71">
        <f t="shared" si="74"/>
        <v>-0.15639423273291667</v>
      </c>
      <c r="B280" s="60">
        <v>0.15639423273291667</v>
      </c>
      <c r="C280" s="60">
        <v>0.70855332140851146</v>
      </c>
      <c r="D280" s="21">
        <f t="shared" si="75"/>
        <v>0.55639423273291666</v>
      </c>
      <c r="E280" s="21">
        <f t="shared" si="76"/>
        <v>3.7142902457539019E-2</v>
      </c>
      <c r="F280" s="21">
        <f t="shared" si="77"/>
        <v>0.10443417157481023</v>
      </c>
      <c r="G280" s="21">
        <f t="shared" si="87"/>
        <v>1.4817142939888908E-2</v>
      </c>
      <c r="H280" s="21">
        <f t="shared" si="78"/>
        <v>0.14157707403234923</v>
      </c>
      <c r="I280" s="21">
        <f t="shared" si="79"/>
        <v>1.4817142939888924E-2</v>
      </c>
      <c r="J280" s="21">
        <f t="shared" si="80"/>
        <v>1.5760678510166344E-8</v>
      </c>
      <c r="K280" s="73">
        <f t="shared" si="81"/>
        <v>-1.0078524676410566E-11</v>
      </c>
      <c r="L280" s="21">
        <f t="shared" si="82"/>
        <v>0.70773396462914762</v>
      </c>
      <c r="M280" s="74">
        <f t="shared" si="83"/>
        <v>6.7134553188949188E-7</v>
      </c>
      <c r="N280" s="10">
        <f t="shared" si="84"/>
        <v>1.1911586819853515E-2</v>
      </c>
      <c r="O280" s="10">
        <f t="shared" si="85"/>
        <v>8.4422563666752182E-6</v>
      </c>
      <c r="P280" s="75">
        <v>278</v>
      </c>
      <c r="Q280" s="71">
        <f t="shared" si="86"/>
        <v>0.70773394887854768</v>
      </c>
      <c r="R280" s="76"/>
      <c r="S280" s="197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</row>
    <row r="281" spans="1:33" x14ac:dyDescent="0.25">
      <c r="A281" s="71">
        <f t="shared" si="74"/>
        <v>-0.15565902871380136</v>
      </c>
      <c r="B281" s="60">
        <v>0.15565902871380136</v>
      </c>
      <c r="C281" s="60">
        <v>0.70759863370932896</v>
      </c>
      <c r="D281" s="21">
        <f t="shared" si="75"/>
        <v>0.55565902871380135</v>
      </c>
      <c r="E281" s="21">
        <f t="shared" si="76"/>
        <v>3.7142902457539019E-2</v>
      </c>
      <c r="F281" s="21">
        <f t="shared" si="77"/>
        <v>0.10386584022027687</v>
      </c>
      <c r="G281" s="21">
        <f t="shared" si="87"/>
        <v>1.4650271392467329E-2</v>
      </c>
      <c r="H281" s="21">
        <f t="shared" si="78"/>
        <v>0.14100874267781588</v>
      </c>
      <c r="I281" s="21">
        <f t="shared" si="79"/>
        <v>1.4650271392467331E-2</v>
      </c>
      <c r="J281" s="21">
        <f t="shared" si="80"/>
        <v>1.4643518145627748E-8</v>
      </c>
      <c r="K281" s="73">
        <f t="shared" si="81"/>
        <v>-9.3641316878955488E-12</v>
      </c>
      <c r="L281" s="21">
        <f t="shared" si="82"/>
        <v>0.70754494116573652</v>
      </c>
      <c r="M281" s="74">
        <f t="shared" si="83"/>
        <v>2.8828892374263823E-9</v>
      </c>
      <c r="N281" s="10">
        <f t="shared" si="84"/>
        <v>1.1727217996847988E-2</v>
      </c>
      <c r="O281" s="10">
        <f t="shared" si="85"/>
        <v>8.5442411536417706E-6</v>
      </c>
      <c r="P281" s="75">
        <v>279</v>
      </c>
      <c r="Q281" s="71">
        <f t="shared" si="86"/>
        <v>0.70754492653158252</v>
      </c>
      <c r="R281" s="76"/>
      <c r="S281" s="197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</row>
    <row r="282" spans="1:33" x14ac:dyDescent="0.25">
      <c r="A282" s="71">
        <f t="shared" si="74"/>
        <v>-0.15492382469468602</v>
      </c>
      <c r="B282" s="60">
        <v>0.15492382469468602</v>
      </c>
      <c r="C282" s="60">
        <v>0.70792542519359991</v>
      </c>
      <c r="D282" s="21">
        <f t="shared" si="75"/>
        <v>0.55492382469468604</v>
      </c>
      <c r="E282" s="21">
        <f t="shared" si="76"/>
        <v>3.7142902457539019E-2</v>
      </c>
      <c r="F282" s="21">
        <f t="shared" si="77"/>
        <v>0.10329563578286244</v>
      </c>
      <c r="G282" s="21">
        <f t="shared" si="87"/>
        <v>1.448527284873944E-2</v>
      </c>
      <c r="H282" s="21">
        <f t="shared" si="78"/>
        <v>0.14043853824040145</v>
      </c>
      <c r="I282" s="21">
        <f t="shared" si="79"/>
        <v>1.4485272848739433E-2</v>
      </c>
      <c r="J282" s="21">
        <f t="shared" si="80"/>
        <v>1.3605545134236829E-8</v>
      </c>
      <c r="K282" s="73">
        <f t="shared" si="81"/>
        <v>-8.7003759714387235E-12</v>
      </c>
      <c r="L282" s="21">
        <f t="shared" si="82"/>
        <v>0.70735529480945913</v>
      </c>
      <c r="M282" s="74">
        <f t="shared" si="83"/>
        <v>3.2504865492050967E-7</v>
      </c>
      <c r="N282" s="10">
        <f t="shared" si="84"/>
        <v>1.1545318799042293E-2</v>
      </c>
      <c r="O282" s="10">
        <f t="shared" si="85"/>
        <v>8.6433298143306163E-6</v>
      </c>
      <c r="P282" s="75">
        <v>280</v>
      </c>
      <c r="Q282" s="71">
        <f t="shared" si="86"/>
        <v>0.70735528121261437</v>
      </c>
      <c r="R282" s="76"/>
      <c r="S282" s="197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</row>
    <row r="283" spans="1:33" x14ac:dyDescent="0.25">
      <c r="A283" s="71">
        <f t="shared" si="74"/>
        <v>-0.15418862067557068</v>
      </c>
      <c r="B283" s="60">
        <v>0.15418862067557068</v>
      </c>
      <c r="C283" s="60">
        <v>0.70760733507019391</v>
      </c>
      <c r="D283" s="21">
        <f t="shared" si="75"/>
        <v>0.55418862067557073</v>
      </c>
      <c r="E283" s="21">
        <f t="shared" si="76"/>
        <v>3.7142902457539019E-2</v>
      </c>
      <c r="F283" s="21">
        <f t="shared" si="77"/>
        <v>0.10272358065924615</v>
      </c>
      <c r="G283" s="21">
        <f t="shared" si="87"/>
        <v>1.4322124917639047E-2</v>
      </c>
      <c r="H283" s="21">
        <f t="shared" si="78"/>
        <v>0.13986648311678518</v>
      </c>
      <c r="I283" s="21">
        <f t="shared" si="79"/>
        <v>1.4322124917639031E-2</v>
      </c>
      <c r="J283" s="21">
        <f t="shared" si="80"/>
        <v>1.2641146471046893E-8</v>
      </c>
      <c r="K283" s="73">
        <f t="shared" si="81"/>
        <v>-8.0836692862374833E-12</v>
      </c>
      <c r="L283" s="21">
        <f t="shared" si="82"/>
        <v>0.70716503300365807</v>
      </c>
      <c r="M283" s="74">
        <f t="shared" si="83"/>
        <v>1.9563111806187281E-7</v>
      </c>
      <c r="N283" s="10">
        <f t="shared" si="84"/>
        <v>1.1365866924744703E-2</v>
      </c>
      <c r="O283" s="10">
        <f t="shared" si="85"/>
        <v>8.7394613205515991E-6</v>
      </c>
      <c r="P283" s="75">
        <v>281</v>
      </c>
      <c r="Q283" s="71">
        <f t="shared" si="86"/>
        <v>0.70716502037059525</v>
      </c>
      <c r="R283" s="76"/>
      <c r="S283" s="197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</row>
    <row r="284" spans="1:33" x14ac:dyDescent="0.25">
      <c r="A284" s="71">
        <f t="shared" si="74"/>
        <v>-0.15345341665645534</v>
      </c>
      <c r="B284" s="60">
        <v>0.15345341665645534</v>
      </c>
      <c r="C284" s="60">
        <v>0.70713047856177036</v>
      </c>
      <c r="D284" s="21">
        <f t="shared" si="75"/>
        <v>0.55345341665645531</v>
      </c>
      <c r="E284" s="21">
        <f t="shared" si="76"/>
        <v>3.7142902457539019E-2</v>
      </c>
      <c r="F284" s="21">
        <f t="shared" si="77"/>
        <v>0.10214969709001756</v>
      </c>
      <c r="G284" s="21">
        <f t="shared" si="87"/>
        <v>1.4160805363791759E-2</v>
      </c>
      <c r="H284" s="21">
        <f t="shared" si="78"/>
        <v>0.13929259954755654</v>
      </c>
      <c r="I284" s="21">
        <f t="shared" si="79"/>
        <v>1.4160805363791785E-2</v>
      </c>
      <c r="J284" s="21">
        <f t="shared" si="80"/>
        <v>1.1745107012953423E-8</v>
      </c>
      <c r="K284" s="73">
        <f t="shared" si="81"/>
        <v>-7.5106743018910173E-12</v>
      </c>
      <c r="L284" s="21">
        <f t="shared" si="82"/>
        <v>0.70697416314015893</v>
      </c>
      <c r="M284" s="74">
        <f t="shared" si="83"/>
        <v>2.4434511033559247E-8</v>
      </c>
      <c r="N284" s="10">
        <f t="shared" si="84"/>
        <v>1.1188839983556813E-2</v>
      </c>
      <c r="O284" s="10">
        <f t="shared" si="85"/>
        <v>8.8325782213152017E-6</v>
      </c>
      <c r="P284" s="75">
        <v>282</v>
      </c>
      <c r="Q284" s="71">
        <f t="shared" si="86"/>
        <v>0.70697415140256259</v>
      </c>
      <c r="R284" s="76"/>
      <c r="S284" s="197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</row>
    <row r="285" spans="1:33" x14ac:dyDescent="0.25">
      <c r="A285" s="71">
        <f t="shared" si="74"/>
        <v>-0.15271821263734026</v>
      </c>
      <c r="B285" s="60">
        <v>0.15271821263734026</v>
      </c>
      <c r="C285" s="60">
        <v>0.7066354792075239</v>
      </c>
      <c r="D285" s="21">
        <f t="shared" si="75"/>
        <v>0.55271821263734022</v>
      </c>
      <c r="E285" s="21">
        <f t="shared" si="76"/>
        <v>3.7142902457539019E-2</v>
      </c>
      <c r="F285" s="21">
        <f t="shared" si="77"/>
        <v>0.10157400715481918</v>
      </c>
      <c r="G285" s="21">
        <f t="shared" si="87"/>
        <v>1.4001292112400796E-2</v>
      </c>
      <c r="H285" s="21">
        <f t="shared" si="78"/>
        <v>0.13871690961235816</v>
      </c>
      <c r="I285" s="21">
        <f t="shared" si="79"/>
        <v>1.4001292112400818E-2</v>
      </c>
      <c r="J285" s="21">
        <f t="shared" si="80"/>
        <v>1.0912581275182132E-8</v>
      </c>
      <c r="K285" s="73">
        <f t="shared" si="81"/>
        <v>-6.9782979370623923E-12</v>
      </c>
      <c r="L285" s="21">
        <f t="shared" si="82"/>
        <v>0.7067826925576276</v>
      </c>
      <c r="M285" s="74">
        <f t="shared" si="83"/>
        <v>2.1671770448755484E-8</v>
      </c>
      <c r="N285" s="10">
        <f t="shared" si="84"/>
        <v>1.1014215505156173E-2</v>
      </c>
      <c r="O285" s="10">
        <f t="shared" si="85"/>
        <v>8.9226266575481798E-6</v>
      </c>
      <c r="P285" s="75">
        <v>283</v>
      </c>
      <c r="Q285" s="71">
        <f t="shared" si="86"/>
        <v>0.70678268165202462</v>
      </c>
      <c r="R285" s="76"/>
      <c r="S285" s="197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</row>
    <row r="286" spans="1:33" x14ac:dyDescent="0.25">
      <c r="A286" s="71">
        <f t="shared" si="74"/>
        <v>-0.15198300861822492</v>
      </c>
      <c r="B286" s="60">
        <v>0.15198300861822492</v>
      </c>
      <c r="C286" s="60">
        <v>0.70649472712587558</v>
      </c>
      <c r="D286" s="21">
        <f t="shared" si="75"/>
        <v>0.55198300861822491</v>
      </c>
      <c r="E286" s="21">
        <f t="shared" si="76"/>
        <v>3.7142902457539019E-2</v>
      </c>
      <c r="F286" s="21">
        <f t="shared" si="77"/>
        <v>0.10099653276778511</v>
      </c>
      <c r="G286" s="21">
        <f t="shared" si="87"/>
        <v>1.3843563253833555E-2</v>
      </c>
      <c r="H286" s="21">
        <f t="shared" si="78"/>
        <v>0.13813943522532413</v>
      </c>
      <c r="I286" s="21">
        <f t="shared" si="79"/>
        <v>1.3843563253833551E-2</v>
      </c>
      <c r="J286" s="21">
        <f t="shared" si="80"/>
        <v>1.0139067241640364E-8</v>
      </c>
      <c r="K286" s="73">
        <f t="shared" si="81"/>
        <v>-6.48365583234199E-12</v>
      </c>
      <c r="L286" s="21">
        <f t="shared" si="82"/>
        <v>0.70659062854002597</v>
      </c>
      <c r="M286" s="74">
        <f t="shared" si="83"/>
        <v>9.1970812360446225E-9</v>
      </c>
      <c r="N286" s="10">
        <f t="shared" si="84"/>
        <v>1.0841970947960897E-2</v>
      </c>
      <c r="O286" s="10">
        <f t="shared" si="85"/>
        <v>9.0095563706739189E-6</v>
      </c>
      <c r="P286" s="75">
        <v>284</v>
      </c>
      <c r="Q286" s="71">
        <f t="shared" si="86"/>
        <v>0.70659061840744242</v>
      </c>
      <c r="R286" s="76"/>
      <c r="S286" s="197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</row>
    <row r="287" spans="1:33" x14ac:dyDescent="0.25">
      <c r="A287" s="71">
        <f t="shared" si="74"/>
        <v>-0.15124780459910958</v>
      </c>
      <c r="B287" s="60">
        <v>0.15124780459910958</v>
      </c>
      <c r="C287" s="60">
        <v>0.70713047856177036</v>
      </c>
      <c r="D287" s="21">
        <f t="shared" si="75"/>
        <v>0.5512478045991096</v>
      </c>
      <c r="E287" s="21">
        <f t="shared" si="76"/>
        <v>3.7142902457539019E-2</v>
      </c>
      <c r="F287" s="21">
        <f t="shared" si="77"/>
        <v>0.10041729567327089</v>
      </c>
      <c r="G287" s="21">
        <f t="shared" si="87"/>
        <v>1.368759704791768E-2</v>
      </c>
      <c r="H287" s="21">
        <f t="shared" si="78"/>
        <v>0.13756019813080991</v>
      </c>
      <c r="I287" s="21">
        <f t="shared" si="79"/>
        <v>1.3687597047917667E-2</v>
      </c>
      <c r="J287" s="21">
        <f t="shared" si="80"/>
        <v>9.4203820004051137E-9</v>
      </c>
      <c r="K287" s="73">
        <f t="shared" si="81"/>
        <v>-6.0240767911397713E-12</v>
      </c>
      <c r="L287" s="21">
        <f t="shared" si="82"/>
        <v>0.70639797831516826</v>
      </c>
      <c r="M287" s="74">
        <f t="shared" si="83"/>
        <v>5.3655661127213276E-7</v>
      </c>
      <c r="N287" s="10">
        <f t="shared" si="84"/>
        <v>1.0672083707672508E-2</v>
      </c>
      <c r="O287" s="10">
        <f t="shared" si="85"/>
        <v>9.0933207051965174E-6</v>
      </c>
      <c r="P287" s="75">
        <v>285</v>
      </c>
      <c r="Q287" s="71">
        <f t="shared" si="86"/>
        <v>0.7063979689008103</v>
      </c>
      <c r="R287" s="76"/>
      <c r="S287" s="197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</row>
    <row r="288" spans="1:33" x14ac:dyDescent="0.25">
      <c r="A288" s="71">
        <f t="shared" si="74"/>
        <v>-0.15051260057999424</v>
      </c>
      <c r="B288" s="60">
        <v>0.15051260057999424</v>
      </c>
      <c r="C288" s="60">
        <v>0.70681670350022852</v>
      </c>
      <c r="D288" s="21">
        <f t="shared" si="75"/>
        <v>0.55051260057999429</v>
      </c>
      <c r="E288" s="21">
        <f t="shared" si="76"/>
        <v>3.7142902457539019E-2</v>
      </c>
      <c r="F288" s="21">
        <f t="shared" si="77"/>
        <v>9.9836317441863359E-2</v>
      </c>
      <c r="G288" s="21">
        <f t="shared" si="87"/>
        <v>1.3533371927952724E-2</v>
      </c>
      <c r="H288" s="21">
        <f t="shared" si="78"/>
        <v>0.13697921989940237</v>
      </c>
      <c r="I288" s="21">
        <f t="shared" si="79"/>
        <v>1.3533371927952727E-2</v>
      </c>
      <c r="J288" s="21">
        <f t="shared" si="80"/>
        <v>8.75263914440508E-9</v>
      </c>
      <c r="K288" s="73">
        <f t="shared" si="81"/>
        <v>-5.5970739138868038E-12</v>
      </c>
      <c r="L288" s="21">
        <f t="shared" si="82"/>
        <v>0.70620474905337072</v>
      </c>
      <c r="M288" s="74">
        <f t="shared" si="83"/>
        <v>3.7448824502903433E-7</v>
      </c>
      <c r="N288" s="10">
        <f t="shared" si="84"/>
        <v>1.0504531125691255E-2</v>
      </c>
      <c r="O288" s="10">
        <f t="shared" si="85"/>
        <v>9.1738766054439191E-6</v>
      </c>
      <c r="P288" s="75">
        <v>286</v>
      </c>
      <c r="Q288" s="71">
        <f t="shared" si="86"/>
        <v>0.70620474030632863</v>
      </c>
      <c r="R288" s="76"/>
      <c r="S288" s="197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</row>
    <row r="289" spans="1:33" x14ac:dyDescent="0.25">
      <c r="A289" s="71">
        <f t="shared" si="74"/>
        <v>-0.14994077523179353</v>
      </c>
      <c r="B289" s="60">
        <v>0.14994077523179353</v>
      </c>
      <c r="C289" s="60">
        <v>0.70697577799192834</v>
      </c>
      <c r="D289" s="21">
        <f t="shared" si="75"/>
        <v>0.54994077523179352</v>
      </c>
      <c r="E289" s="21">
        <f t="shared" si="76"/>
        <v>3.7142902457539019E-2</v>
      </c>
      <c r="F289" s="21">
        <f t="shared" si="77"/>
        <v>9.9383255436261225E-2</v>
      </c>
      <c r="G289" s="21">
        <f t="shared" si="87"/>
        <v>1.3414609071811065E-2</v>
      </c>
      <c r="H289" s="21">
        <f t="shared" si="78"/>
        <v>0.13652615789380027</v>
      </c>
      <c r="I289" s="21">
        <f t="shared" si="79"/>
        <v>1.3414609071811039E-2</v>
      </c>
      <c r="J289" s="21">
        <f t="shared" si="80"/>
        <v>8.2661822239371027E-9</v>
      </c>
      <c r="K289" s="73">
        <f t="shared" si="81"/>
        <v>-5.2859960838942572E-12</v>
      </c>
      <c r="L289" s="21">
        <f t="shared" si="82"/>
        <v>0.70605406386025493</v>
      </c>
      <c r="M289" s="74">
        <f t="shared" si="83"/>
        <v>8.4955694052647244E-7</v>
      </c>
      <c r="N289" s="10">
        <f t="shared" si="84"/>
        <v>1.0375812002712686E-2</v>
      </c>
      <c r="O289" s="10">
        <f t="shared" si="85"/>
        <v>9.2342876271607414E-6</v>
      </c>
      <c r="P289" s="75">
        <v>287</v>
      </c>
      <c r="Q289" s="71">
        <f t="shared" si="86"/>
        <v>0.70605405559935874</v>
      </c>
      <c r="R289" s="76"/>
      <c r="S289" s="197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</row>
    <row r="290" spans="1:33" x14ac:dyDescent="0.25">
      <c r="A290" s="71">
        <f t="shared" si="74"/>
        <v>-0.14912388187722075</v>
      </c>
      <c r="B290" s="60">
        <v>0.14912388187722075</v>
      </c>
      <c r="C290" s="60">
        <v>0.70616795348776706</v>
      </c>
      <c r="D290" s="21">
        <f t="shared" si="75"/>
        <v>0.54912388187722083</v>
      </c>
      <c r="E290" s="21">
        <f t="shared" si="76"/>
        <v>3.7142902457539019E-2</v>
      </c>
      <c r="F290" s="21">
        <f t="shared" si="77"/>
        <v>9.8734239127730022E-2</v>
      </c>
      <c r="G290" s="21">
        <f t="shared" si="87"/>
        <v>1.324673267418338E-2</v>
      </c>
      <c r="H290" s="21">
        <f t="shared" si="78"/>
        <v>0.13587714158526903</v>
      </c>
      <c r="I290" s="21">
        <f t="shared" si="79"/>
        <v>1.324673267418338E-2</v>
      </c>
      <c r="J290" s="21">
        <f t="shared" si="80"/>
        <v>7.6177683389552302E-9</v>
      </c>
      <c r="K290" s="73">
        <f t="shared" si="81"/>
        <v>-4.8713544297599349E-12</v>
      </c>
      <c r="L290" s="21">
        <f t="shared" si="82"/>
        <v>0.70583820571138289</v>
      </c>
      <c r="M290" s="74">
        <f t="shared" si="83"/>
        <v>1.0873359603030492E-7</v>
      </c>
      <c r="N290" s="10">
        <f t="shared" si="84"/>
        <v>1.019433245369749E-2</v>
      </c>
      <c r="O290" s="10">
        <f t="shared" si="85"/>
        <v>9.3171471060223105E-6</v>
      </c>
      <c r="P290" s="75">
        <v>288</v>
      </c>
      <c r="Q290" s="71">
        <f t="shared" si="86"/>
        <v>0.70583819809848591</v>
      </c>
      <c r="R290" s="76"/>
      <c r="S290" s="197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</row>
    <row r="291" spans="1:33" x14ac:dyDescent="0.25">
      <c r="A291" s="71">
        <f t="shared" si="74"/>
        <v>-0.14838867785810567</v>
      </c>
      <c r="B291" s="60">
        <v>0.14838867785810567</v>
      </c>
      <c r="C291" s="60">
        <v>0.70490205589912858</v>
      </c>
      <c r="D291" s="21">
        <f t="shared" si="75"/>
        <v>0.54838867785810574</v>
      </c>
      <c r="E291" s="21">
        <f t="shared" si="76"/>
        <v>3.7142902457539019E-2</v>
      </c>
      <c r="F291" s="21">
        <f t="shared" si="77"/>
        <v>9.8148350474002805E-2</v>
      </c>
      <c r="G291" s="21">
        <f t="shared" si="87"/>
        <v>1.3097417848764135E-2</v>
      </c>
      <c r="H291" s="21">
        <f t="shared" si="78"/>
        <v>0.13529125293154182</v>
      </c>
      <c r="I291" s="21">
        <f t="shared" si="79"/>
        <v>1.3097417848764148E-2</v>
      </c>
      <c r="J291" s="21">
        <f t="shared" si="80"/>
        <v>7.0777997017823927E-9</v>
      </c>
      <c r="K291" s="73">
        <f t="shared" si="81"/>
        <v>-4.526059526141411E-12</v>
      </c>
      <c r="L291" s="21">
        <f t="shared" si="82"/>
        <v>0.70564334341109047</v>
      </c>
      <c r="M291" s="74">
        <f t="shared" si="83"/>
        <v>5.4950717539065908E-7</v>
      </c>
      <c r="N291" s="10">
        <f t="shared" si="84"/>
        <v>1.0033396774251331E-2</v>
      </c>
      <c r="O291" s="10">
        <f t="shared" si="85"/>
        <v>9.3882251450586725E-6</v>
      </c>
      <c r="P291" s="75">
        <v>289</v>
      </c>
      <c r="Q291" s="71">
        <f t="shared" si="86"/>
        <v>0.70564333633781684</v>
      </c>
      <c r="R291" s="76"/>
      <c r="S291" s="197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</row>
    <row r="292" spans="1:33" x14ac:dyDescent="0.25">
      <c r="A292" s="71">
        <f t="shared" si="74"/>
        <v>-0.14765347383899033</v>
      </c>
      <c r="B292" s="60">
        <v>0.14765347383899033</v>
      </c>
      <c r="C292" s="60">
        <v>0.70585926160728529</v>
      </c>
      <c r="D292" s="21">
        <f t="shared" si="75"/>
        <v>0.54765347383899032</v>
      </c>
      <c r="E292" s="21">
        <f t="shared" si="76"/>
        <v>3.7142902457539019E-2</v>
      </c>
      <c r="F292" s="21">
        <f t="shared" si="77"/>
        <v>9.756080285135843E-2</v>
      </c>
      <c r="G292" s="21">
        <f t="shared" si="87"/>
        <v>1.2949761953987352E-2</v>
      </c>
      <c r="H292" s="21">
        <f t="shared" si="78"/>
        <v>0.13470370530889744</v>
      </c>
      <c r="I292" s="21">
        <f t="shared" si="79"/>
        <v>1.2949761953987353E-2</v>
      </c>
      <c r="J292" s="21">
        <f t="shared" si="80"/>
        <v>6.5761055339070045E-9</v>
      </c>
      <c r="K292" s="73">
        <f t="shared" si="81"/>
        <v>-4.2052383788555383E-12</v>
      </c>
      <c r="L292" s="21">
        <f t="shared" si="82"/>
        <v>0.70544792938959333</v>
      </c>
      <c r="M292" s="74">
        <f t="shared" si="83"/>
        <v>1.6919419331138764E-7</v>
      </c>
      <c r="N292" s="10">
        <f t="shared" si="84"/>
        <v>9.8747072728918982E-3</v>
      </c>
      <c r="O292" s="10">
        <f t="shared" si="85"/>
        <v>9.4559612917270703E-6</v>
      </c>
      <c r="P292" s="75">
        <v>290</v>
      </c>
      <c r="Q292" s="71">
        <f t="shared" si="86"/>
        <v>0.70544792281769308</v>
      </c>
      <c r="R292" s="76"/>
      <c r="S292" s="197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</row>
    <row r="293" spans="1:33" x14ac:dyDescent="0.25">
      <c r="A293" s="71">
        <f t="shared" si="74"/>
        <v>-0.14691826981987499</v>
      </c>
      <c r="B293" s="60">
        <v>0.14691826981987499</v>
      </c>
      <c r="C293" s="60">
        <v>0.70458461113980875</v>
      </c>
      <c r="D293" s="21">
        <f t="shared" si="75"/>
        <v>0.54691826981987501</v>
      </c>
      <c r="E293" s="21">
        <f t="shared" si="76"/>
        <v>3.7142902457539019E-2</v>
      </c>
      <c r="F293" s="21">
        <f t="shared" si="77"/>
        <v>9.6971616932245888E-2</v>
      </c>
      <c r="G293" s="21">
        <f t="shared" si="87"/>
        <v>1.2803744320117258E-2</v>
      </c>
      <c r="H293" s="21">
        <f t="shared" si="78"/>
        <v>0.13411451938978489</v>
      </c>
      <c r="I293" s="21">
        <f t="shared" si="79"/>
        <v>1.2803744320117268E-2</v>
      </c>
      <c r="J293" s="21">
        <f t="shared" si="80"/>
        <v>6.1099728373717903E-9</v>
      </c>
      <c r="K293" s="73">
        <f t="shared" si="81"/>
        <v>-3.9071590399869358E-12</v>
      </c>
      <c r="L293" s="21">
        <f t="shared" si="82"/>
        <v>0.70525197051966726</v>
      </c>
      <c r="M293" s="74">
        <f t="shared" si="83"/>
        <v>4.4536854188513776E-7</v>
      </c>
      <c r="N293" s="10">
        <f t="shared" si="84"/>
        <v>9.7182411422350908E-3</v>
      </c>
      <c r="O293" s="10">
        <f t="shared" si="85"/>
        <v>9.5203298607210169E-6</v>
      </c>
      <c r="P293" s="75">
        <v>291</v>
      </c>
      <c r="Q293" s="71">
        <f t="shared" si="86"/>
        <v>0.70525196441360161</v>
      </c>
      <c r="R293" s="76"/>
      <c r="S293" s="197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</row>
    <row r="294" spans="1:33" x14ac:dyDescent="0.25">
      <c r="A294" s="71">
        <f t="shared" si="74"/>
        <v>-0.14626475513621684</v>
      </c>
      <c r="B294" s="60">
        <v>0.14626475513621684</v>
      </c>
      <c r="C294" s="60">
        <v>0.70443504371611865</v>
      </c>
      <c r="D294" s="21">
        <f t="shared" si="75"/>
        <v>0.54626475513621686</v>
      </c>
      <c r="E294" s="21">
        <f t="shared" si="76"/>
        <v>3.7142902457539019E-2</v>
      </c>
      <c r="F294" s="21">
        <f t="shared" si="77"/>
        <v>9.6446537316318262E-2</v>
      </c>
      <c r="G294" s="21">
        <f t="shared" si="87"/>
        <v>1.2675309638914667E-2</v>
      </c>
      <c r="H294" s="21">
        <f t="shared" si="78"/>
        <v>0.13358943977385729</v>
      </c>
      <c r="I294" s="21">
        <f t="shared" si="79"/>
        <v>1.2675309638914656E-2</v>
      </c>
      <c r="J294" s="21">
        <f t="shared" si="80"/>
        <v>5.7234448943772536E-9</v>
      </c>
      <c r="K294" s="73">
        <f t="shared" si="81"/>
        <v>-3.6599856472160582E-12</v>
      </c>
      <c r="L294" s="21">
        <f t="shared" si="82"/>
        <v>0.70507733295992325</v>
      </c>
      <c r="M294" s="74">
        <f t="shared" si="83"/>
        <v>4.1253547270709225E-7</v>
      </c>
      <c r="N294" s="10">
        <f t="shared" si="84"/>
        <v>9.5810082267985888E-3</v>
      </c>
      <c r="O294" s="10">
        <f t="shared" si="85"/>
        <v>9.57470122902349E-6</v>
      </c>
      <c r="P294" s="75">
        <v>292</v>
      </c>
      <c r="Q294" s="71">
        <f t="shared" si="86"/>
        <v>0.70507732724013839</v>
      </c>
      <c r="R294" s="76"/>
      <c r="S294" s="197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</row>
    <row r="295" spans="1:33" x14ac:dyDescent="0.25">
      <c r="A295" s="71">
        <f t="shared" si="74"/>
        <v>-0.14544786178164434</v>
      </c>
      <c r="B295" s="60">
        <v>0.14544786178164434</v>
      </c>
      <c r="C295" s="60">
        <v>0.70524612997720726</v>
      </c>
      <c r="D295" s="21">
        <f t="shared" si="75"/>
        <v>0.54544786178164439</v>
      </c>
      <c r="E295" s="21">
        <f t="shared" si="76"/>
        <v>3.7142902457539019E-2</v>
      </c>
      <c r="F295" s="21">
        <f t="shared" si="77"/>
        <v>9.5788411932406684E-2</v>
      </c>
      <c r="G295" s="21">
        <f t="shared" si="87"/>
        <v>1.2516542117210906E-2</v>
      </c>
      <c r="H295" s="21">
        <f t="shared" si="78"/>
        <v>0.13293131438994571</v>
      </c>
      <c r="I295" s="21">
        <f t="shared" si="79"/>
        <v>1.2516542117210887E-2</v>
      </c>
      <c r="J295" s="21">
        <f t="shared" si="80"/>
        <v>5.2744877477732932E-9</v>
      </c>
      <c r="K295" s="73">
        <f t="shared" si="81"/>
        <v>-3.3728908549331447E-12</v>
      </c>
      <c r="L295" s="21">
        <f t="shared" si="82"/>
        <v>0.70485844540662312</v>
      </c>
      <c r="M295" s="74">
        <f t="shared" si="83"/>
        <v>1.5029932626900496E-7</v>
      </c>
      <c r="N295" s="10">
        <f t="shared" si="84"/>
        <v>9.4118877333155774E-3</v>
      </c>
      <c r="O295" s="10">
        <f t="shared" si="85"/>
        <v>9.6388788434403654E-6</v>
      </c>
      <c r="P295" s="75">
        <v>293</v>
      </c>
      <c r="Q295" s="71">
        <f t="shared" si="86"/>
        <v>0.70485844013550825</v>
      </c>
      <c r="R295" s="76"/>
      <c r="S295" s="197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</row>
    <row r="296" spans="1:33" x14ac:dyDescent="0.25">
      <c r="A296" s="71">
        <f t="shared" si="74"/>
        <v>-0.14479434709798619</v>
      </c>
      <c r="B296" s="60">
        <v>0.14479434709798619</v>
      </c>
      <c r="C296" s="60">
        <v>0.70445312321271358</v>
      </c>
      <c r="D296" s="21">
        <f t="shared" si="75"/>
        <v>0.54479434709798624</v>
      </c>
      <c r="E296" s="21">
        <f t="shared" si="76"/>
        <v>3.7142902457539019E-2</v>
      </c>
      <c r="F296" s="21">
        <f t="shared" si="77"/>
        <v>9.5260508139882571E-2</v>
      </c>
      <c r="G296" s="21">
        <f t="shared" si="87"/>
        <v>1.2390931559750511E-2</v>
      </c>
      <c r="H296" s="21">
        <f t="shared" si="78"/>
        <v>0.13240341059742158</v>
      </c>
      <c r="I296" s="21">
        <f t="shared" si="79"/>
        <v>1.2390931559750518E-2</v>
      </c>
      <c r="J296" s="21">
        <f t="shared" si="80"/>
        <v>4.940814091855112E-9</v>
      </c>
      <c r="K296" s="73">
        <f t="shared" si="81"/>
        <v>-3.1595148714540796E-12</v>
      </c>
      <c r="L296" s="21">
        <f t="shared" si="82"/>
        <v>0.70468286860172802</v>
      </c>
      <c r="M296" s="74">
        <f t="shared" si="83"/>
        <v>5.2782943773394161E-8</v>
      </c>
      <c r="N296" s="10">
        <f t="shared" si="84"/>
        <v>9.2785083359299952E-3</v>
      </c>
      <c r="O296" s="10">
        <f t="shared" si="85"/>
        <v>9.6871783241773347E-6</v>
      </c>
      <c r="P296" s="75">
        <v>294</v>
      </c>
      <c r="Q296" s="71">
        <f t="shared" si="86"/>
        <v>0.7046828636640734</v>
      </c>
      <c r="R296" s="76"/>
      <c r="S296" s="197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</row>
    <row r="297" spans="1:33" x14ac:dyDescent="0.25">
      <c r="A297" s="71">
        <f t="shared" si="74"/>
        <v>-0.14414083241432826</v>
      </c>
      <c r="B297" s="60">
        <v>0.14414083241432826</v>
      </c>
      <c r="C297" s="60">
        <v>0.70493736869497414</v>
      </c>
      <c r="D297" s="21">
        <f t="shared" si="75"/>
        <v>0.54414083241432831</v>
      </c>
      <c r="E297" s="21">
        <f t="shared" si="76"/>
        <v>3.7142902457539019E-2</v>
      </c>
      <c r="F297" s="21">
        <f t="shared" si="77"/>
        <v>9.4731371956619709E-2</v>
      </c>
      <c r="G297" s="21">
        <f t="shared" si="87"/>
        <v>1.2266553371920313E-2</v>
      </c>
      <c r="H297" s="21">
        <f t="shared" si="78"/>
        <v>0.13187427441415872</v>
      </c>
      <c r="I297" s="21">
        <f t="shared" si="79"/>
        <v>1.226655337192031E-2</v>
      </c>
      <c r="J297" s="21">
        <f t="shared" si="80"/>
        <v>4.6282492319723515E-9</v>
      </c>
      <c r="K297" s="73">
        <f t="shared" si="81"/>
        <v>-2.9596369794998682E-12</v>
      </c>
      <c r="L297" s="21">
        <f t="shared" si="82"/>
        <v>0.70450688193487676</v>
      </c>
      <c r="M297" s="74">
        <f t="shared" si="83"/>
        <v>1.8531885061914059E-7</v>
      </c>
      <c r="N297" s="10">
        <f t="shared" si="84"/>
        <v>9.1468155920885631E-3</v>
      </c>
      <c r="O297" s="10">
        <f t="shared" si="85"/>
        <v>9.7327638149095173E-6</v>
      </c>
      <c r="P297" s="75">
        <v>295</v>
      </c>
      <c r="Q297" s="71">
        <f t="shared" si="86"/>
        <v>0.70450687730958717</v>
      </c>
      <c r="R297" s="76"/>
      <c r="S297" s="197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</row>
    <row r="298" spans="1:33" x14ac:dyDescent="0.25">
      <c r="A298" s="71">
        <f t="shared" si="74"/>
        <v>-0.14340562839521293</v>
      </c>
      <c r="B298" s="60">
        <v>0.14340562839521293</v>
      </c>
      <c r="C298" s="60">
        <v>0.70447022466764597</v>
      </c>
      <c r="D298" s="21">
        <f t="shared" si="75"/>
        <v>0.54340562839521289</v>
      </c>
      <c r="E298" s="21">
        <f t="shared" si="76"/>
        <v>3.7142902457539019E-2</v>
      </c>
      <c r="F298" s="21">
        <f t="shared" si="77"/>
        <v>9.4134637903393659E-2</v>
      </c>
      <c r="G298" s="21">
        <f t="shared" si="87"/>
        <v>1.2128083734094262E-2</v>
      </c>
      <c r="H298" s="21">
        <f t="shared" si="78"/>
        <v>0.13127754036093267</v>
      </c>
      <c r="I298" s="21">
        <f t="shared" si="79"/>
        <v>1.2128083734094264E-2</v>
      </c>
      <c r="J298" s="21">
        <f t="shared" si="80"/>
        <v>4.300185990860097E-9</v>
      </c>
      <c r="K298" s="73">
        <f t="shared" si="81"/>
        <v>-2.7498514572726362E-12</v>
      </c>
      <c r="L298" s="21">
        <f t="shared" si="82"/>
        <v>0.70430841275543676</v>
      </c>
      <c r="M298" s="74">
        <f t="shared" si="83"/>
        <v>2.6183094932800685E-8</v>
      </c>
      <c r="N298" s="10">
        <f t="shared" si="84"/>
        <v>9.0006574163690942E-3</v>
      </c>
      <c r="O298" s="10">
        <f t="shared" si="85"/>
        <v>9.780795372800016E-6</v>
      </c>
      <c r="P298" s="75">
        <v>296</v>
      </c>
      <c r="Q298" s="71">
        <f t="shared" si="86"/>
        <v>0.70430840845800058</v>
      </c>
      <c r="R298" s="76"/>
      <c r="S298" s="197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</row>
    <row r="299" spans="1:33" x14ac:dyDescent="0.25">
      <c r="A299" s="71">
        <f t="shared" si="74"/>
        <v>-0.14267042437609762</v>
      </c>
      <c r="B299" s="60">
        <v>0.14267042437609762</v>
      </c>
      <c r="C299" s="60">
        <v>0.70368216441942721</v>
      </c>
      <c r="D299" s="21">
        <f t="shared" si="75"/>
        <v>0.54267042437609758</v>
      </c>
      <c r="E299" s="21">
        <f t="shared" si="76"/>
        <v>3.7142902457539019E-2</v>
      </c>
      <c r="F299" s="21">
        <f t="shared" si="77"/>
        <v>9.353638117213664E-2</v>
      </c>
      <c r="G299" s="21">
        <f t="shared" si="87"/>
        <v>1.1991136751045184E-2</v>
      </c>
      <c r="H299" s="21">
        <f t="shared" si="78"/>
        <v>0.13067928362967565</v>
      </c>
      <c r="I299" s="21">
        <f t="shared" si="79"/>
        <v>1.1991136751045179E-2</v>
      </c>
      <c r="J299" s="21">
        <f t="shared" si="80"/>
        <v>3.9953767839592148E-9</v>
      </c>
      <c r="K299" s="73">
        <f t="shared" si="81"/>
        <v>-2.554934041782996E-12</v>
      </c>
      <c r="L299" s="21">
        <f t="shared" si="82"/>
        <v>0.70410943716901209</v>
      </c>
      <c r="M299" s="74">
        <f t="shared" si="83"/>
        <v>1.8256200253781735E-7</v>
      </c>
      <c r="N299" s="10">
        <f t="shared" si="84"/>
        <v>8.8565909155338945E-3</v>
      </c>
      <c r="O299" s="10">
        <f t="shared" si="85"/>
        <v>9.8253775949211337E-6</v>
      </c>
      <c r="P299" s="75">
        <v>297</v>
      </c>
      <c r="Q299" s="71">
        <f t="shared" si="86"/>
        <v>0.70410943317619024</v>
      </c>
      <c r="R299" s="76"/>
      <c r="S299" s="197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</row>
    <row r="300" spans="1:33" x14ac:dyDescent="0.25">
      <c r="A300" s="71">
        <f t="shared" si="74"/>
        <v>-0.14193522035698228</v>
      </c>
      <c r="B300" s="60">
        <v>0.14193522035698228</v>
      </c>
      <c r="C300" s="60">
        <v>0.70399489486607125</v>
      </c>
      <c r="D300" s="21">
        <f t="shared" si="75"/>
        <v>0.54193522035698227</v>
      </c>
      <c r="E300" s="21">
        <f t="shared" si="76"/>
        <v>3.7142902457539019E-2</v>
      </c>
      <c r="F300" s="21">
        <f t="shared" si="77"/>
        <v>9.2936621096806823E-2</v>
      </c>
      <c r="G300" s="21">
        <f t="shared" si="87"/>
        <v>1.1855693090463144E-2</v>
      </c>
      <c r="H300" s="21">
        <f t="shared" si="78"/>
        <v>0.13007952355434585</v>
      </c>
      <c r="I300" s="21">
        <f t="shared" si="79"/>
        <v>1.1855693090463125E-2</v>
      </c>
      <c r="J300" s="21">
        <f t="shared" si="80"/>
        <v>3.7121733036310584E-9</v>
      </c>
      <c r="K300" s="73">
        <f t="shared" si="81"/>
        <v>-2.3738322416047217E-12</v>
      </c>
      <c r="L300" s="21">
        <f t="shared" si="82"/>
        <v>0.70390996160427144</v>
      </c>
      <c r="M300" s="74">
        <f t="shared" si="83"/>
        <v>7.2136589599556263E-9</v>
      </c>
      <c r="N300" s="10">
        <f t="shared" si="84"/>
        <v>8.7145933720682578E-3</v>
      </c>
      <c r="O300" s="10">
        <f t="shared" si="85"/>
        <v>9.8665074409003158E-6</v>
      </c>
      <c r="P300" s="75">
        <v>298</v>
      </c>
      <c r="Q300" s="71">
        <f t="shared" si="86"/>
        <v>0.70390995789447197</v>
      </c>
      <c r="R300" s="76"/>
      <c r="S300" s="197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</row>
    <row r="301" spans="1:33" x14ac:dyDescent="0.25">
      <c r="A301" s="71">
        <f t="shared" si="74"/>
        <v>-0.14120001633786694</v>
      </c>
      <c r="B301" s="60">
        <v>0.14120001633786694</v>
      </c>
      <c r="C301" s="60">
        <v>0.70367800134603142</v>
      </c>
      <c r="D301" s="21">
        <f t="shared" si="75"/>
        <v>0.54120001633786696</v>
      </c>
      <c r="E301" s="21">
        <f t="shared" si="76"/>
        <v>3.7142902457539019E-2</v>
      </c>
      <c r="F301" s="21">
        <f t="shared" si="77"/>
        <v>9.233537680821563E-2</v>
      </c>
      <c r="G301" s="21">
        <f t="shared" si="87"/>
        <v>1.1721733623068227E-2</v>
      </c>
      <c r="H301" s="21">
        <f t="shared" si="78"/>
        <v>0.12947827926575464</v>
      </c>
      <c r="I301" s="21">
        <f t="shared" si="79"/>
        <v>1.1721733623068225E-2</v>
      </c>
      <c r="J301" s="21">
        <f t="shared" si="80"/>
        <v>3.4490440728518529E-9</v>
      </c>
      <c r="K301" s="73">
        <f t="shared" si="81"/>
        <v>-2.2055690604771093E-12</v>
      </c>
      <c r="L301" s="21">
        <f t="shared" si="82"/>
        <v>0.70370999242243526</v>
      </c>
      <c r="M301" s="74">
        <f t="shared" si="83"/>
        <v>1.023428969476117E-9</v>
      </c>
      <c r="N301" s="10">
        <f t="shared" si="84"/>
        <v>8.5746421083083574E-3</v>
      </c>
      <c r="O301" s="10">
        <f t="shared" si="85"/>
        <v>9.9041850022735599E-6</v>
      </c>
      <c r="P301" s="75">
        <v>299</v>
      </c>
      <c r="Q301" s="71">
        <f t="shared" si="86"/>
        <v>0.70370998897559678</v>
      </c>
      <c r="R301" s="76"/>
      <c r="S301" s="197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</row>
    <row r="302" spans="1:33" x14ac:dyDescent="0.25">
      <c r="A302" s="71">
        <f t="shared" si="74"/>
        <v>-0.14054650165420901</v>
      </c>
      <c r="B302" s="60">
        <v>0.14054650165420901</v>
      </c>
      <c r="C302" s="60">
        <v>0.70399902417315929</v>
      </c>
      <c r="D302" s="21">
        <f t="shared" si="75"/>
        <v>0.54054650165420903</v>
      </c>
      <c r="E302" s="21">
        <f t="shared" si="76"/>
        <v>3.7142902457539019E-2</v>
      </c>
      <c r="F302" s="21">
        <f t="shared" si="77"/>
        <v>9.1799706739624717E-2</v>
      </c>
      <c r="G302" s="21">
        <f t="shared" si="87"/>
        <v>1.1603889226194007E-2</v>
      </c>
      <c r="H302" s="21">
        <f t="shared" si="78"/>
        <v>0.12894260919716372</v>
      </c>
      <c r="I302" s="21">
        <f t="shared" si="79"/>
        <v>1.1603889226194023E-2</v>
      </c>
      <c r="J302" s="21">
        <f t="shared" si="80"/>
        <v>3.2308512730685559E-9</v>
      </c>
      <c r="K302" s="73">
        <f t="shared" si="81"/>
        <v>-2.0660406716641187E-12</v>
      </c>
      <c r="L302" s="21">
        <f t="shared" si="82"/>
        <v>0.70353183273322772</v>
      </c>
      <c r="M302" s="74">
        <f t="shared" si="83"/>
        <v>2.1826784154533293E-7</v>
      </c>
      <c r="N302" s="10">
        <f t="shared" si="84"/>
        <v>8.4519405527011971E-3</v>
      </c>
      <c r="O302" s="10">
        <f t="shared" si="85"/>
        <v>9.9347804403331833E-6</v>
      </c>
      <c r="P302" s="75">
        <v>300</v>
      </c>
      <c r="Q302" s="71">
        <f t="shared" si="86"/>
        <v>0.70353182950444249</v>
      </c>
      <c r="R302" s="76"/>
      <c r="S302" s="197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</row>
    <row r="303" spans="1:33" x14ac:dyDescent="0.25">
      <c r="A303" s="71">
        <f t="shared" si="74"/>
        <v>-0.1398112976350937</v>
      </c>
      <c r="B303" s="60">
        <v>0.1398112976350937</v>
      </c>
      <c r="C303" s="60">
        <v>0.70336537598873738</v>
      </c>
      <c r="D303" s="21">
        <f t="shared" si="75"/>
        <v>0.53981129763509372</v>
      </c>
      <c r="E303" s="21">
        <f t="shared" si="76"/>
        <v>3.7142902457539019E-2</v>
      </c>
      <c r="F303" s="21">
        <f t="shared" si="77"/>
        <v>9.1195710411232464E-2</v>
      </c>
      <c r="G303" s="21">
        <f t="shared" si="87"/>
        <v>1.1472681764482733E-2</v>
      </c>
      <c r="H303" s="21">
        <f t="shared" si="78"/>
        <v>0.12833861286877146</v>
      </c>
      <c r="I303" s="21">
        <f t="shared" si="79"/>
        <v>1.1472681764482748E-2</v>
      </c>
      <c r="J303" s="21">
        <f t="shared" si="80"/>
        <v>3.0018394905115608E-9</v>
      </c>
      <c r="K303" s="73">
        <f t="shared" si="81"/>
        <v>-1.9195933729610477E-12</v>
      </c>
      <c r="L303" s="21">
        <f t="shared" si="82"/>
        <v>0.70333094827962195</v>
      </c>
      <c r="M303" s="74">
        <f t="shared" si="83"/>
        <v>1.1852671549371149E-9</v>
      </c>
      <c r="N303" s="10">
        <f t="shared" si="84"/>
        <v>8.3157927786597363E-3</v>
      </c>
      <c r="O303" s="10">
        <f t="shared" si="85"/>
        <v>9.9659480688106445E-6</v>
      </c>
      <c r="P303" s="75">
        <v>301</v>
      </c>
      <c r="Q303" s="71">
        <f t="shared" si="86"/>
        <v>0.70333094527970208</v>
      </c>
      <c r="R303" s="76"/>
      <c r="S303" s="197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</row>
    <row r="304" spans="1:33" x14ac:dyDescent="0.25">
      <c r="A304" s="71">
        <f t="shared" si="74"/>
        <v>-0.13907609361597836</v>
      </c>
      <c r="B304" s="60">
        <v>0.13907609361597836</v>
      </c>
      <c r="C304" s="60">
        <v>0.70304865888108958</v>
      </c>
      <c r="D304" s="21">
        <f t="shared" si="75"/>
        <v>0.53907609361597841</v>
      </c>
      <c r="E304" s="21">
        <f t="shared" si="76"/>
        <v>3.7142902457539019E-2</v>
      </c>
      <c r="F304" s="21">
        <f t="shared" si="77"/>
        <v>9.059028398767735E-2</v>
      </c>
      <c r="G304" s="21">
        <f t="shared" si="87"/>
        <v>1.134290438170129E-2</v>
      </c>
      <c r="H304" s="21">
        <f t="shared" si="78"/>
        <v>0.12773318644521636</v>
      </c>
      <c r="I304" s="21">
        <f t="shared" si="79"/>
        <v>1.1342904381701298E-2</v>
      </c>
      <c r="J304" s="21">
        <f t="shared" si="80"/>
        <v>2.7890607020256426E-9</v>
      </c>
      <c r="K304" s="73">
        <f t="shared" si="81"/>
        <v>-1.7835266595342312E-12</v>
      </c>
      <c r="L304" s="21">
        <f t="shared" si="82"/>
        <v>0.7031295882043177</v>
      </c>
      <c r="M304" s="74">
        <f t="shared" si="83"/>
        <v>6.5495553581612481E-9</v>
      </c>
      <c r="N304" s="10">
        <f t="shared" si="84"/>
        <v>8.1816260525082764E-3</v>
      </c>
      <c r="O304" s="10">
        <f t="shared" si="85"/>
        <v>9.9936806746254243E-6</v>
      </c>
      <c r="P304" s="75">
        <v>302</v>
      </c>
      <c r="Q304" s="71">
        <f t="shared" si="86"/>
        <v>0.70312958541704051</v>
      </c>
      <c r="R304" s="76"/>
      <c r="S304" s="197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</row>
    <row r="305" spans="1:33" x14ac:dyDescent="0.25">
      <c r="A305" s="71">
        <f t="shared" si="74"/>
        <v>-0.13842257893232043</v>
      </c>
      <c r="B305" s="60">
        <v>0.13842257893232043</v>
      </c>
      <c r="C305" s="60">
        <v>0.70336965660996875</v>
      </c>
      <c r="D305" s="21">
        <f t="shared" si="75"/>
        <v>0.53842257893232048</v>
      </c>
      <c r="E305" s="21">
        <f t="shared" si="76"/>
        <v>3.7142902457539019E-2</v>
      </c>
      <c r="F305" s="21">
        <f t="shared" si="77"/>
        <v>9.0050941418871933E-2</v>
      </c>
      <c r="G305" s="21">
        <f t="shared" si="87"/>
        <v>1.1228732443289841E-2</v>
      </c>
      <c r="H305" s="21">
        <f t="shared" si="78"/>
        <v>0.12719384387641094</v>
      </c>
      <c r="I305" s="21">
        <f t="shared" si="79"/>
        <v>1.1228732443289844E-2</v>
      </c>
      <c r="J305" s="21">
        <f t="shared" si="80"/>
        <v>2.6126196457300158E-9</v>
      </c>
      <c r="K305" s="73">
        <f t="shared" si="81"/>
        <v>-1.6706991344531618E-12</v>
      </c>
      <c r="L305" s="21">
        <f t="shared" si="82"/>
        <v>0.70295020711338618</v>
      </c>
      <c r="M305" s="74">
        <f t="shared" si="83"/>
        <v>1.7593788018337057E-7</v>
      </c>
      <c r="N305" s="10">
        <f t="shared" si="84"/>
        <v>8.0640116808547435E-3</v>
      </c>
      <c r="O305" s="10">
        <f t="shared" si="85"/>
        <v>1.0015457504187803E-5</v>
      </c>
      <c r="P305" s="75">
        <v>303</v>
      </c>
      <c r="Q305" s="71">
        <f t="shared" si="86"/>
        <v>0.70295020450243728</v>
      </c>
      <c r="R305" s="76"/>
      <c r="S305" s="197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</row>
    <row r="306" spans="1:33" x14ac:dyDescent="0.25">
      <c r="A306" s="71">
        <f t="shared" si="74"/>
        <v>-0.1376873749132051</v>
      </c>
      <c r="B306" s="60">
        <v>0.1376873749132051</v>
      </c>
      <c r="C306" s="60">
        <v>0.70241572665933605</v>
      </c>
      <c r="D306" s="21">
        <f t="shared" si="75"/>
        <v>0.53768737491320517</v>
      </c>
      <c r="E306" s="21">
        <f t="shared" si="76"/>
        <v>3.7142902457539019E-2</v>
      </c>
      <c r="F306" s="21">
        <f t="shared" si="77"/>
        <v>8.9442863559542299E-2</v>
      </c>
      <c r="G306" s="21">
        <f t="shared" si="87"/>
        <v>1.1101606468693945E-2</v>
      </c>
      <c r="H306" s="21">
        <f t="shared" si="78"/>
        <v>0.1265857660170813</v>
      </c>
      <c r="I306" s="21">
        <f t="shared" si="79"/>
        <v>1.1101606468693955E-2</v>
      </c>
      <c r="J306" s="21">
        <f t="shared" si="80"/>
        <v>2.4274298444972526E-9</v>
      </c>
      <c r="K306" s="73">
        <f t="shared" si="81"/>
        <v>-1.5522738648815295E-12</v>
      </c>
      <c r="L306" s="21">
        <f t="shared" si="82"/>
        <v>0.70274796521986227</v>
      </c>
      <c r="M306" s="74">
        <f t="shared" si="83"/>
        <v>1.1038246110053558E-7</v>
      </c>
      <c r="N306" s="10">
        <f t="shared" si="84"/>
        <v>7.9335257003146798E-3</v>
      </c>
      <c r="O306" s="10">
        <f t="shared" si="85"/>
        <v>1.0036735754974619E-5</v>
      </c>
      <c r="P306" s="75">
        <v>304</v>
      </c>
      <c r="Q306" s="71">
        <f t="shared" si="86"/>
        <v>0.70274796279398466</v>
      </c>
      <c r="R306" s="76"/>
      <c r="S306" s="197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</row>
    <row r="307" spans="1:33" x14ac:dyDescent="0.25">
      <c r="A307" s="71">
        <f t="shared" si="74"/>
        <v>-0.13695217089408979</v>
      </c>
      <c r="B307" s="60">
        <v>0.13695217089408979</v>
      </c>
      <c r="C307" s="60">
        <v>0.70290303952575472</v>
      </c>
      <c r="D307" s="21">
        <f t="shared" si="75"/>
        <v>0.53695217089408986</v>
      </c>
      <c r="E307" s="21">
        <f t="shared" si="76"/>
        <v>3.7142902457539019E-2</v>
      </c>
      <c r="F307" s="21">
        <f t="shared" si="77"/>
        <v>8.8833408006922771E-2</v>
      </c>
      <c r="G307" s="21">
        <f t="shared" si="87"/>
        <v>1.0975858174261187E-2</v>
      </c>
      <c r="H307" s="21">
        <f t="shared" si="78"/>
        <v>0.12597631046446178</v>
      </c>
      <c r="I307" s="21">
        <f t="shared" si="79"/>
        <v>1.0975858174261187E-2</v>
      </c>
      <c r="J307" s="21">
        <f t="shared" si="80"/>
        <v>2.2553668165462614E-9</v>
      </c>
      <c r="K307" s="73">
        <f t="shared" si="81"/>
        <v>-1.4422441018195032E-12</v>
      </c>
      <c r="L307" s="21">
        <f t="shared" si="82"/>
        <v>0.7025452651299684</v>
      </c>
      <c r="M307" s="74">
        <f t="shared" si="83"/>
        <v>1.2800251828027029E-7</v>
      </c>
      <c r="N307" s="10">
        <f t="shared" si="84"/>
        <v>7.8049560665635447E-3</v>
      </c>
      <c r="O307" s="10">
        <f t="shared" si="85"/>
        <v>1.005462017660135E-5</v>
      </c>
      <c r="P307" s="75">
        <v>305</v>
      </c>
      <c r="Q307" s="71">
        <f t="shared" si="86"/>
        <v>0.7025452628760438</v>
      </c>
      <c r="R307" s="76"/>
      <c r="S307" s="197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</row>
    <row r="308" spans="1:33" x14ac:dyDescent="0.25">
      <c r="A308" s="71">
        <f t="shared" si="74"/>
        <v>-0.13629865621043163</v>
      </c>
      <c r="B308" s="60">
        <v>0.13629865621043163</v>
      </c>
      <c r="C308" s="60">
        <v>0.70226593263393788</v>
      </c>
      <c r="D308" s="21">
        <f t="shared" si="75"/>
        <v>0.53629865621043171</v>
      </c>
      <c r="E308" s="21">
        <f t="shared" si="76"/>
        <v>3.7142902457539019E-2</v>
      </c>
      <c r="F308" s="21">
        <f t="shared" si="77"/>
        <v>8.8290527500412525E-2</v>
      </c>
      <c r="G308" s="21">
        <f t="shared" si="87"/>
        <v>1.0865224139791893E-2</v>
      </c>
      <c r="H308" s="21">
        <f t="shared" si="78"/>
        <v>0.12543342995795154</v>
      </c>
      <c r="I308" s="21">
        <f t="shared" si="79"/>
        <v>1.0865224139791895E-2</v>
      </c>
      <c r="J308" s="21">
        <f t="shared" si="80"/>
        <v>2.1126882032529472E-9</v>
      </c>
      <c r="K308" s="73">
        <f t="shared" si="81"/>
        <v>-1.3510059736685504E-12</v>
      </c>
      <c r="L308" s="21">
        <f t="shared" si="82"/>
        <v>0.70236470738371604</v>
      </c>
      <c r="M308" s="74">
        <f t="shared" si="83"/>
        <v>9.7564511937365683E-9</v>
      </c>
      <c r="N308" s="10">
        <f t="shared" si="84"/>
        <v>7.6922627451171304E-3</v>
      </c>
      <c r="O308" s="10">
        <f t="shared" si="85"/>
        <v>1.0067684012096426E-5</v>
      </c>
      <c r="P308" s="75">
        <v>306</v>
      </c>
      <c r="Q308" s="71">
        <f t="shared" si="86"/>
        <v>0.70236470527237882</v>
      </c>
      <c r="R308" s="76"/>
      <c r="S308" s="197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</row>
    <row r="309" spans="1:33" x14ac:dyDescent="0.25">
      <c r="A309" s="71">
        <f t="shared" si="74"/>
        <v>-0.1355634521913163</v>
      </c>
      <c r="B309" s="60">
        <v>0.1355634521913163</v>
      </c>
      <c r="C309" s="60">
        <v>0.70274052243896801</v>
      </c>
      <c r="D309" s="21">
        <f t="shared" si="75"/>
        <v>0.53556345219131629</v>
      </c>
      <c r="E309" s="21">
        <f t="shared" si="76"/>
        <v>3.7142902457539019E-2</v>
      </c>
      <c r="F309" s="21">
        <f t="shared" si="77"/>
        <v>8.7678517868761879E-2</v>
      </c>
      <c r="G309" s="21">
        <f t="shared" si="87"/>
        <v>1.0742029902080466E-2</v>
      </c>
      <c r="H309" s="21">
        <f t="shared" si="78"/>
        <v>0.12482142032630089</v>
      </c>
      <c r="I309" s="21">
        <f t="shared" si="79"/>
        <v>1.0742029902080464E-2</v>
      </c>
      <c r="J309" s="21">
        <f t="shared" si="80"/>
        <v>1.9629349417806581E-9</v>
      </c>
      <c r="K309" s="73">
        <f t="shared" si="81"/>
        <v>-1.255242576468962E-12</v>
      </c>
      <c r="L309" s="21">
        <f t="shared" si="82"/>
        <v>0.70216115785038091</v>
      </c>
      <c r="M309" s="74">
        <f t="shared" si="83"/>
        <v>3.3566332650869339E-7</v>
      </c>
      <c r="N309" s="10">
        <f t="shared" si="84"/>
        <v>7.5672522446521067E-3</v>
      </c>
      <c r="O309" s="10">
        <f t="shared" si="85"/>
        <v>1.007921317410629E-5</v>
      </c>
      <c r="P309" s="75">
        <v>307</v>
      </c>
      <c r="Q309" s="71">
        <f t="shared" si="86"/>
        <v>0.70216115588870121</v>
      </c>
      <c r="R309" s="76"/>
      <c r="S309" s="197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</row>
    <row r="310" spans="1:33" x14ac:dyDescent="0.25">
      <c r="A310" s="71">
        <f t="shared" si="74"/>
        <v>-0.13490993750765837</v>
      </c>
      <c r="B310" s="60">
        <v>0.13490993750765837</v>
      </c>
      <c r="C310" s="60">
        <v>0.70258653060274667</v>
      </c>
      <c r="D310" s="21">
        <f t="shared" si="75"/>
        <v>0.53490993750765836</v>
      </c>
      <c r="E310" s="21">
        <f t="shared" si="76"/>
        <v>3.7142902457539019E-2</v>
      </c>
      <c r="F310" s="21">
        <f t="shared" si="77"/>
        <v>8.7133394738306169E-2</v>
      </c>
      <c r="G310" s="21">
        <f t="shared" si="87"/>
        <v>1.0633638473057101E-2</v>
      </c>
      <c r="H310" s="21">
        <f t="shared" si="78"/>
        <v>0.12427629719584518</v>
      </c>
      <c r="I310" s="21">
        <f t="shared" si="79"/>
        <v>1.0633638473057087E-2</v>
      </c>
      <c r="J310" s="21">
        <f t="shared" si="80"/>
        <v>1.8387560981960669E-9</v>
      </c>
      <c r="K310" s="73">
        <f t="shared" si="81"/>
        <v>-1.1758327644192757E-12</v>
      </c>
      <c r="L310" s="21">
        <f t="shared" si="82"/>
        <v>0.70197985424428666</v>
      </c>
      <c r="M310" s="74">
        <f t="shared" si="83"/>
        <v>3.6805620391430109E-7</v>
      </c>
      <c r="N310" s="10">
        <f t="shared" si="84"/>
        <v>7.4576875106338791E-3</v>
      </c>
      <c r="O310" s="10">
        <f t="shared" si="85"/>
        <v>1.0086664515716902E-5</v>
      </c>
      <c r="P310" s="75">
        <v>308</v>
      </c>
      <c r="Q310" s="71">
        <f t="shared" si="86"/>
        <v>0.70197985240670635</v>
      </c>
      <c r="R310" s="76"/>
      <c r="S310" s="197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</row>
    <row r="311" spans="1:33" x14ac:dyDescent="0.25">
      <c r="A311" s="71">
        <f t="shared" si="74"/>
        <v>-0.13417473348854303</v>
      </c>
      <c r="B311" s="60">
        <v>0.13417473348854303</v>
      </c>
      <c r="C311" s="60">
        <v>0.70211204479478673</v>
      </c>
      <c r="D311" s="21">
        <f t="shared" si="75"/>
        <v>0.53417473348854305</v>
      </c>
      <c r="E311" s="21">
        <f t="shared" si="76"/>
        <v>3.7142902457539019E-2</v>
      </c>
      <c r="F311" s="21">
        <f t="shared" si="77"/>
        <v>8.6518892928506091E-2</v>
      </c>
      <c r="G311" s="21">
        <f t="shared" si="87"/>
        <v>1.0512936394078028E-2</v>
      </c>
      <c r="H311" s="21">
        <f t="shared" si="78"/>
        <v>0.1236617953860451</v>
      </c>
      <c r="I311" s="21">
        <f t="shared" si="79"/>
        <v>1.0512936394078016E-2</v>
      </c>
      <c r="J311" s="21">
        <f t="shared" si="80"/>
        <v>1.7084199105993277E-9</v>
      </c>
      <c r="K311" s="73">
        <f t="shared" si="81"/>
        <v>-1.0924883219701178E-12</v>
      </c>
      <c r="L311" s="21">
        <f t="shared" si="82"/>
        <v>0.7017754758523449</v>
      </c>
      <c r="M311" s="74">
        <f t="shared" si="83"/>
        <v>1.1327865301641075E-7</v>
      </c>
      <c r="N311" s="10">
        <f t="shared" si="84"/>
        <v>7.3361573567224635E-3</v>
      </c>
      <c r="O311" s="10">
        <f t="shared" si="85"/>
        <v>1.0091925052181667E-5</v>
      </c>
      <c r="P311" s="75">
        <v>309</v>
      </c>
      <c r="Q311" s="71">
        <f t="shared" si="86"/>
        <v>0.70177547414501751</v>
      </c>
      <c r="R311" s="76"/>
      <c r="S311" s="197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</row>
    <row r="312" spans="1:33" x14ac:dyDescent="0.25">
      <c r="A312" s="71">
        <f t="shared" si="74"/>
        <v>-0.13352121880488488</v>
      </c>
      <c r="B312" s="60">
        <v>0.13352121880488488</v>
      </c>
      <c r="C312" s="60">
        <v>0.70242844683598216</v>
      </c>
      <c r="D312" s="21">
        <f t="shared" si="75"/>
        <v>0.5335212188048849</v>
      </c>
      <c r="E312" s="21">
        <f t="shared" si="76"/>
        <v>3.7142902457539019E-2</v>
      </c>
      <c r="F312" s="21">
        <f t="shared" si="77"/>
        <v>8.5971581581653259E-2</v>
      </c>
      <c r="G312" s="21">
        <f t="shared" si="87"/>
        <v>1.0406733165350457E-2</v>
      </c>
      <c r="H312" s="21">
        <f t="shared" si="78"/>
        <v>0.12311448403919227</v>
      </c>
      <c r="I312" s="21">
        <f t="shared" si="79"/>
        <v>1.0406733165350455E-2</v>
      </c>
      <c r="J312" s="21">
        <f t="shared" si="80"/>
        <v>1.6003421528615655E-9</v>
      </c>
      <c r="K312" s="73">
        <f t="shared" si="81"/>
        <v>-1.0233747182484642E-12</v>
      </c>
      <c r="L312" s="21">
        <f t="shared" si="82"/>
        <v>0.70159344447951588</v>
      </c>
      <c r="M312" s="74">
        <f t="shared" si="83"/>
        <v>6.9722893530423137E-7</v>
      </c>
      <c r="N312" s="10">
        <f t="shared" si="84"/>
        <v>7.2296514599352541E-3</v>
      </c>
      <c r="O312" s="10">
        <f t="shared" si="85"/>
        <v>1.0093848162883963E-5</v>
      </c>
      <c r="P312" s="75">
        <v>310</v>
      </c>
      <c r="Q312" s="71">
        <f t="shared" si="86"/>
        <v>0.70159344288019709</v>
      </c>
      <c r="R312" s="76"/>
      <c r="S312" s="197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</row>
    <row r="313" spans="1:33" x14ac:dyDescent="0.25">
      <c r="A313" s="71">
        <f t="shared" si="74"/>
        <v>-0.13278601478576957</v>
      </c>
      <c r="B313" s="60">
        <v>0.13278601478576957</v>
      </c>
      <c r="C313" s="60">
        <v>0.70179571402975105</v>
      </c>
      <c r="D313" s="21">
        <f t="shared" si="75"/>
        <v>0.53278601478576959</v>
      </c>
      <c r="E313" s="21">
        <f t="shared" si="76"/>
        <v>3.7142902457539019E-2</v>
      </c>
      <c r="F313" s="21">
        <f t="shared" si="77"/>
        <v>8.5354648111285347E-2</v>
      </c>
      <c r="G313" s="21">
        <f t="shared" si="87"/>
        <v>1.0288462730039791E-2</v>
      </c>
      <c r="H313" s="21">
        <f t="shared" si="78"/>
        <v>0.12249755056882436</v>
      </c>
      <c r="I313" s="21">
        <f t="shared" si="79"/>
        <v>1.0288462730039796E-2</v>
      </c>
      <c r="J313" s="21">
        <f t="shared" si="80"/>
        <v>1.4869054126070586E-9</v>
      </c>
      <c r="K313" s="73">
        <f t="shared" si="81"/>
        <v>-9.508349662726661E-13</v>
      </c>
      <c r="L313" s="21">
        <f t="shared" si="82"/>
        <v>0.70138825735410293</v>
      </c>
      <c r="M313" s="74">
        <f t="shared" si="83"/>
        <v>1.660209425302183E-7</v>
      </c>
      <c r="N313" s="10">
        <f t="shared" si="84"/>
        <v>7.111523516900654E-3</v>
      </c>
      <c r="O313" s="10">
        <f t="shared" si="85"/>
        <v>1.0092942763981149E-5</v>
      </c>
      <c r="P313" s="75">
        <v>311</v>
      </c>
      <c r="Q313" s="71">
        <f t="shared" si="86"/>
        <v>0.70138825586814835</v>
      </c>
      <c r="R313" s="76"/>
      <c r="S313" s="197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</row>
    <row r="314" spans="1:33" x14ac:dyDescent="0.25">
      <c r="A314" s="71">
        <f t="shared" si="74"/>
        <v>-0.13213250010211164</v>
      </c>
      <c r="B314" s="60">
        <v>0.13213250010211164</v>
      </c>
      <c r="C314" s="60">
        <v>0.70148378282033885</v>
      </c>
      <c r="D314" s="21">
        <f t="shared" si="75"/>
        <v>0.53213250010211166</v>
      </c>
      <c r="E314" s="21">
        <f t="shared" si="76"/>
        <v>3.7142902457539019E-2</v>
      </c>
      <c r="F314" s="21">
        <f t="shared" si="77"/>
        <v>8.4805201728847951E-2</v>
      </c>
      <c r="G314" s="21">
        <f t="shared" si="87"/>
        <v>1.0184394522883618E-2</v>
      </c>
      <c r="H314" s="21">
        <f t="shared" si="78"/>
        <v>0.12194810418638696</v>
      </c>
      <c r="I314" s="21">
        <f t="shared" si="79"/>
        <v>1.0184394522883613E-2</v>
      </c>
      <c r="J314" s="21">
        <f t="shared" si="80"/>
        <v>1.3928410631856933E-9</v>
      </c>
      <c r="K314" s="73">
        <f t="shared" si="81"/>
        <v>-8.9068308280401384E-13</v>
      </c>
      <c r="L314" s="21">
        <f t="shared" si="82"/>
        <v>0.70120551589995472</v>
      </c>
      <c r="M314" s="74">
        <f t="shared" si="83"/>
        <v>7.7432478980067335E-8</v>
      </c>
      <c r="N314" s="10">
        <f t="shared" si="84"/>
        <v>7.0080073125231195E-3</v>
      </c>
      <c r="O314" s="10">
        <f t="shared" si="85"/>
        <v>1.0089435710141716E-5</v>
      </c>
      <c r="P314" s="75">
        <v>312</v>
      </c>
      <c r="Q314" s="71">
        <f t="shared" si="86"/>
        <v>0.70120551450800439</v>
      </c>
      <c r="R314" s="76"/>
      <c r="S314" s="197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</row>
    <row r="315" spans="1:33" x14ac:dyDescent="0.25">
      <c r="A315" s="71">
        <f t="shared" si="74"/>
        <v>-0.1313972960829963</v>
      </c>
      <c r="B315" s="60">
        <v>0.1313972960829963</v>
      </c>
      <c r="C315" s="60">
        <v>0.70164615538356367</v>
      </c>
      <c r="D315" s="21">
        <f t="shared" si="75"/>
        <v>0.53139729608299635</v>
      </c>
      <c r="E315" s="21">
        <f t="shared" si="76"/>
        <v>3.7142902457539019E-2</v>
      </c>
      <c r="F315" s="21">
        <f t="shared" si="77"/>
        <v>8.4185895739287933E-2</v>
      </c>
      <c r="G315" s="21">
        <f t="shared" si="87"/>
        <v>1.0068496592056775E-2</v>
      </c>
      <c r="H315" s="21">
        <f t="shared" si="78"/>
        <v>0.12132879819682695</v>
      </c>
      <c r="I315" s="21">
        <f t="shared" si="79"/>
        <v>1.0068496592056777E-2</v>
      </c>
      <c r="J315" s="21">
        <f t="shared" si="80"/>
        <v>1.2941125799603504E-9</v>
      </c>
      <c r="K315" s="73">
        <f t="shared" si="81"/>
        <v>-8.2754914029110353E-13</v>
      </c>
      <c r="L315" s="21">
        <f t="shared" si="82"/>
        <v>0.70099953970881723</v>
      </c>
      <c r="M315" s="74">
        <f t="shared" si="83"/>
        <v>4.1811183082779704E-7</v>
      </c>
      <c r="N315" s="10">
        <f t="shared" si="84"/>
        <v>6.89320415473483E-3</v>
      </c>
      <c r="O315" s="10">
        <f t="shared" si="85"/>
        <v>1.0082482062513948E-5</v>
      </c>
      <c r="P315" s="75">
        <v>313</v>
      </c>
      <c r="Q315" s="71">
        <f t="shared" si="86"/>
        <v>0.7009995384155322</v>
      </c>
      <c r="R315" s="76"/>
      <c r="S315" s="197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</row>
    <row r="316" spans="1:33" x14ac:dyDescent="0.25">
      <c r="A316" s="71">
        <f t="shared" si="74"/>
        <v>-0.13066209206388096</v>
      </c>
      <c r="B316" s="60">
        <v>0.13066209206388096</v>
      </c>
      <c r="C316" s="60">
        <v>0.70070633211749522</v>
      </c>
      <c r="D316" s="21">
        <f t="shared" si="75"/>
        <v>0.53066209206388093</v>
      </c>
      <c r="E316" s="21">
        <f t="shared" si="76"/>
        <v>3.7142902457539019E-2</v>
      </c>
      <c r="F316" s="21">
        <f t="shared" si="77"/>
        <v>8.3565357186255781E-2</v>
      </c>
      <c r="G316" s="21">
        <f t="shared" si="87"/>
        <v>9.9538312177039207E-3</v>
      </c>
      <c r="H316" s="21">
        <f t="shared" si="78"/>
        <v>0.12070825964379479</v>
      </c>
      <c r="I316" s="21">
        <f t="shared" si="79"/>
        <v>9.9538312177039189E-3</v>
      </c>
      <c r="J316" s="21">
        <f t="shared" si="80"/>
        <v>1.2023822503097951E-9</v>
      </c>
      <c r="K316" s="73">
        <f t="shared" si="81"/>
        <v>-7.6888939656669107E-13</v>
      </c>
      <c r="L316" s="21">
        <f t="shared" si="82"/>
        <v>0.70079315358417216</v>
      </c>
      <c r="M316" s="74">
        <f t="shared" si="83"/>
        <v>7.5379670759339647E-9</v>
      </c>
      <c r="N316" s="10">
        <f t="shared" si="84"/>
        <v>6.7801300911226135E-3</v>
      </c>
      <c r="O316" s="10">
        <f t="shared" si="85"/>
        <v>1.0072378840863447E-5</v>
      </c>
      <c r="P316" s="75">
        <v>314</v>
      </c>
      <c r="Q316" s="71">
        <f t="shared" si="86"/>
        <v>0.70079315238255879</v>
      </c>
      <c r="R316" s="76"/>
      <c r="S316" s="197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</row>
    <row r="317" spans="1:33" x14ac:dyDescent="0.25">
      <c r="A317" s="71">
        <f t="shared" si="74"/>
        <v>-0.12992688804476565</v>
      </c>
      <c r="B317" s="60">
        <v>0.12992688804476565</v>
      </c>
      <c r="C317" s="60">
        <v>0.70118013480926189</v>
      </c>
      <c r="D317" s="21">
        <f t="shared" si="75"/>
        <v>0.52992688804476562</v>
      </c>
      <c r="E317" s="21">
        <f t="shared" si="76"/>
        <v>3.7142902457539019E-2</v>
      </c>
      <c r="F317" s="21">
        <f t="shared" si="77"/>
        <v>8.294360206094574E-2</v>
      </c>
      <c r="G317" s="21">
        <f t="shared" si="87"/>
        <v>9.8403824091268868E-3</v>
      </c>
      <c r="H317" s="21">
        <f t="shared" si="78"/>
        <v>0.12008650451848475</v>
      </c>
      <c r="I317" s="21">
        <f t="shared" si="79"/>
        <v>9.8403824091268799E-3</v>
      </c>
      <c r="J317" s="21">
        <f t="shared" si="80"/>
        <v>1.1171540223937442E-9</v>
      </c>
      <c r="K317" s="73">
        <f t="shared" si="81"/>
        <v>-7.1438854829188427E-13</v>
      </c>
      <c r="L317" s="21">
        <f t="shared" si="82"/>
        <v>0.70058636284406395</v>
      </c>
      <c r="M317" s="74">
        <f t="shared" si="83"/>
        <v>3.5256514665502636E-7</v>
      </c>
      <c r="N317" s="10">
        <f t="shared" si="84"/>
        <v>6.668763754131478E-3</v>
      </c>
      <c r="O317" s="10">
        <f t="shared" si="85"/>
        <v>1.0059164892714842E-5</v>
      </c>
      <c r="P317" s="75">
        <v>315</v>
      </c>
      <c r="Q317" s="71">
        <f t="shared" si="86"/>
        <v>0.70058636172762434</v>
      </c>
      <c r="R317" s="76"/>
      <c r="S317" s="197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</row>
    <row r="318" spans="1:33" x14ac:dyDescent="0.25">
      <c r="A318" s="71">
        <f t="shared" si="74"/>
        <v>-0.12927337336110772</v>
      </c>
      <c r="B318" s="60">
        <v>0.12927337336110772</v>
      </c>
      <c r="C318" s="60">
        <v>0.7000481816134877</v>
      </c>
      <c r="D318" s="21">
        <f t="shared" si="75"/>
        <v>0.52927337336110769</v>
      </c>
      <c r="E318" s="21">
        <f t="shared" si="76"/>
        <v>3.7142902457539019E-2</v>
      </c>
      <c r="F318" s="21">
        <f t="shared" si="77"/>
        <v>8.2389922288394979E-2</v>
      </c>
      <c r="G318" s="21">
        <f t="shared" si="87"/>
        <v>9.7405475686929144E-3</v>
      </c>
      <c r="H318" s="21">
        <f t="shared" si="78"/>
        <v>0.11953282474593399</v>
      </c>
      <c r="I318" s="21">
        <f t="shared" si="79"/>
        <v>9.7405475686929126E-3</v>
      </c>
      <c r="J318" s="21">
        <f t="shared" si="80"/>
        <v>1.0464808205324729E-9</v>
      </c>
      <c r="K318" s="73">
        <f t="shared" si="81"/>
        <v>-6.6919580985461897E-13</v>
      </c>
      <c r="L318" s="21">
        <f t="shared" si="82"/>
        <v>0.70040221342246334</v>
      </c>
      <c r="M318" s="74">
        <f t="shared" si="83"/>
        <v>1.2533852176656486E-7</v>
      </c>
      <c r="N318" s="10">
        <f t="shared" si="84"/>
        <v>6.5711879246746858E-3</v>
      </c>
      <c r="O318" s="10">
        <f t="shared" si="85"/>
        <v>1.0044840553131341E-5</v>
      </c>
      <c r="P318" s="75">
        <v>316</v>
      </c>
      <c r="Q318" s="71">
        <f t="shared" si="86"/>
        <v>0.70040221237665168</v>
      </c>
      <c r="R318" s="76"/>
      <c r="S318" s="197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</row>
    <row r="319" spans="1:33" x14ac:dyDescent="0.25">
      <c r="A319" s="71">
        <f t="shared" si="74"/>
        <v>-0.12861985867744957</v>
      </c>
      <c r="B319" s="60">
        <v>0.12861985867744957</v>
      </c>
      <c r="C319" s="60">
        <v>0.70086004668523982</v>
      </c>
      <c r="D319" s="21">
        <f t="shared" si="75"/>
        <v>0.52861985867744954</v>
      </c>
      <c r="E319" s="21">
        <f t="shared" si="76"/>
        <v>3.7142902457539019E-2</v>
      </c>
      <c r="F319" s="21">
        <f t="shared" si="77"/>
        <v>8.1835304710875204E-2</v>
      </c>
      <c r="G319" s="21">
        <f t="shared" si="87"/>
        <v>9.6416505287568247E-3</v>
      </c>
      <c r="H319" s="21">
        <f t="shared" si="78"/>
        <v>0.11897820716841422</v>
      </c>
      <c r="I319" s="21">
        <f t="shared" si="79"/>
        <v>9.6416505287568247E-3</v>
      </c>
      <c r="J319" s="21">
        <f t="shared" si="80"/>
        <v>9.8027853248398917E-10</v>
      </c>
      <c r="K319" s="73">
        <f t="shared" si="81"/>
        <v>-6.268607854823559E-13</v>
      </c>
      <c r="L319" s="21">
        <f t="shared" si="82"/>
        <v>0.7002177520990901</v>
      </c>
      <c r="M319" s="74">
        <f t="shared" si="83"/>
        <v>4.1254233539724978E-7</v>
      </c>
      <c r="N319" s="10">
        <f t="shared" si="84"/>
        <v>6.4749297864070132E-3</v>
      </c>
      <c r="O319" s="10">
        <f t="shared" si="85"/>
        <v>1.0028120260028542E-5</v>
      </c>
      <c r="P319" s="75">
        <v>317</v>
      </c>
      <c r="Q319" s="71">
        <f t="shared" si="86"/>
        <v>0.7002177511194384</v>
      </c>
      <c r="R319" s="76"/>
      <c r="S319" s="197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</row>
    <row r="320" spans="1:33" x14ac:dyDescent="0.25">
      <c r="A320" s="71">
        <f t="shared" si="74"/>
        <v>-0.12788465465833423</v>
      </c>
      <c r="B320" s="60">
        <v>0.12788465465833423</v>
      </c>
      <c r="C320" s="60">
        <v>0.70086415272699598</v>
      </c>
      <c r="D320" s="21">
        <f t="shared" si="75"/>
        <v>0.52788465465833423</v>
      </c>
      <c r="E320" s="21">
        <f t="shared" si="76"/>
        <v>3.7142902457539019E-2</v>
      </c>
      <c r="F320" s="21">
        <f t="shared" si="77"/>
        <v>8.1210252451112297E-2</v>
      </c>
      <c r="G320" s="21">
        <f t="shared" si="87"/>
        <v>9.5314988388892838E-3</v>
      </c>
      <c r="H320" s="21">
        <f t="shared" si="78"/>
        <v>0.11835315490865131</v>
      </c>
      <c r="I320" s="21">
        <f t="shared" si="79"/>
        <v>9.5314988388892873E-3</v>
      </c>
      <c r="J320" s="21">
        <f t="shared" si="80"/>
        <v>9.1079363899805411E-10</v>
      </c>
      <c r="K320" s="73">
        <f t="shared" si="81"/>
        <v>-5.8242743959349458E-13</v>
      </c>
      <c r="L320" s="21">
        <f t="shared" si="82"/>
        <v>0.70000986477483984</v>
      </c>
      <c r="M320" s="74">
        <f t="shared" si="83"/>
        <v>7.2980790519913275E-7</v>
      </c>
      <c r="N320" s="10">
        <f t="shared" si="84"/>
        <v>6.3681960650583975E-3</v>
      </c>
      <c r="O320" s="10">
        <f t="shared" si="85"/>
        <v>1.0006484438926201E-5</v>
      </c>
      <c r="P320" s="75">
        <v>318</v>
      </c>
      <c r="Q320" s="71">
        <f t="shared" si="86"/>
        <v>0.7000098638646286</v>
      </c>
      <c r="R320" s="76"/>
      <c r="S320" s="197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</row>
    <row r="321" spans="1:33" x14ac:dyDescent="0.25">
      <c r="A321" s="71">
        <f t="shared" si="74"/>
        <v>-0.1271494506392189</v>
      </c>
      <c r="B321" s="60">
        <v>0.1271494506392189</v>
      </c>
      <c r="C321" s="60">
        <v>0.70037741007754273</v>
      </c>
      <c r="D321" s="21">
        <f t="shared" si="75"/>
        <v>0.52714945063921892</v>
      </c>
      <c r="E321" s="21">
        <f t="shared" si="76"/>
        <v>3.7142902457539019E-2</v>
      </c>
      <c r="F321" s="21">
        <f t="shared" si="77"/>
        <v>8.0584042230046837E-2</v>
      </c>
      <c r="G321" s="21">
        <f t="shared" si="87"/>
        <v>9.4225051053990275E-3</v>
      </c>
      <c r="H321" s="21">
        <f t="shared" si="78"/>
        <v>0.11772694468758585</v>
      </c>
      <c r="I321" s="21">
        <f t="shared" si="79"/>
        <v>9.4225051053990188E-3</v>
      </c>
      <c r="J321" s="21">
        <f t="shared" si="80"/>
        <v>8.4623402923831342E-10</v>
      </c>
      <c r="K321" s="73">
        <f t="shared" si="81"/>
        <v>-5.4114268620210282E-13</v>
      </c>
      <c r="L321" s="21">
        <f t="shared" si="82"/>
        <v>0.69980159232708017</v>
      </c>
      <c r="M321" s="74">
        <f t="shared" si="83"/>
        <v>3.315660817477624E-7</v>
      </c>
      <c r="N321" s="10">
        <f t="shared" si="84"/>
        <v>6.2630904919799566E-3</v>
      </c>
      <c r="O321" s="10">
        <f t="shared" si="85"/>
        <v>9.9819006994859218E-6</v>
      </c>
      <c r="P321" s="75">
        <v>319</v>
      </c>
      <c r="Q321" s="71">
        <f t="shared" si="86"/>
        <v>0.69980159148138732</v>
      </c>
      <c r="R321" s="76"/>
      <c r="S321" s="197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</row>
    <row r="322" spans="1:33" x14ac:dyDescent="0.25">
      <c r="A322" s="71">
        <f t="shared" ref="A322:A385" si="88">-B322</f>
        <v>-0.126495935955561</v>
      </c>
      <c r="B322" s="60">
        <v>0.126495935955561</v>
      </c>
      <c r="C322" s="60">
        <v>0.70100943398060989</v>
      </c>
      <c r="D322" s="21">
        <f t="shared" ref="D322:D385" si="89">IF(B322=0,"",B322+1/$T$8)</f>
        <v>0.52649593595556099</v>
      </c>
      <c r="E322" s="21">
        <f t="shared" ref="E322:E385" si="90">IF(B322=0,"",$T$20-(LN(1+EXP(-$S$37*(H322-T$20))))/$S$37)</f>
        <v>3.7142902457539019E-2</v>
      </c>
      <c r="F322" s="21">
        <f t="shared" ref="F322:F385" si="91">IF(B322=0,"",B322-E322-G322-V$4*J322)</f>
        <v>8.0026450972593491E-2</v>
      </c>
      <c r="G322" s="21">
        <f t="shared" si="87"/>
        <v>9.3265817327287601E-3</v>
      </c>
      <c r="H322" s="21">
        <f t="shared" ref="H322:H385" si="92">IF(B322=0,"",B322-G322-V$4*J322)</f>
        <v>0.1171693534301325</v>
      </c>
      <c r="I322" s="21">
        <f t="shared" ref="I322:I385" si="93">IF(B322=0,"",B322-H322-V$4*J322)</f>
        <v>9.3265817327287739E-3</v>
      </c>
      <c r="J322" s="21">
        <f t="shared" ref="J322:J385" si="94">IF(B322=0,"",LN(1+EXP($U$37*(B322-$U$39)))/$U$37)</f>
        <v>7.9269971886631005E-10</v>
      </c>
      <c r="K322" s="73">
        <f t="shared" ref="K322:K385" si="95">IF(B322=0,"",-LN(1+EXP($V$41*(B322-$V$39)))/$V$41)</f>
        <v>-5.0691006946260463E-13</v>
      </c>
      <c r="L322" s="21">
        <f t="shared" ref="L322:L385" si="96">IF(B322=0,"",$S$41*E322+$S$8+$T$41*F322+$U$41*I322+S$43*(J322+K322))</f>
        <v>0.69961614199481159</v>
      </c>
      <c r="M322" s="74">
        <f t="shared" ref="M322:M385" si="97">IF(B322=0,"",(L322-C322)*(L322-C322))</f>
        <v>1.9412625576897563E-6</v>
      </c>
      <c r="N322" s="10">
        <f t="shared" ref="N322:N385" si="98">IF(B322=0,"",1/V$16*LN(1+EXP(V$16*(B322-V$4*J322-T$39))))</f>
        <v>6.1710133819433471E-3</v>
      </c>
      <c r="O322" s="10">
        <f t="shared" ref="O322:O385" si="99">IF(B322=0,"",(N322-I322)^2)</f>
        <v>9.9576116164786591E-6</v>
      </c>
      <c r="P322" s="75">
        <v>320</v>
      </c>
      <c r="Q322" s="71">
        <f t="shared" ref="Q322:Q385" si="100">IF(B322=0,"",S$8+T$41*F322)</f>
        <v>0.69961614120261884</v>
      </c>
      <c r="R322" s="76"/>
      <c r="S322" s="197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</row>
    <row r="323" spans="1:33" x14ac:dyDescent="0.25">
      <c r="A323" s="71">
        <f t="shared" si="88"/>
        <v>-0.12576073193644566</v>
      </c>
      <c r="B323" s="60">
        <v>0.12576073193644566</v>
      </c>
      <c r="C323" s="60">
        <v>0.70023665912352173</v>
      </c>
      <c r="D323" s="21">
        <f t="shared" si="89"/>
        <v>0.52576073193644568</v>
      </c>
      <c r="E323" s="21">
        <f t="shared" si="90"/>
        <v>3.7142902457539019E-2</v>
      </c>
      <c r="F323" s="21">
        <f t="shared" si="91"/>
        <v>7.9398094378733408E-2</v>
      </c>
      <c r="G323" s="21">
        <f t="shared" ref="G323:G386" si="101">IF(B323=0,"",1/2*(B323-V$4*J323+T$37)+1/2*POWER((B323-V$4*J323+T$37)^2-4*V$37*(B323-V$4*J323),0.5))</f>
        <v>9.219734363662295E-3</v>
      </c>
      <c r="H323" s="21">
        <f t="shared" si="92"/>
        <v>0.11654099683627242</v>
      </c>
      <c r="I323" s="21">
        <f t="shared" si="93"/>
        <v>9.2197343636622985E-3</v>
      </c>
      <c r="J323" s="21">
        <f t="shared" si="94"/>
        <v>7.3651093842641237E-10</v>
      </c>
      <c r="K323" s="73">
        <f t="shared" si="95"/>
        <v>-4.7097881149539288E-13</v>
      </c>
      <c r="L323" s="21">
        <f t="shared" si="96"/>
        <v>0.69940715568943101</v>
      </c>
      <c r="M323" s="74">
        <f t="shared" si="97"/>
        <v>6.8807594716829255E-7</v>
      </c>
      <c r="N323" s="10">
        <f t="shared" si="98"/>
        <v>6.0689267095631726E-3</v>
      </c>
      <c r="O323" s="10">
        <f t="shared" si="99"/>
        <v>9.9275888731296361E-6</v>
      </c>
      <c r="P323" s="75">
        <v>321</v>
      </c>
      <c r="Q323" s="71">
        <f t="shared" si="100"/>
        <v>0.69940715495339101</v>
      </c>
      <c r="R323" s="76"/>
      <c r="S323" s="197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</row>
    <row r="324" spans="1:33" x14ac:dyDescent="0.25">
      <c r="A324" s="71">
        <f t="shared" si="88"/>
        <v>-0.12510721725278751</v>
      </c>
      <c r="B324" s="60">
        <v>0.12510721725278751</v>
      </c>
      <c r="C324" s="60">
        <v>0.70023665912352173</v>
      </c>
      <c r="D324" s="21">
        <f t="shared" si="89"/>
        <v>0.52510721725278753</v>
      </c>
      <c r="E324" s="21">
        <f t="shared" si="90"/>
        <v>3.7142902457539019E-2</v>
      </c>
      <c r="F324" s="21">
        <f t="shared" si="91"/>
        <v>7.8838618655824699E-2</v>
      </c>
      <c r="G324" s="21">
        <f t="shared" si="101"/>
        <v>9.1256954495058801E-3</v>
      </c>
      <c r="H324" s="21">
        <f t="shared" si="92"/>
        <v>0.11598152111336371</v>
      </c>
      <c r="I324" s="21">
        <f t="shared" si="93"/>
        <v>9.1256954495058853E-3</v>
      </c>
      <c r="J324" s="21">
        <f t="shared" si="94"/>
        <v>6.8991791009438775E-10</v>
      </c>
      <c r="K324" s="73">
        <f t="shared" si="95"/>
        <v>-4.4118264596186183E-13</v>
      </c>
      <c r="L324" s="21">
        <f t="shared" si="96"/>
        <v>0.69922107860634541</v>
      </c>
      <c r="M324" s="74">
        <f t="shared" si="97"/>
        <v>1.031403786868117E-6</v>
      </c>
      <c r="N324" s="10">
        <f t="shared" si="98"/>
        <v>5.9795004827999515E-3</v>
      </c>
      <c r="O324" s="10">
        <f t="shared" si="99"/>
        <v>9.8985427685257511E-6</v>
      </c>
      <c r="P324" s="75">
        <v>322</v>
      </c>
      <c r="Q324" s="71">
        <f t="shared" si="100"/>
        <v>0.69922107791686872</v>
      </c>
      <c r="R324" s="76"/>
      <c r="S324" s="197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</row>
    <row r="325" spans="1:33" x14ac:dyDescent="0.25">
      <c r="A325" s="71">
        <f t="shared" si="88"/>
        <v>-0.12437201323367217</v>
      </c>
      <c r="B325" s="60">
        <v>0.12437201323367217</v>
      </c>
      <c r="C325" s="60">
        <v>0.69960939877745498</v>
      </c>
      <c r="D325" s="21">
        <f t="shared" si="89"/>
        <v>0.52437201323367222</v>
      </c>
      <c r="E325" s="21">
        <f t="shared" si="90"/>
        <v>3.7142902457539019E-2</v>
      </c>
      <c r="F325" s="21">
        <f t="shared" si="91"/>
        <v>7.8208168056394189E-2</v>
      </c>
      <c r="G325" s="21">
        <f t="shared" si="101"/>
        <v>9.0209420787243783E-3</v>
      </c>
      <c r="H325" s="21">
        <f t="shared" si="92"/>
        <v>0.1153510705139332</v>
      </c>
      <c r="I325" s="21">
        <f t="shared" si="93"/>
        <v>9.0209420787243748E-3</v>
      </c>
      <c r="J325" s="21">
        <f t="shared" si="94"/>
        <v>6.4101459195633686E-10</v>
      </c>
      <c r="K325" s="73">
        <f t="shared" si="95"/>
        <v>-4.0991210425160043E-13</v>
      </c>
      <c r="L325" s="21">
        <f t="shared" si="96"/>
        <v>0.69901139585916827</v>
      </c>
      <c r="M325" s="74">
        <f t="shared" si="97"/>
        <v>3.5760749027942255E-7</v>
      </c>
      <c r="N325" s="10">
        <f t="shared" si="98"/>
        <v>5.8803596441875019E-3</v>
      </c>
      <c r="O325" s="10">
        <f t="shared" si="99"/>
        <v>9.8632580281215508E-6</v>
      </c>
      <c r="P325" s="75">
        <v>323</v>
      </c>
      <c r="Q325" s="71">
        <f t="shared" si="100"/>
        <v>0.69901139521856359</v>
      </c>
      <c r="R325" s="76"/>
      <c r="S325" s="197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</row>
    <row r="326" spans="1:33" x14ac:dyDescent="0.25">
      <c r="A326" s="71">
        <f t="shared" si="88"/>
        <v>-0.12363680921455708</v>
      </c>
      <c r="B326" s="60">
        <v>0.12363680921455708</v>
      </c>
      <c r="C326" s="60">
        <v>0.699140655089042</v>
      </c>
      <c r="D326" s="21">
        <f t="shared" si="89"/>
        <v>0.52363680921455713</v>
      </c>
      <c r="E326" s="21">
        <f t="shared" si="90"/>
        <v>3.7142902457539019E-2</v>
      </c>
      <c r="F326" s="21">
        <f t="shared" si="91"/>
        <v>7.7576629625435559E-2</v>
      </c>
      <c r="G326" s="21">
        <f t="shared" si="101"/>
        <v>8.9172765360048326E-3</v>
      </c>
      <c r="H326" s="21">
        <f t="shared" si="92"/>
        <v>0.11471953208297457</v>
      </c>
      <c r="I326" s="21">
        <f t="shared" si="93"/>
        <v>8.9172765360048326E-3</v>
      </c>
      <c r="J326" s="21">
        <f t="shared" si="94"/>
        <v>5.9557767831414825E-10</v>
      </c>
      <c r="K326" s="73">
        <f t="shared" si="95"/>
        <v>-3.8085534725225963E-13</v>
      </c>
      <c r="L326" s="21">
        <f t="shared" si="96"/>
        <v>0.69880135131161147</v>
      </c>
      <c r="M326" s="74">
        <f t="shared" si="97"/>
        <v>1.1512705337862112E-7</v>
      </c>
      <c r="N326" s="10">
        <f t="shared" si="98"/>
        <v>5.7827491194434493E-3</v>
      </c>
      <c r="O326" s="10">
        <f t="shared" si="99"/>
        <v>9.8252621251749796E-6</v>
      </c>
      <c r="P326" s="75">
        <v>324</v>
      </c>
      <c r="Q326" s="71">
        <f t="shared" si="100"/>
        <v>0.69880135071641469</v>
      </c>
      <c r="R326" s="76"/>
      <c r="S326" s="197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</row>
    <row r="327" spans="1:33" x14ac:dyDescent="0.25">
      <c r="A327" s="71">
        <f t="shared" si="88"/>
        <v>-0.12298329453089893</v>
      </c>
      <c r="B327" s="60">
        <v>0.12298329453089893</v>
      </c>
      <c r="C327" s="60">
        <v>0.69958792469818121</v>
      </c>
      <c r="D327" s="21">
        <f t="shared" si="89"/>
        <v>0.52298329453089898</v>
      </c>
      <c r="E327" s="21">
        <f t="shared" si="90"/>
        <v>3.7142902457539019E-2</v>
      </c>
      <c r="F327" s="21">
        <f t="shared" si="91"/>
        <v>7.7014360314194077E-2</v>
      </c>
      <c r="G327" s="21">
        <f t="shared" si="101"/>
        <v>8.8260312012654954E-3</v>
      </c>
      <c r="H327" s="21">
        <f t="shared" si="92"/>
        <v>0.11415726277173309</v>
      </c>
      <c r="I327" s="21">
        <f t="shared" si="93"/>
        <v>8.8260312012654937E-3</v>
      </c>
      <c r="J327" s="21">
        <f t="shared" si="94"/>
        <v>5.579003459015519E-10</v>
      </c>
      <c r="K327" s="73">
        <f t="shared" si="95"/>
        <v>-3.5676128717273311E-13</v>
      </c>
      <c r="L327" s="21">
        <f t="shared" si="96"/>
        <v>0.69861434511287002</v>
      </c>
      <c r="M327" s="74">
        <f t="shared" si="97"/>
        <v>9.4785720893470981E-7</v>
      </c>
      <c r="N327" s="10">
        <f t="shared" si="98"/>
        <v>5.6972527023197118E-3</v>
      </c>
      <c r="O327" s="10">
        <f t="shared" si="99"/>
        <v>9.7892548954654192E-6</v>
      </c>
      <c r="P327" s="75">
        <v>325</v>
      </c>
      <c r="Q327" s="71">
        <f t="shared" si="100"/>
        <v>0.69861434455532645</v>
      </c>
      <c r="R327" s="76"/>
      <c r="S327" s="197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</row>
    <row r="328" spans="1:33" x14ac:dyDescent="0.25">
      <c r="A328" s="71">
        <f t="shared" si="88"/>
        <v>-0.12224809051178359</v>
      </c>
      <c r="B328" s="60">
        <v>0.12224809051178359</v>
      </c>
      <c r="C328" s="60">
        <v>0.69929824738812651</v>
      </c>
      <c r="D328" s="21">
        <f t="shared" si="89"/>
        <v>0.52224809051178367</v>
      </c>
      <c r="E328" s="21">
        <f t="shared" si="90"/>
        <v>3.7142902457539019E-2</v>
      </c>
      <c r="F328" s="21">
        <f t="shared" si="91"/>
        <v>7.6380805481214981E-2</v>
      </c>
      <c r="G328" s="21">
        <f t="shared" si="101"/>
        <v>8.7243820546747883E-3</v>
      </c>
      <c r="H328" s="21">
        <f t="shared" si="92"/>
        <v>0.11352370793875399</v>
      </c>
      <c r="I328" s="21">
        <f t="shared" si="93"/>
        <v>8.7243820546747952E-3</v>
      </c>
      <c r="J328" s="21">
        <f t="shared" si="94"/>
        <v>5.1835480341289184E-10</v>
      </c>
      <c r="K328" s="73">
        <f t="shared" si="95"/>
        <v>-3.3147262711869152E-13</v>
      </c>
      <c r="L328" s="21">
        <f t="shared" si="96"/>
        <v>0.69840362993242777</v>
      </c>
      <c r="M328" s="74">
        <f t="shared" si="97"/>
        <v>8.0034039204089229E-7</v>
      </c>
      <c r="N328" s="10">
        <f t="shared" si="98"/>
        <v>5.6024781825837226E-3</v>
      </c>
      <c r="O328" s="10">
        <f t="shared" si="99"/>
        <v>9.7462837865772331E-6</v>
      </c>
      <c r="P328" s="75">
        <v>326</v>
      </c>
      <c r="Q328" s="71">
        <f t="shared" si="100"/>
        <v>0.69840362941440448</v>
      </c>
      <c r="R328" s="76"/>
      <c r="S328" s="197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</row>
    <row r="329" spans="1:33" x14ac:dyDescent="0.25">
      <c r="A329" s="71">
        <f t="shared" si="88"/>
        <v>-0.12151288649266825</v>
      </c>
      <c r="B329" s="60">
        <v>0.12151288649266825</v>
      </c>
      <c r="C329" s="60">
        <v>0.699140655089042</v>
      </c>
      <c r="D329" s="21">
        <f t="shared" si="89"/>
        <v>0.52151288649266825</v>
      </c>
      <c r="E329" s="21">
        <f t="shared" si="90"/>
        <v>3.7142902457539019E-2</v>
      </c>
      <c r="F329" s="21">
        <f t="shared" si="91"/>
        <v>7.5746203116026187E-2</v>
      </c>
      <c r="G329" s="21">
        <f t="shared" si="101"/>
        <v>8.623780437490694E-3</v>
      </c>
      <c r="H329" s="21">
        <f t="shared" si="92"/>
        <v>0.1128891055735652</v>
      </c>
      <c r="I329" s="21">
        <f t="shared" si="93"/>
        <v>8.6237804374906975E-3</v>
      </c>
      <c r="J329" s="21">
        <f t="shared" si="94"/>
        <v>4.8161235838715075E-10</v>
      </c>
      <c r="K329" s="73">
        <f t="shared" si="95"/>
        <v>-3.0797808747232517E-13</v>
      </c>
      <c r="L329" s="21">
        <f t="shared" si="96"/>
        <v>0.69819256635416604</v>
      </c>
      <c r="M329" s="74">
        <f t="shared" si="97"/>
        <v>8.9887224919868217E-7</v>
      </c>
      <c r="N329" s="10">
        <f t="shared" si="98"/>
        <v>5.5091764658364703E-3</v>
      </c>
      <c r="O329" s="10">
        <f t="shared" si="99"/>
        <v>9.7007579002442865E-6</v>
      </c>
      <c r="P329" s="75">
        <v>327</v>
      </c>
      <c r="Q329" s="71">
        <f t="shared" si="100"/>
        <v>0.69819256587286171</v>
      </c>
      <c r="R329" s="76"/>
      <c r="S329" s="197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</row>
    <row r="330" spans="1:33" x14ac:dyDescent="0.25">
      <c r="A330" s="71">
        <f t="shared" si="88"/>
        <v>-0.12094106114446752</v>
      </c>
      <c r="B330" s="60">
        <v>0.12094106114446752</v>
      </c>
      <c r="C330" s="60">
        <v>0.69929412722818896</v>
      </c>
      <c r="D330" s="21">
        <f t="shared" si="89"/>
        <v>0.52094106114446759</v>
      </c>
      <c r="E330" s="21">
        <f t="shared" si="90"/>
        <v>3.7142902457539019E-2</v>
      </c>
      <c r="F330" s="21">
        <f t="shared" si="91"/>
        <v>7.5251907984370994E-2</v>
      </c>
      <c r="G330" s="21">
        <f t="shared" si="101"/>
        <v>8.5462502477123628E-3</v>
      </c>
      <c r="H330" s="21">
        <f t="shared" si="92"/>
        <v>0.11239481044191001</v>
      </c>
      <c r="I330" s="21">
        <f t="shared" si="93"/>
        <v>8.5462502477123732E-3</v>
      </c>
      <c r="J330" s="21">
        <f t="shared" si="94"/>
        <v>4.5484514452938998E-10</v>
      </c>
      <c r="K330" s="73">
        <f t="shared" si="95"/>
        <v>-2.9086066887916702E-13</v>
      </c>
      <c r="L330" s="21">
        <f t="shared" si="96"/>
        <v>0.69802816782092203</v>
      </c>
      <c r="M330" s="74">
        <f t="shared" si="97"/>
        <v>1.6026532208476255E-6</v>
      </c>
      <c r="N330" s="10">
        <f t="shared" si="98"/>
        <v>5.437614142424105E-3</v>
      </c>
      <c r="O330" s="10">
        <f t="shared" si="99"/>
        <v>9.6636184351018135E-6</v>
      </c>
      <c r="P330" s="75">
        <v>328</v>
      </c>
      <c r="Q330" s="71">
        <f t="shared" si="100"/>
        <v>0.69802816736636775</v>
      </c>
      <c r="R330" s="76"/>
      <c r="S330" s="197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</row>
    <row r="331" spans="1:33" x14ac:dyDescent="0.25">
      <c r="A331" s="71">
        <f t="shared" si="88"/>
        <v>-0.12020585712535219</v>
      </c>
      <c r="B331" s="60">
        <v>0.12020585712535219</v>
      </c>
      <c r="C331" s="60">
        <v>0.69819461371134506</v>
      </c>
      <c r="D331" s="21">
        <f t="shared" si="89"/>
        <v>0.52020585712535217</v>
      </c>
      <c r="E331" s="21">
        <f t="shared" si="90"/>
        <v>3.7142902457539019E-2</v>
      </c>
      <c r="F331" s="21">
        <f t="shared" si="91"/>
        <v>7.4615476775918926E-2</v>
      </c>
      <c r="G331" s="21">
        <f t="shared" si="101"/>
        <v>8.4474774692897894E-3</v>
      </c>
      <c r="H331" s="21">
        <f t="shared" si="92"/>
        <v>0.11175837923345794</v>
      </c>
      <c r="I331" s="21">
        <f t="shared" si="93"/>
        <v>8.4474774692898033E-3</v>
      </c>
      <c r="J331" s="21">
        <f t="shared" si="94"/>
        <v>4.2260444472399286E-10</v>
      </c>
      <c r="K331" s="73">
        <f t="shared" si="95"/>
        <v>-2.7024382731245626E-13</v>
      </c>
      <c r="L331" s="21">
        <f t="shared" si="96"/>
        <v>0.69781649598889017</v>
      </c>
      <c r="M331" s="74">
        <f t="shared" si="97"/>
        <v>1.4297301203446933E-7</v>
      </c>
      <c r="N331" s="10">
        <f t="shared" si="98"/>
        <v>5.3468824367018161E-3</v>
      </c>
      <c r="O331" s="10">
        <f t="shared" si="99"/>
        <v>9.6136895561093026E-6</v>
      </c>
      <c r="P331" s="75">
        <v>329</v>
      </c>
      <c r="Q331" s="71">
        <f t="shared" si="100"/>
        <v>0.69781649556655601</v>
      </c>
      <c r="R331" s="76"/>
      <c r="S331" s="197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</row>
    <row r="332" spans="1:33" x14ac:dyDescent="0.25">
      <c r="A332" s="71">
        <f t="shared" si="88"/>
        <v>-0.11947065310623686</v>
      </c>
      <c r="B332" s="60">
        <v>0.11947065310623686</v>
      </c>
      <c r="C332" s="60">
        <v>0.69914458836661753</v>
      </c>
      <c r="D332" s="21">
        <f t="shared" si="89"/>
        <v>0.51947065310623686</v>
      </c>
      <c r="E332" s="21">
        <f t="shared" si="90"/>
        <v>3.7142902457539019E-2</v>
      </c>
      <c r="F332" s="21">
        <f t="shared" si="91"/>
        <v>7.3978035332520606E-2</v>
      </c>
      <c r="G332" s="21">
        <f t="shared" si="101"/>
        <v>8.3497149235281926E-3</v>
      </c>
      <c r="H332" s="21">
        <f t="shared" si="92"/>
        <v>0.11112093779005962</v>
      </c>
      <c r="I332" s="21">
        <f t="shared" si="93"/>
        <v>8.3497149235281908E-3</v>
      </c>
      <c r="J332" s="21">
        <f t="shared" si="94"/>
        <v>3.9264905444441909E-10</v>
      </c>
      <c r="K332" s="73">
        <f t="shared" si="95"/>
        <v>-2.5108803924607313E-13</v>
      </c>
      <c r="L332" s="21">
        <f t="shared" si="96"/>
        <v>0.69760448816328535</v>
      </c>
      <c r="M332" s="74">
        <f t="shared" si="97"/>
        <v>2.3719086363038012E-6</v>
      </c>
      <c r="N332" s="10">
        <f t="shared" si="98"/>
        <v>5.2575694701093075E-3</v>
      </c>
      <c r="O332" s="10">
        <f t="shared" si="99"/>
        <v>9.5613635050990721E-6</v>
      </c>
      <c r="P332" s="75">
        <v>330</v>
      </c>
      <c r="Q332" s="71">
        <f t="shared" si="100"/>
        <v>0.69760448777088735</v>
      </c>
      <c r="R332" s="76"/>
      <c r="S332" s="197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</row>
    <row r="333" spans="1:33" x14ac:dyDescent="0.25">
      <c r="A333" s="71">
        <f t="shared" si="88"/>
        <v>-0.11881713842257895</v>
      </c>
      <c r="B333" s="60">
        <v>0.11881713842257895</v>
      </c>
      <c r="C333" s="60">
        <v>0.69836052220701483</v>
      </c>
      <c r="D333" s="21">
        <f t="shared" si="89"/>
        <v>0.51881713842257893</v>
      </c>
      <c r="E333" s="21">
        <f t="shared" si="90"/>
        <v>3.7142902457539019E-2</v>
      </c>
      <c r="F333" s="21">
        <f t="shared" si="91"/>
        <v>7.3410583200320512E-2</v>
      </c>
      <c r="G333" s="21">
        <f t="shared" si="101"/>
        <v>8.2636523969100567E-3</v>
      </c>
      <c r="H333" s="21">
        <f t="shared" si="92"/>
        <v>0.11055348565785954</v>
      </c>
      <c r="I333" s="21">
        <f t="shared" si="93"/>
        <v>8.2636523969100515E-3</v>
      </c>
      <c r="J333" s="21">
        <f t="shared" si="94"/>
        <v>3.678093584229132E-10</v>
      </c>
      <c r="K333" s="73">
        <f t="shared" si="95"/>
        <v>-2.3520296821012262E-13</v>
      </c>
      <c r="L333" s="21">
        <f t="shared" si="96"/>
        <v>0.69741575821363289</v>
      </c>
      <c r="M333" s="74">
        <f t="shared" si="97"/>
        <v>8.9257900319100434E-7</v>
      </c>
      <c r="N333" s="10">
        <f t="shared" si="98"/>
        <v>5.1793557154307945E-3</v>
      </c>
      <c r="O333" s="10">
        <f t="shared" si="99"/>
        <v>9.5128860193839577E-6</v>
      </c>
      <c r="P333" s="75">
        <v>331</v>
      </c>
      <c r="Q333" s="71">
        <f t="shared" si="100"/>
        <v>0.69741575784605869</v>
      </c>
      <c r="R333" s="76"/>
      <c r="S333" s="197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</row>
    <row r="334" spans="1:33" x14ac:dyDescent="0.25">
      <c r="A334" s="71">
        <f t="shared" si="88"/>
        <v>-0.11808193440346361</v>
      </c>
      <c r="B334" s="60">
        <v>0.11808193440346361</v>
      </c>
      <c r="C334" s="60">
        <v>0.69803260419515434</v>
      </c>
      <c r="D334" s="21">
        <f t="shared" si="89"/>
        <v>0.51808193440346362</v>
      </c>
      <c r="E334" s="21">
        <f t="shared" si="90"/>
        <v>3.7142902457539019E-2</v>
      </c>
      <c r="F334" s="21">
        <f t="shared" si="91"/>
        <v>7.277126909433973E-2</v>
      </c>
      <c r="G334" s="21">
        <f t="shared" si="101"/>
        <v>8.1677625098468473E-3</v>
      </c>
      <c r="H334" s="21">
        <f t="shared" si="92"/>
        <v>0.10991417155187877</v>
      </c>
      <c r="I334" s="21">
        <f t="shared" si="93"/>
        <v>8.1677625098468421E-3</v>
      </c>
      <c r="J334" s="21">
        <f t="shared" si="94"/>
        <v>3.4173799650147608E-10</v>
      </c>
      <c r="K334" s="73">
        <f t="shared" si="95"/>
        <v>-2.1853185927272951E-13</v>
      </c>
      <c r="L334" s="21">
        <f t="shared" si="96"/>
        <v>0.69720312755969438</v>
      </c>
      <c r="M334" s="74">
        <f t="shared" si="97"/>
        <v>6.8803148877397222E-7</v>
      </c>
      <c r="N334" s="10">
        <f t="shared" si="98"/>
        <v>5.0926704514908773E-3</v>
      </c>
      <c r="O334" s="10">
        <f t="shared" si="99"/>
        <v>9.4561911673639235E-6</v>
      </c>
      <c r="P334" s="75">
        <v>332</v>
      </c>
      <c r="Q334" s="71">
        <f t="shared" si="100"/>
        <v>0.6972031272181749</v>
      </c>
      <c r="R334" s="76"/>
      <c r="S334" s="197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</row>
    <row r="335" spans="1:33" x14ac:dyDescent="0.25">
      <c r="A335" s="71">
        <f t="shared" si="88"/>
        <v>-0.11742841971980546</v>
      </c>
      <c r="B335" s="60">
        <v>0.11742841971980546</v>
      </c>
      <c r="C335" s="60">
        <v>0.6991276677828745</v>
      </c>
      <c r="D335" s="21">
        <f t="shared" si="89"/>
        <v>0.51742841971980547</v>
      </c>
      <c r="E335" s="21">
        <f t="shared" si="90"/>
        <v>3.7142902457539019E-2</v>
      </c>
      <c r="F335" s="21">
        <f t="shared" si="91"/>
        <v>7.2202172727578021E-2</v>
      </c>
      <c r="G335" s="21">
        <f t="shared" si="101"/>
        <v>8.0833442145693823E-3</v>
      </c>
      <c r="H335" s="21">
        <f t="shared" si="92"/>
        <v>0.10934507518511705</v>
      </c>
      <c r="I335" s="21">
        <f t="shared" si="93"/>
        <v>8.0833442145693841E-3</v>
      </c>
      <c r="J335" s="21">
        <f t="shared" si="94"/>
        <v>3.2011902615911866E-10</v>
      </c>
      <c r="K335" s="73">
        <f t="shared" si="95"/>
        <v>-2.0470736217038961E-13</v>
      </c>
      <c r="L335" s="21">
        <f t="shared" si="96"/>
        <v>0.69701385075433164</v>
      </c>
      <c r="M335" s="74">
        <f t="shared" si="97"/>
        <v>4.4682224301577346E-6</v>
      </c>
      <c r="N335" s="10">
        <f t="shared" si="98"/>
        <v>5.0167624206025867E-3</v>
      </c>
      <c r="O335" s="10">
        <f t="shared" si="99"/>
        <v>9.4039238990886202E-6</v>
      </c>
      <c r="P335" s="75">
        <v>333</v>
      </c>
      <c r="Q335" s="71">
        <f t="shared" si="100"/>
        <v>0.69701385043441733</v>
      </c>
      <c r="R335" s="76"/>
      <c r="S335" s="197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</row>
    <row r="336" spans="1:33" x14ac:dyDescent="0.25">
      <c r="A336" s="71">
        <f t="shared" si="88"/>
        <v>-0.11669321570069012</v>
      </c>
      <c r="B336" s="60">
        <v>0.11669321570069012</v>
      </c>
      <c r="C336" s="60">
        <v>0.69756866392068262</v>
      </c>
      <c r="D336" s="21">
        <f t="shared" si="89"/>
        <v>0.51669321570069016</v>
      </c>
      <c r="E336" s="21">
        <f t="shared" si="90"/>
        <v>3.7142902457539019E-2</v>
      </c>
      <c r="F336" s="21">
        <f t="shared" si="91"/>
        <v>7.1561031455070437E-2</v>
      </c>
      <c r="G336" s="21">
        <f t="shared" si="101"/>
        <v>7.9892814906525611E-3</v>
      </c>
      <c r="H336" s="21">
        <f t="shared" si="92"/>
        <v>0.10870393391260946</v>
      </c>
      <c r="I336" s="21">
        <f t="shared" si="93"/>
        <v>7.9892814906525663E-3</v>
      </c>
      <c r="J336" s="21">
        <f t="shared" si="94"/>
        <v>2.9742809106276744E-10</v>
      </c>
      <c r="K336" s="73">
        <f t="shared" si="95"/>
        <v>-1.9019674723882533E-13</v>
      </c>
      <c r="L336" s="21">
        <f t="shared" si="96"/>
        <v>0.69680061240317137</v>
      </c>
      <c r="M336" s="74">
        <f t="shared" si="97"/>
        <v>5.8990313355133077E-7</v>
      </c>
      <c r="N336" s="10">
        <f t="shared" si="98"/>
        <v>4.932637618551396E-3</v>
      </c>
      <c r="O336" s="10">
        <f t="shared" si="99"/>
        <v>9.343071760853636E-6</v>
      </c>
      <c r="P336" s="75">
        <v>334</v>
      </c>
      <c r="Q336" s="71">
        <f t="shared" si="100"/>
        <v>0.69680061210593347</v>
      </c>
      <c r="R336" s="76"/>
      <c r="S336" s="197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</row>
    <row r="337" spans="1:33" x14ac:dyDescent="0.25">
      <c r="A337" s="71">
        <f t="shared" si="88"/>
        <v>-0.1160397010170322</v>
      </c>
      <c r="B337" s="60">
        <v>0.1160397010170322</v>
      </c>
      <c r="C337" s="60">
        <v>0.69836487591104324</v>
      </c>
      <c r="D337" s="21">
        <f t="shared" si="89"/>
        <v>0.51603970101703223</v>
      </c>
      <c r="E337" s="21">
        <f t="shared" si="90"/>
        <v>3.7142902457539019E-2</v>
      </c>
      <c r="F337" s="21">
        <f t="shared" si="91"/>
        <v>7.0990330771787291E-2</v>
      </c>
      <c r="G337" s="21">
        <f t="shared" si="101"/>
        <v>7.9064675090936565E-3</v>
      </c>
      <c r="H337" s="21">
        <f t="shared" si="92"/>
        <v>0.1081332332293263</v>
      </c>
      <c r="I337" s="21">
        <f t="shared" si="93"/>
        <v>7.906467509093653E-3</v>
      </c>
      <c r="J337" s="21">
        <f t="shared" si="94"/>
        <v>2.7861224716662131E-10</v>
      </c>
      <c r="K337" s="73">
        <f t="shared" si="95"/>
        <v>-1.7816415009815951E-13</v>
      </c>
      <c r="L337" s="21">
        <f t="shared" si="96"/>
        <v>0.69661080201809378</v>
      </c>
      <c r="M337" s="74">
        <f t="shared" si="97"/>
        <v>3.076775221926871E-6</v>
      </c>
      <c r="N337" s="10">
        <f t="shared" si="98"/>
        <v>4.8589760425919422E-3</v>
      </c>
      <c r="O337" s="10">
        <f t="shared" si="99"/>
        <v>9.2872042384007475E-6</v>
      </c>
      <c r="P337" s="75">
        <v>335</v>
      </c>
      <c r="Q337" s="71">
        <f t="shared" si="100"/>
        <v>0.69661080173965972</v>
      </c>
      <c r="R337" s="76"/>
      <c r="S337" s="197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</row>
    <row r="338" spans="1:33" x14ac:dyDescent="0.25">
      <c r="A338" s="71">
        <f t="shared" si="88"/>
        <v>-0.11538618633337405</v>
      </c>
      <c r="B338" s="60">
        <v>0.11538618633337405</v>
      </c>
      <c r="C338" s="60">
        <v>0.69820715395226141</v>
      </c>
      <c r="D338" s="21">
        <f t="shared" si="89"/>
        <v>0.51538618633337407</v>
      </c>
      <c r="E338" s="21">
        <f t="shared" si="90"/>
        <v>3.7142902457539019E-2</v>
      </c>
      <c r="F338" s="21">
        <f t="shared" si="91"/>
        <v>7.0418888634161E-2</v>
      </c>
      <c r="G338" s="21">
        <f t="shared" si="101"/>
        <v>7.8243949806873075E-3</v>
      </c>
      <c r="H338" s="21">
        <f t="shared" si="92"/>
        <v>0.10756179109170001</v>
      </c>
      <c r="I338" s="21">
        <f t="shared" si="93"/>
        <v>7.8243949806873127E-3</v>
      </c>
      <c r="J338" s="21">
        <f t="shared" si="94"/>
        <v>2.6098672659948243E-10</v>
      </c>
      <c r="K338" s="73">
        <f t="shared" si="95"/>
        <v>-1.6689316595235937E-13</v>
      </c>
      <c r="L338" s="21">
        <f t="shared" si="96"/>
        <v>0.69642074503257279</v>
      </c>
      <c r="M338" s="74">
        <f t="shared" si="97"/>
        <v>3.1912568283430631E-6</v>
      </c>
      <c r="N338" s="10">
        <f t="shared" si="98"/>
        <v>4.7863514017849286E-3</v>
      </c>
      <c r="O338" s="10">
        <f t="shared" si="99"/>
        <v>9.229708787310007E-6</v>
      </c>
      <c r="P338" s="75">
        <v>336</v>
      </c>
      <c r="Q338" s="71">
        <f t="shared" si="100"/>
        <v>0.69642074477175298</v>
      </c>
      <c r="R338" s="76"/>
      <c r="S338" s="197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</row>
    <row r="339" spans="1:33" x14ac:dyDescent="0.25">
      <c r="A339" s="71">
        <f t="shared" si="88"/>
        <v>-0.11465098231425873</v>
      </c>
      <c r="B339" s="60">
        <v>0.11465098231425873</v>
      </c>
      <c r="C339" s="60">
        <v>0.69726234248594221</v>
      </c>
      <c r="D339" s="21">
        <f t="shared" si="89"/>
        <v>0.51465098231425876</v>
      </c>
      <c r="E339" s="21">
        <f t="shared" si="90"/>
        <v>3.7142902457539019E-2</v>
      </c>
      <c r="F339" s="21">
        <f t="shared" si="91"/>
        <v>6.9775140546332631E-2</v>
      </c>
      <c r="G339" s="21">
        <f t="shared" si="101"/>
        <v>7.7329390678998258E-3</v>
      </c>
      <c r="H339" s="21">
        <f t="shared" si="92"/>
        <v>0.10691804300387164</v>
      </c>
      <c r="I339" s="21">
        <f t="shared" si="93"/>
        <v>7.732939067899831E-3</v>
      </c>
      <c r="J339" s="21">
        <f t="shared" si="94"/>
        <v>2.4248725400064545E-10</v>
      </c>
      <c r="K339" s="73">
        <f t="shared" si="95"/>
        <v>-1.5506484984819337E-13</v>
      </c>
      <c r="L339" s="21">
        <f t="shared" si="96"/>
        <v>0.69620663968020724</v>
      </c>
      <c r="M339" s="74">
        <f t="shared" si="97"/>
        <v>1.1145084140366887E-6</v>
      </c>
      <c r="N339" s="10">
        <f t="shared" si="98"/>
        <v>4.7058722159720647E-3</v>
      </c>
      <c r="O339" s="10">
        <f t="shared" si="99"/>
        <v>9.1631337260398768E-6</v>
      </c>
      <c r="P339" s="75">
        <v>337</v>
      </c>
      <c r="Q339" s="71">
        <f t="shared" si="100"/>
        <v>0.69620663943787509</v>
      </c>
      <c r="R339" s="76"/>
      <c r="S339" s="197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</row>
    <row r="340" spans="1:33" x14ac:dyDescent="0.25">
      <c r="A340" s="71">
        <f t="shared" si="88"/>
        <v>-0.1139974676306008</v>
      </c>
      <c r="B340" s="60">
        <v>0.1139974676306008</v>
      </c>
      <c r="C340" s="60">
        <v>0.69758125174118757</v>
      </c>
      <c r="D340" s="21">
        <f t="shared" si="89"/>
        <v>0.51399746763060083</v>
      </c>
      <c r="E340" s="21">
        <f t="shared" si="90"/>
        <v>3.7142902457539019E-2</v>
      </c>
      <c r="F340" s="21">
        <f t="shared" si="91"/>
        <v>6.9202150929831369E-2</v>
      </c>
      <c r="G340" s="21">
        <f t="shared" si="101"/>
        <v>7.6524140160833393E-3</v>
      </c>
      <c r="H340" s="21">
        <f t="shared" si="92"/>
        <v>0.10634505338737039</v>
      </c>
      <c r="I340" s="21">
        <f t="shared" si="93"/>
        <v>7.6524140160833367E-3</v>
      </c>
      <c r="J340" s="21">
        <f t="shared" si="94"/>
        <v>2.2714706746233234E-10</v>
      </c>
      <c r="K340" s="73">
        <f t="shared" si="95"/>
        <v>-1.4525491920275279E-13</v>
      </c>
      <c r="L340" s="21">
        <f t="shared" si="96"/>
        <v>0.69601606801818905</v>
      </c>
      <c r="M340" s="74">
        <f t="shared" si="97"/>
        <v>2.4498000867395075E-6</v>
      </c>
      <c r="N340" s="10">
        <f t="shared" si="98"/>
        <v>4.6354087142695339E-3</v>
      </c>
      <c r="O340" s="10">
        <f t="shared" si="99"/>
        <v>9.1023209911725953E-6</v>
      </c>
      <c r="P340" s="75">
        <v>338</v>
      </c>
      <c r="Q340" s="71">
        <f t="shared" si="100"/>
        <v>0.69601606779118719</v>
      </c>
      <c r="R340" s="76"/>
      <c r="S340" s="197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</row>
    <row r="341" spans="1:33" x14ac:dyDescent="0.25">
      <c r="A341" s="71">
        <f t="shared" si="88"/>
        <v>-0.11334395294694266</v>
      </c>
      <c r="B341" s="60">
        <v>0.11334395294694266</v>
      </c>
      <c r="C341" s="60">
        <v>0.69695978132348835</v>
      </c>
      <c r="D341" s="21">
        <f t="shared" si="89"/>
        <v>0.51334395294694268</v>
      </c>
      <c r="E341" s="21">
        <f t="shared" si="90"/>
        <v>3.7142902457539019E-2</v>
      </c>
      <c r="F341" s="21">
        <f t="shared" si="91"/>
        <v>6.8628446093267195E-2</v>
      </c>
      <c r="G341" s="21">
        <f t="shared" si="101"/>
        <v>7.5726041833591301E-3</v>
      </c>
      <c r="H341" s="21">
        <f t="shared" si="92"/>
        <v>0.10577134855080621</v>
      </c>
      <c r="I341" s="21">
        <f t="shared" si="93"/>
        <v>7.5726041833591249E-3</v>
      </c>
      <c r="J341" s="21">
        <f t="shared" si="94"/>
        <v>2.1277732904615615E-10</v>
      </c>
      <c r="K341" s="73">
        <f t="shared" si="95"/>
        <v>-1.36064493005035E-13</v>
      </c>
      <c r="L341" s="21">
        <f t="shared" si="96"/>
        <v>0.695825258480814</v>
      </c>
      <c r="M341" s="74">
        <f t="shared" si="97"/>
        <v>1.2871420805498786E-6</v>
      </c>
      <c r="N341" s="10">
        <f t="shared" si="98"/>
        <v>4.5659425217890112E-3</v>
      </c>
      <c r="O341" s="10">
        <f t="shared" si="99"/>
        <v>9.0400143471555571E-6</v>
      </c>
      <c r="P341" s="75">
        <v>339</v>
      </c>
      <c r="Q341" s="71">
        <f t="shared" si="100"/>
        <v>0.69582525826817276</v>
      </c>
      <c r="R341" s="76"/>
      <c r="S341" s="197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</row>
    <row r="342" spans="1:33" x14ac:dyDescent="0.25">
      <c r="A342" s="71">
        <f t="shared" si="88"/>
        <v>-0.11269043826328473</v>
      </c>
      <c r="B342" s="60">
        <v>0.11269043826328473</v>
      </c>
      <c r="C342" s="60">
        <v>0.69695586910604568</v>
      </c>
      <c r="D342" s="21">
        <f t="shared" si="89"/>
        <v>0.51269043826328475</v>
      </c>
      <c r="E342" s="21">
        <f t="shared" si="90"/>
        <v>3.7142902457539019E-2</v>
      </c>
      <c r="F342" s="21">
        <f t="shared" si="91"/>
        <v>6.8054034218701487E-2</v>
      </c>
      <c r="G342" s="21">
        <f t="shared" si="101"/>
        <v>7.4935013877275858E-3</v>
      </c>
      <c r="H342" s="21">
        <f t="shared" si="92"/>
        <v>0.1051969366762405</v>
      </c>
      <c r="I342" s="21">
        <f t="shared" si="93"/>
        <v>7.4935013877275867E-3</v>
      </c>
      <c r="J342" s="21">
        <f t="shared" si="94"/>
        <v>1.9931664564470854E-10</v>
      </c>
      <c r="K342" s="73">
        <f t="shared" si="95"/>
        <v>-1.2745804411825418E-13</v>
      </c>
      <c r="L342" s="21">
        <f t="shared" si="96"/>
        <v>0.69563421378930757</v>
      </c>
      <c r="M342" s="74">
        <f t="shared" si="97"/>
        <v>1.7467727762621214E-6</v>
      </c>
      <c r="N342" s="10">
        <f t="shared" si="98"/>
        <v>4.4974611810004502E-3</v>
      </c>
      <c r="O342" s="10">
        <f t="shared" si="99"/>
        <v>8.976256920325582E-6</v>
      </c>
      <c r="P342" s="75">
        <v>340</v>
      </c>
      <c r="Q342" s="71">
        <f t="shared" si="100"/>
        <v>0.69563421359011834</v>
      </c>
      <c r="R342" s="76"/>
      <c r="S342" s="197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</row>
    <row r="343" spans="1:33" x14ac:dyDescent="0.25">
      <c r="A343" s="71">
        <f t="shared" si="88"/>
        <v>-0.11195523424416941</v>
      </c>
      <c r="B343" s="60">
        <v>0.11195523424416941</v>
      </c>
      <c r="C343" s="60">
        <v>0.69680255644351941</v>
      </c>
      <c r="D343" s="21">
        <f t="shared" si="89"/>
        <v>0.51195523424416944</v>
      </c>
      <c r="E343" s="21">
        <f t="shared" si="90"/>
        <v>3.7142902457539019E-2</v>
      </c>
      <c r="F343" s="21">
        <f t="shared" si="91"/>
        <v>6.7406985785866749E-2</v>
      </c>
      <c r="G343" s="21">
        <f t="shared" si="101"/>
        <v>7.4053458155751151E-3</v>
      </c>
      <c r="H343" s="21">
        <f t="shared" si="92"/>
        <v>0.10454988824340578</v>
      </c>
      <c r="I343" s="21">
        <f t="shared" si="93"/>
        <v>7.4053458155751099E-3</v>
      </c>
      <c r="J343" s="21">
        <f t="shared" si="94"/>
        <v>1.8518852280047239E-10</v>
      </c>
      <c r="K343" s="73">
        <f t="shared" si="95"/>
        <v>-1.1842304914396574E-13</v>
      </c>
      <c r="L343" s="21">
        <f t="shared" si="96"/>
        <v>0.69541901077363133</v>
      </c>
      <c r="M343" s="74">
        <f t="shared" si="97"/>
        <v>1.9141986206660435E-6</v>
      </c>
      <c r="N343" s="10">
        <f t="shared" si="98"/>
        <v>4.4215815067992457E-3</v>
      </c>
      <c r="O343" s="10">
        <f t="shared" si="99"/>
        <v>8.9028494503247102E-6</v>
      </c>
      <c r="P343" s="75">
        <v>341</v>
      </c>
      <c r="Q343" s="71">
        <f t="shared" si="100"/>
        <v>0.69541901058856126</v>
      </c>
      <c r="R343" s="76"/>
      <c r="S343" s="197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</row>
    <row r="344" spans="1:33" x14ac:dyDescent="0.25">
      <c r="A344" s="71">
        <f t="shared" si="88"/>
        <v>-0.11130171956051126</v>
      </c>
      <c r="B344" s="60">
        <v>0.11130171956051126</v>
      </c>
      <c r="C344" s="60">
        <v>0.69664506296384643</v>
      </c>
      <c r="D344" s="21">
        <f t="shared" si="89"/>
        <v>0.51130171956051129</v>
      </c>
      <c r="E344" s="21">
        <f t="shared" si="90"/>
        <v>3.7142902457539019E-2</v>
      </c>
      <c r="F344" s="21">
        <f t="shared" si="91"/>
        <v>6.6831098160805624E-2</v>
      </c>
      <c r="G344" s="21">
        <f t="shared" si="101"/>
        <v>7.3277187686934461E-3</v>
      </c>
      <c r="H344" s="21">
        <f t="shared" si="92"/>
        <v>0.10397400061834466</v>
      </c>
      <c r="I344" s="21">
        <f t="shared" si="93"/>
        <v>7.3277187686934331E-3</v>
      </c>
      <c r="J344" s="21">
        <f t="shared" si="94"/>
        <v>1.7347315877628788E-10</v>
      </c>
      <c r="K344" s="73">
        <f t="shared" si="95"/>
        <v>-1.1093126417388111E-13</v>
      </c>
      <c r="L344" s="21">
        <f t="shared" si="96"/>
        <v>0.69522747526135853</v>
      </c>
      <c r="M344" s="74">
        <f t="shared" si="97"/>
        <v>2.0095548942449203E-6</v>
      </c>
      <c r="N344" s="10">
        <f t="shared" si="98"/>
        <v>4.3551521102514991E-3</v>
      </c>
      <c r="O344" s="10">
        <f t="shared" si="99"/>
        <v>8.8361525388806455E-6</v>
      </c>
      <c r="P344" s="75">
        <v>342</v>
      </c>
      <c r="Q344" s="71">
        <f t="shared" si="100"/>
        <v>0.69522747508799632</v>
      </c>
      <c r="R344" s="76"/>
      <c r="S344" s="197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</row>
    <row r="345" spans="1:33" x14ac:dyDescent="0.25">
      <c r="A345" s="71">
        <f t="shared" si="88"/>
        <v>-0.11064820487685334</v>
      </c>
      <c r="B345" s="60">
        <v>0.11064820487685334</v>
      </c>
      <c r="C345" s="60">
        <v>0.69664939572614915</v>
      </c>
      <c r="D345" s="21">
        <f t="shared" si="89"/>
        <v>0.51064820487685336</v>
      </c>
      <c r="E345" s="21">
        <f t="shared" si="90"/>
        <v>3.7142902457539019E-2</v>
      </c>
      <c r="F345" s="21">
        <f t="shared" si="91"/>
        <v>6.6254528417718436E-2</v>
      </c>
      <c r="G345" s="21">
        <f t="shared" si="101"/>
        <v>7.2507738390969606E-3</v>
      </c>
      <c r="H345" s="21">
        <f t="shared" si="92"/>
        <v>0.10339743087525745</v>
      </c>
      <c r="I345" s="21">
        <f t="shared" si="93"/>
        <v>7.2507738390969632E-3</v>
      </c>
      <c r="J345" s="21">
        <f t="shared" si="94"/>
        <v>1.6249892854734315E-10</v>
      </c>
      <c r="K345" s="73">
        <f t="shared" si="95"/>
        <v>-1.0391465465832549E-13</v>
      </c>
      <c r="L345" s="21">
        <f t="shared" si="96"/>
        <v>0.69503571288296584</v>
      </c>
      <c r="M345" s="74">
        <f t="shared" si="97"/>
        <v>2.6039723183841584E-6</v>
      </c>
      <c r="N345" s="10">
        <f t="shared" si="98"/>
        <v>4.2896693386990483E-3</v>
      </c>
      <c r="O345" s="10">
        <f t="shared" si="99"/>
        <v>8.7681398622767857E-6</v>
      </c>
      <c r="P345" s="75">
        <v>343</v>
      </c>
      <c r="Q345" s="71">
        <f t="shared" si="100"/>
        <v>0.69503571272057085</v>
      </c>
      <c r="R345" s="76"/>
      <c r="S345" s="197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</row>
    <row r="346" spans="1:33" x14ac:dyDescent="0.25">
      <c r="A346" s="71">
        <f t="shared" si="88"/>
        <v>-0.109913000857738</v>
      </c>
      <c r="B346" s="60">
        <v>0.109913000857738</v>
      </c>
      <c r="C346" s="60">
        <v>0.69633041567718301</v>
      </c>
      <c r="D346" s="21">
        <f t="shared" si="89"/>
        <v>0.50991300085773805</v>
      </c>
      <c r="E346" s="21">
        <f t="shared" si="90"/>
        <v>3.7142902457539019E-2</v>
      </c>
      <c r="F346" s="21">
        <f t="shared" si="91"/>
        <v>6.5605081783871325E-2</v>
      </c>
      <c r="G346" s="21">
        <f t="shared" si="101"/>
        <v>7.1650164653471113E-3</v>
      </c>
      <c r="H346" s="21">
        <f t="shared" si="92"/>
        <v>0.10274798424141034</v>
      </c>
      <c r="I346" s="21">
        <f t="shared" si="93"/>
        <v>7.1650164653471165E-3</v>
      </c>
      <c r="J346" s="21">
        <f t="shared" si="94"/>
        <v>1.5098054914441804E-10</v>
      </c>
      <c r="K346" s="73">
        <f t="shared" si="95"/>
        <v>-9.6547214666986805E-14</v>
      </c>
      <c r="L346" s="21">
        <f t="shared" si="96"/>
        <v>0.69481971224791139</v>
      </c>
      <c r="M346" s="74">
        <f t="shared" si="97"/>
        <v>2.2822248512130338E-6</v>
      </c>
      <c r="N346" s="10">
        <f t="shared" si="98"/>
        <v>4.2171177883789848E-3</v>
      </c>
      <c r="O346" s="10">
        <f t="shared" si="99"/>
        <v>8.6901066096704611E-6</v>
      </c>
      <c r="P346" s="75">
        <v>344</v>
      </c>
      <c r="Q346" s="71">
        <f t="shared" si="100"/>
        <v>0.69481971209702742</v>
      </c>
      <c r="R346" s="76"/>
      <c r="S346" s="197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</row>
    <row r="347" spans="1:33" x14ac:dyDescent="0.25">
      <c r="A347" s="71">
        <f t="shared" si="88"/>
        <v>-0.10917779683862266</v>
      </c>
      <c r="B347" s="60">
        <v>0.10917779683862266</v>
      </c>
      <c r="C347" s="60">
        <v>0.69649193686433764</v>
      </c>
      <c r="D347" s="21">
        <f t="shared" si="89"/>
        <v>0.50917779683862263</v>
      </c>
      <c r="E347" s="21">
        <f t="shared" si="90"/>
        <v>3.7142902457539019E-2</v>
      </c>
      <c r="F347" s="21">
        <f t="shared" si="91"/>
        <v>6.4954792593164432E-2</v>
      </c>
      <c r="G347" s="21">
        <f t="shared" si="101"/>
        <v>7.0801016476405992E-3</v>
      </c>
      <c r="H347" s="21">
        <f t="shared" si="92"/>
        <v>0.10209769505070344</v>
      </c>
      <c r="I347" s="21">
        <f t="shared" si="93"/>
        <v>7.0801016476405984E-3</v>
      </c>
      <c r="J347" s="21">
        <f t="shared" si="94"/>
        <v>1.4027862328822306E-10</v>
      </c>
      <c r="K347" s="73">
        <f t="shared" si="95"/>
        <v>-8.9703799943261056E-14</v>
      </c>
      <c r="L347" s="21">
        <f t="shared" si="96"/>
        <v>0.69460343138617231</v>
      </c>
      <c r="M347" s="74">
        <f t="shared" si="97"/>
        <v>3.5664529410604446E-6</v>
      </c>
      <c r="N347" s="10">
        <f t="shared" si="98"/>
        <v>4.145732189571474E-3</v>
      </c>
      <c r="O347" s="10">
        <f t="shared" si="99"/>
        <v>8.6105241164488857E-6</v>
      </c>
      <c r="P347" s="75">
        <v>345</v>
      </c>
      <c r="Q347" s="71">
        <f t="shared" si="100"/>
        <v>0.69460343124598334</v>
      </c>
      <c r="R347" s="76"/>
      <c r="S347" s="197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</row>
    <row r="348" spans="1:33" x14ac:dyDescent="0.25">
      <c r="A348" s="71">
        <f t="shared" si="88"/>
        <v>-0.10852428215496451</v>
      </c>
      <c r="B348" s="60">
        <v>0.10852428215496451</v>
      </c>
      <c r="C348" s="60">
        <v>0.695862851670489</v>
      </c>
      <c r="D348" s="21">
        <f t="shared" si="89"/>
        <v>0.50852428215496448</v>
      </c>
      <c r="E348" s="21">
        <f t="shared" si="90"/>
        <v>3.7142902457539019E-2</v>
      </c>
      <c r="F348" s="21">
        <f t="shared" si="91"/>
        <v>6.4376059130009058E-2</v>
      </c>
      <c r="G348" s="21">
        <f t="shared" si="101"/>
        <v>7.0053204360120899E-3</v>
      </c>
      <c r="H348" s="21">
        <f t="shared" si="92"/>
        <v>0.10151896158754807</v>
      </c>
      <c r="I348" s="21">
        <f t="shared" si="93"/>
        <v>7.0053204360121029E-3</v>
      </c>
      <c r="J348" s="21">
        <f t="shared" si="94"/>
        <v>1.3140433987852577E-10</v>
      </c>
      <c r="K348" s="73">
        <f t="shared" si="95"/>
        <v>-8.4028339841426556E-14</v>
      </c>
      <c r="L348" s="21">
        <f t="shared" si="96"/>
        <v>0.69441094937433068</v>
      </c>
      <c r="M348" s="74">
        <f t="shared" si="97"/>
        <v>2.1080202775898163E-6</v>
      </c>
      <c r="N348" s="10">
        <f t="shared" si="98"/>
        <v>4.0832436013327478E-3</v>
      </c>
      <c r="O348" s="10">
        <f t="shared" si="99"/>
        <v>8.5385330277697193E-6</v>
      </c>
      <c r="P348" s="75">
        <v>346</v>
      </c>
      <c r="Q348" s="71">
        <f t="shared" si="100"/>
        <v>0.69441094924301039</v>
      </c>
      <c r="R348" s="76"/>
      <c r="S348" s="197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</row>
    <row r="349" spans="1:33" x14ac:dyDescent="0.25">
      <c r="A349" s="71">
        <f t="shared" si="88"/>
        <v>-0.10795245680676378</v>
      </c>
      <c r="B349" s="60">
        <v>0.10795245680676378</v>
      </c>
      <c r="C349" s="60">
        <v>0.6953649562343448</v>
      </c>
      <c r="D349" s="21">
        <f t="shared" si="89"/>
        <v>0.50795245680676382</v>
      </c>
      <c r="E349" s="21">
        <f t="shared" si="90"/>
        <v>3.7142902457539019E-2</v>
      </c>
      <c r="F349" s="21">
        <f t="shared" si="91"/>
        <v>6.386913409201761E-2</v>
      </c>
      <c r="G349" s="21">
        <f t="shared" si="101"/>
        <v>6.9404201331060428E-3</v>
      </c>
      <c r="H349" s="21">
        <f t="shared" si="92"/>
        <v>0.10101203654955664</v>
      </c>
      <c r="I349" s="21">
        <f t="shared" si="93"/>
        <v>6.940420133106041E-3</v>
      </c>
      <c r="J349" s="21">
        <f t="shared" si="94"/>
        <v>1.2410110639837413E-10</v>
      </c>
      <c r="K349" s="73">
        <f t="shared" si="95"/>
        <v>-7.9358741799891296E-14</v>
      </c>
      <c r="L349" s="21">
        <f t="shared" si="96"/>
        <v>0.69424235025728354</v>
      </c>
      <c r="M349" s="74">
        <f t="shared" si="97"/>
        <v>1.260244179733675E-6</v>
      </c>
      <c r="N349" s="10">
        <f t="shared" si="98"/>
        <v>4.029301777129235E-3</v>
      </c>
      <c r="O349" s="10">
        <f t="shared" si="99"/>
        <v>8.4746100825051028E-6</v>
      </c>
      <c r="P349" s="75">
        <v>347</v>
      </c>
      <c r="Q349" s="71">
        <f t="shared" si="100"/>
        <v>0.69424235013326174</v>
      </c>
      <c r="R349" s="76"/>
      <c r="S349" s="197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</row>
    <row r="350" spans="1:33" x14ac:dyDescent="0.25">
      <c r="A350" s="71">
        <f t="shared" si="88"/>
        <v>-0.10721725278764845</v>
      </c>
      <c r="B350" s="60">
        <v>0.10721725278764845</v>
      </c>
      <c r="C350" s="60">
        <v>0.69618153861451326</v>
      </c>
      <c r="D350" s="21">
        <f t="shared" si="89"/>
        <v>0.50721725278764851</v>
      </c>
      <c r="E350" s="21">
        <f t="shared" si="90"/>
        <v>3.7142902457539019E-2</v>
      </c>
      <c r="F350" s="21">
        <f t="shared" si="91"/>
        <v>6.3216650293085305E-2</v>
      </c>
      <c r="G350" s="21">
        <f t="shared" si="101"/>
        <v>6.8576999217196399E-3</v>
      </c>
      <c r="H350" s="21">
        <f t="shared" si="92"/>
        <v>0.10035955275062433</v>
      </c>
      <c r="I350" s="21">
        <f t="shared" si="93"/>
        <v>6.8576999217196425E-3</v>
      </c>
      <c r="J350" s="21">
        <f t="shared" si="94"/>
        <v>1.1530447197176769E-10</v>
      </c>
      <c r="K350" s="73">
        <f t="shared" si="95"/>
        <v>-7.373435195718331E-14</v>
      </c>
      <c r="L350" s="21">
        <f t="shared" si="96"/>
        <v>0.69402533948875311</v>
      </c>
      <c r="M350" s="74">
        <f t="shared" si="97"/>
        <v>4.6491946699288347E-6</v>
      </c>
      <c r="N350" s="10">
        <f t="shared" si="98"/>
        <v>3.960943967101953E-3</v>
      </c>
      <c r="O350" s="10">
        <f t="shared" si="99"/>
        <v>8.3911950606130423E-6</v>
      </c>
      <c r="P350" s="75">
        <v>348</v>
      </c>
      <c r="Q350" s="71">
        <f t="shared" si="100"/>
        <v>0.6940253393735224</v>
      </c>
      <c r="R350" s="76"/>
      <c r="S350" s="197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</row>
    <row r="351" spans="1:33" x14ac:dyDescent="0.25">
      <c r="A351" s="71">
        <f t="shared" si="88"/>
        <v>-0.10648204876853312</v>
      </c>
      <c r="B351" s="60">
        <v>0.10648204876853312</v>
      </c>
      <c r="C351" s="60">
        <v>0.69555266284145012</v>
      </c>
      <c r="D351" s="21">
        <f t="shared" si="89"/>
        <v>0.50648204876853309</v>
      </c>
      <c r="E351" s="21">
        <f t="shared" si="90"/>
        <v>3.7142902457539019E-2</v>
      </c>
      <c r="F351" s="21">
        <f t="shared" si="91"/>
        <v>6.2563362666772412E-2</v>
      </c>
      <c r="G351" s="21">
        <f t="shared" si="101"/>
        <v>6.775783537090338E-3</v>
      </c>
      <c r="H351" s="21">
        <f t="shared" si="92"/>
        <v>9.9706265124311425E-2</v>
      </c>
      <c r="I351" s="21">
        <f t="shared" si="93"/>
        <v>6.7757835370903319E-3</v>
      </c>
      <c r="J351" s="21">
        <f t="shared" si="94"/>
        <v>1.0713136542674478E-10</v>
      </c>
      <c r="K351" s="73">
        <f t="shared" si="95"/>
        <v>-6.8507421957285239E-14</v>
      </c>
      <c r="L351" s="21">
        <f t="shared" si="96"/>
        <v>0.69380806137445228</v>
      </c>
      <c r="M351" s="74">
        <f t="shared" si="97"/>
        <v>3.0436342786510211E-6</v>
      </c>
      <c r="N351" s="10">
        <f t="shared" si="98"/>
        <v>3.8936915525784959E-3</v>
      </c>
      <c r="O351" s="10">
        <f t="shared" si="99"/>
        <v>8.3064542071873726E-6</v>
      </c>
      <c r="P351" s="75">
        <v>349</v>
      </c>
      <c r="Q351" s="71">
        <f t="shared" si="100"/>
        <v>0.69380806126738948</v>
      </c>
      <c r="R351" s="76"/>
      <c r="S351" s="197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</row>
    <row r="352" spans="1:33" x14ac:dyDescent="0.25">
      <c r="A352" s="71">
        <f t="shared" si="88"/>
        <v>-0.10599191275578956</v>
      </c>
      <c r="B352" s="60">
        <v>0.10599191275578956</v>
      </c>
      <c r="C352" s="60">
        <v>0.69555672431086712</v>
      </c>
      <c r="D352" s="21">
        <f t="shared" si="89"/>
        <v>0.50599191275578959</v>
      </c>
      <c r="E352" s="21">
        <f t="shared" si="90"/>
        <v>3.7142902457539019E-2</v>
      </c>
      <c r="F352" s="21">
        <f t="shared" si="91"/>
        <v>6.2127396062971699E-2</v>
      </c>
      <c r="G352" s="21">
        <f t="shared" si="101"/>
        <v>6.7216141332717763E-3</v>
      </c>
      <c r="H352" s="21">
        <f t="shared" si="92"/>
        <v>9.9270298520510711E-2</v>
      </c>
      <c r="I352" s="21">
        <f t="shared" si="93"/>
        <v>6.7216141332717746E-3</v>
      </c>
      <c r="J352" s="21">
        <f t="shared" si="94"/>
        <v>1.0200707781946645E-10</v>
      </c>
      <c r="K352" s="73">
        <f t="shared" si="95"/>
        <v>-6.5230043588613703E-14</v>
      </c>
      <c r="L352" s="21">
        <f t="shared" si="96"/>
        <v>0.6936630624527812</v>
      </c>
      <c r="M352" s="74">
        <f t="shared" si="97"/>
        <v>3.5859552327694437E-6</v>
      </c>
      <c r="N352" s="10">
        <f t="shared" si="98"/>
        <v>3.8494627595250068E-3</v>
      </c>
      <c r="O352" s="10">
        <f t="shared" si="99"/>
        <v>8.2492535137154457E-6</v>
      </c>
      <c r="P352" s="75">
        <v>350</v>
      </c>
      <c r="Q352" s="71">
        <f t="shared" si="100"/>
        <v>0.6936630623508393</v>
      </c>
      <c r="R352" s="76"/>
      <c r="S352" s="197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</row>
    <row r="353" spans="1:33" x14ac:dyDescent="0.25">
      <c r="A353" s="71">
        <f t="shared" si="88"/>
        <v>-0.10525670873667446</v>
      </c>
      <c r="B353" s="60">
        <v>0.10525670873667446</v>
      </c>
      <c r="C353" s="60">
        <v>0.69524242662819191</v>
      </c>
      <c r="D353" s="21">
        <f t="shared" si="89"/>
        <v>0.5052567087366745</v>
      </c>
      <c r="E353" s="21">
        <f t="shared" si="90"/>
        <v>3.7142902457539019E-2</v>
      </c>
      <c r="F353" s="21">
        <f t="shared" si="91"/>
        <v>6.1472791356195731E-2</v>
      </c>
      <c r="G353" s="21">
        <f t="shared" si="101"/>
        <v>6.6410148281631776E-3</v>
      </c>
      <c r="H353" s="21">
        <f t="shared" si="92"/>
        <v>9.8615693813734751E-2</v>
      </c>
      <c r="I353" s="21">
        <f t="shared" si="93"/>
        <v>6.6410148281631828E-3</v>
      </c>
      <c r="J353" s="21">
        <f t="shared" si="94"/>
        <v>9.4776528398132866E-11</v>
      </c>
      <c r="K353" s="73">
        <f t="shared" si="95"/>
        <v>-6.0607074914103634E-14</v>
      </c>
      <c r="L353" s="21">
        <f t="shared" si="96"/>
        <v>0.69344534628926313</v>
      </c>
      <c r="M353" s="74">
        <f t="shared" si="97"/>
        <v>3.2294977445643802E-6</v>
      </c>
      <c r="N353" s="10">
        <f t="shared" si="98"/>
        <v>3.7840169773821295E-3</v>
      </c>
      <c r="O353" s="10">
        <f t="shared" si="99"/>
        <v>8.1624367193675571E-6</v>
      </c>
      <c r="P353" s="75">
        <v>351</v>
      </c>
      <c r="Q353" s="71">
        <f t="shared" si="100"/>
        <v>0.69344534619454723</v>
      </c>
      <c r="R353" s="76"/>
      <c r="S353" s="197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</row>
    <row r="354" spans="1:33" x14ac:dyDescent="0.25">
      <c r="A354" s="71">
        <f t="shared" si="88"/>
        <v>-0.1046848833884735</v>
      </c>
      <c r="B354" s="60">
        <v>0.1046848833884735</v>
      </c>
      <c r="C354" s="60">
        <v>0.69428288520587922</v>
      </c>
      <c r="D354" s="21">
        <f t="shared" si="89"/>
        <v>0.5046848833884735</v>
      </c>
      <c r="E354" s="21">
        <f t="shared" si="90"/>
        <v>3.7142902457539019E-2</v>
      </c>
      <c r="F354" s="21">
        <f t="shared" si="91"/>
        <v>6.0963116737352864E-2</v>
      </c>
      <c r="G354" s="21">
        <f t="shared" si="101"/>
        <v>6.5788641040725945E-3</v>
      </c>
      <c r="H354" s="21">
        <f t="shared" si="92"/>
        <v>9.8106019194891897E-2</v>
      </c>
      <c r="I354" s="21">
        <f t="shared" si="93"/>
        <v>6.5788641040725902E-3</v>
      </c>
      <c r="J354" s="21">
        <f t="shared" si="94"/>
        <v>8.9509008692953736E-11</v>
      </c>
      <c r="K354" s="73">
        <f t="shared" si="95"/>
        <v>-5.7238658257410759E-14</v>
      </c>
      <c r="L354" s="21">
        <f t="shared" si="96"/>
        <v>0.69327583268621162</v>
      </c>
      <c r="M354" s="74">
        <f t="shared" si="97"/>
        <v>1.0141547773688519E-6</v>
      </c>
      <c r="N354" s="10">
        <f t="shared" si="98"/>
        <v>3.733850317074796E-3</v>
      </c>
      <c r="O354" s="10">
        <f t="shared" si="99"/>
        <v>8.0941034482075306E-6</v>
      </c>
      <c r="P354" s="75">
        <v>352</v>
      </c>
      <c r="Q354" s="71">
        <f t="shared" si="100"/>
        <v>0.69327583259675984</v>
      </c>
      <c r="R354" s="76"/>
      <c r="S354" s="197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</row>
    <row r="355" spans="1:33" x14ac:dyDescent="0.25">
      <c r="A355" s="71">
        <f t="shared" si="88"/>
        <v>-0.10394967936935816</v>
      </c>
      <c r="B355" s="60">
        <v>0.10394967936935816</v>
      </c>
      <c r="C355" s="60">
        <v>0.69524675632625199</v>
      </c>
      <c r="D355" s="21">
        <f t="shared" si="89"/>
        <v>0.50394967936935819</v>
      </c>
      <c r="E355" s="21">
        <f t="shared" si="90"/>
        <v>3.7142902457539019E-2</v>
      </c>
      <c r="F355" s="21">
        <f t="shared" si="91"/>
        <v>6.0307137674377238E-2</v>
      </c>
      <c r="G355" s="21">
        <f t="shared" si="101"/>
        <v>6.4996391542775367E-3</v>
      </c>
      <c r="H355" s="21">
        <f t="shared" si="92"/>
        <v>9.7450040131916271E-2</v>
      </c>
      <c r="I355" s="21">
        <f t="shared" si="93"/>
        <v>6.4996391542775298E-3</v>
      </c>
      <c r="J355" s="21">
        <f t="shared" si="94"/>
        <v>8.3164357276862639E-11</v>
      </c>
      <c r="K355" s="73">
        <f t="shared" si="95"/>
        <v>-5.3181903325452839E-14</v>
      </c>
      <c r="L355" s="21">
        <f t="shared" si="96"/>
        <v>0.69305765942397968</v>
      </c>
      <c r="M355" s="74">
        <f t="shared" si="97"/>
        <v>4.7921452475382409E-6</v>
      </c>
      <c r="N355" s="10">
        <f t="shared" si="98"/>
        <v>3.6702832363158999E-3</v>
      </c>
      <c r="O355" s="10">
        <f t="shared" si="99"/>
        <v>8.0052549105044974E-6</v>
      </c>
      <c r="P355" s="75">
        <v>353</v>
      </c>
      <c r="Q355" s="71">
        <f t="shared" si="100"/>
        <v>0.69305765934086849</v>
      </c>
      <c r="R355" s="76"/>
      <c r="S355" s="197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</row>
    <row r="356" spans="1:33" x14ac:dyDescent="0.25">
      <c r="A356" s="71">
        <f t="shared" si="88"/>
        <v>-0.10329616468570024</v>
      </c>
      <c r="B356" s="60">
        <v>0.10329616468570024</v>
      </c>
      <c r="C356" s="60">
        <v>0.693990410069384</v>
      </c>
      <c r="D356" s="21">
        <f t="shared" si="89"/>
        <v>0.50329616468570026</v>
      </c>
      <c r="E356" s="21">
        <f t="shared" si="90"/>
        <v>3.7142902457539019E-2</v>
      </c>
      <c r="F356" s="21">
        <f t="shared" si="91"/>
        <v>5.9723407255656606E-2</v>
      </c>
      <c r="G356" s="21">
        <f t="shared" si="101"/>
        <v>6.4298548946013986E-3</v>
      </c>
      <c r="H356" s="21">
        <f t="shared" si="92"/>
        <v>9.6866309713195611E-2</v>
      </c>
      <c r="I356" s="21">
        <f t="shared" si="93"/>
        <v>6.429854894601403E-3</v>
      </c>
      <c r="J356" s="21">
        <f t="shared" si="94"/>
        <v>7.7903228009246716E-11</v>
      </c>
      <c r="K356" s="73">
        <f t="shared" si="95"/>
        <v>-4.981792756085593E-14</v>
      </c>
      <c r="L356" s="21">
        <f t="shared" si="96"/>
        <v>0.6928635154693138</v>
      </c>
      <c r="M356" s="74">
        <f t="shared" si="97"/>
        <v>1.2698914396673875E-6</v>
      </c>
      <c r="N356" s="10">
        <f t="shared" si="98"/>
        <v>3.6146486911260343E-3</v>
      </c>
      <c r="O356" s="10">
        <f t="shared" si="99"/>
        <v>7.9253859680861995E-6</v>
      </c>
      <c r="P356" s="75">
        <v>354</v>
      </c>
      <c r="Q356" s="71">
        <f t="shared" si="100"/>
        <v>0.69286351539146041</v>
      </c>
      <c r="R356" s="76"/>
      <c r="S356" s="197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</row>
    <row r="357" spans="1:33" x14ac:dyDescent="0.25">
      <c r="A357" s="71">
        <f t="shared" si="88"/>
        <v>-0.10264265000204209</v>
      </c>
      <c r="B357" s="60">
        <v>0.10264265000204209</v>
      </c>
      <c r="C357" s="60">
        <v>0.69493643759678425</v>
      </c>
      <c r="D357" s="21">
        <f t="shared" si="89"/>
        <v>0.50264265000204211</v>
      </c>
      <c r="E357" s="21">
        <f t="shared" si="90"/>
        <v>3.7142902457539019E-2</v>
      </c>
      <c r="F357" s="21">
        <f t="shared" si="91"/>
        <v>5.9139083465837163E-2</v>
      </c>
      <c r="G357" s="21">
        <f t="shared" si="101"/>
        <v>6.3606640056909913E-3</v>
      </c>
      <c r="H357" s="21">
        <f t="shared" si="92"/>
        <v>9.6281985923376168E-2</v>
      </c>
      <c r="I357" s="21">
        <f t="shared" si="93"/>
        <v>6.3606640056909948E-3</v>
      </c>
      <c r="J357" s="21">
        <f t="shared" si="94"/>
        <v>7.2974928056099837E-11</v>
      </c>
      <c r="K357" s="73">
        <f t="shared" si="95"/>
        <v>-4.6664894170935697E-14</v>
      </c>
      <c r="L357" s="21">
        <f t="shared" si="96"/>
        <v>0.69266917416462004</v>
      </c>
      <c r="M357" s="74">
        <f t="shared" si="97"/>
        <v>5.1404834708290451E-6</v>
      </c>
      <c r="N357" s="10">
        <f t="shared" si="98"/>
        <v>3.5598213094081435E-3</v>
      </c>
      <c r="O357" s="10">
        <f t="shared" si="99"/>
        <v>7.8447198093209922E-6</v>
      </c>
      <c r="P357" s="75">
        <v>355</v>
      </c>
      <c r="Q357" s="71">
        <f t="shared" si="100"/>
        <v>0.69266917409169182</v>
      </c>
      <c r="R357" s="76"/>
      <c r="S357" s="197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</row>
    <row r="358" spans="1:33" x14ac:dyDescent="0.25">
      <c r="A358" s="71">
        <f t="shared" si="88"/>
        <v>-0.10198913531838417</v>
      </c>
      <c r="B358" s="60">
        <v>0.10198913531838417</v>
      </c>
      <c r="C358" s="60">
        <v>0.69381608176469522</v>
      </c>
      <c r="D358" s="21">
        <f t="shared" si="89"/>
        <v>0.50198913531838418</v>
      </c>
      <c r="E358" s="21">
        <f t="shared" si="90"/>
        <v>3.7142902457539019E-2</v>
      </c>
      <c r="F358" s="21">
        <f t="shared" si="91"/>
        <v>5.8554172958605488E-2</v>
      </c>
      <c r="G358" s="21">
        <f t="shared" si="101"/>
        <v>6.2920598338812583E-3</v>
      </c>
      <c r="H358" s="21">
        <f t="shared" si="92"/>
        <v>9.5697075416144514E-2</v>
      </c>
      <c r="I358" s="21">
        <f t="shared" si="93"/>
        <v>6.2920598338812601E-3</v>
      </c>
      <c r="J358" s="21">
        <f t="shared" si="94"/>
        <v>6.8358400928173023E-11</v>
      </c>
      <c r="K358" s="73">
        <f t="shared" si="95"/>
        <v>-4.3713921371495368E-14</v>
      </c>
      <c r="L358" s="21">
        <f t="shared" si="96"/>
        <v>0.6924746377228389</v>
      </c>
      <c r="M358" s="74">
        <f t="shared" si="97"/>
        <v>1.7994721174318236E-6</v>
      </c>
      <c r="N358" s="10">
        <f t="shared" si="98"/>
        <v>3.505790438894151E-3</v>
      </c>
      <c r="O358" s="10">
        <f t="shared" si="99"/>
        <v>7.7632971414418314E-6</v>
      </c>
      <c r="P358" s="75">
        <v>356</v>
      </c>
      <c r="Q358" s="71">
        <f t="shared" si="100"/>
        <v>0.69247463765452422</v>
      </c>
      <c r="R358" s="76"/>
      <c r="S358" s="197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</row>
    <row r="359" spans="1:33" x14ac:dyDescent="0.25">
      <c r="A359" s="71">
        <f t="shared" si="88"/>
        <v>-0.10133562063472602</v>
      </c>
      <c r="B359" s="60">
        <v>0.10133562063472602</v>
      </c>
      <c r="C359" s="60">
        <v>0.69399467113563751</v>
      </c>
      <c r="D359" s="21">
        <f t="shared" si="89"/>
        <v>0.50133562063472603</v>
      </c>
      <c r="E359" s="21">
        <f t="shared" si="90"/>
        <v>3.7142902457539019E-2</v>
      </c>
      <c r="F359" s="21">
        <f t="shared" si="91"/>
        <v>5.7968682303356923E-2</v>
      </c>
      <c r="G359" s="21">
        <f t="shared" si="101"/>
        <v>6.2240358097961496E-3</v>
      </c>
      <c r="H359" s="21">
        <f t="shared" si="92"/>
        <v>9.5111584760895956E-2</v>
      </c>
      <c r="I359" s="21">
        <f t="shared" si="93"/>
        <v>6.2240358097961444E-3</v>
      </c>
      <c r="J359" s="21">
        <f t="shared" si="94"/>
        <v>6.403392240376888E-11</v>
      </c>
      <c r="K359" s="73">
        <f t="shared" si="95"/>
        <v>-4.0947245594141189E-14</v>
      </c>
      <c r="L359" s="21">
        <f t="shared" si="96"/>
        <v>0.69227990832887765</v>
      </c>
      <c r="M359" s="74">
        <f t="shared" si="97"/>
        <v>2.9404114834469595E-6</v>
      </c>
      <c r="N359" s="10">
        <f t="shared" si="98"/>
        <v>3.4525455373089083E-3</v>
      </c>
      <c r="O359" s="10">
        <f t="shared" si="99"/>
        <v>7.6811583304913736E-6</v>
      </c>
      <c r="P359" s="75">
        <v>357</v>
      </c>
      <c r="Q359" s="71">
        <f t="shared" si="100"/>
        <v>0.69227990826488472</v>
      </c>
      <c r="R359" s="76"/>
      <c r="S359" s="197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</row>
    <row r="360" spans="1:33" x14ac:dyDescent="0.25">
      <c r="A360" s="71">
        <f t="shared" si="88"/>
        <v>-0.10068210595106811</v>
      </c>
      <c r="B360" s="60">
        <v>0.10068210595106811</v>
      </c>
      <c r="C360" s="60">
        <v>0.69415583705689576</v>
      </c>
      <c r="D360" s="21">
        <f t="shared" si="89"/>
        <v>0.5006821059510681</v>
      </c>
      <c r="E360" s="21">
        <f t="shared" si="90"/>
        <v>3.7142902457539019E-2</v>
      </c>
      <c r="F360" s="21">
        <f t="shared" si="91"/>
        <v>5.7382617986212164E-2</v>
      </c>
      <c r="G360" s="21">
        <f t="shared" si="101"/>
        <v>6.1565854473339121E-3</v>
      </c>
      <c r="H360" s="21">
        <f t="shared" si="92"/>
        <v>9.4525520443751176E-2</v>
      </c>
      <c r="I360" s="21">
        <f t="shared" si="93"/>
        <v>6.1565854473339104E-3</v>
      </c>
      <c r="J360" s="21">
        <f t="shared" si="94"/>
        <v>5.9983020592693412E-11</v>
      </c>
      <c r="K360" s="73">
        <f t="shared" si="95"/>
        <v>-3.8358205500725592E-14</v>
      </c>
      <c r="L360" s="21">
        <f t="shared" si="96"/>
        <v>0.69208498813994856</v>
      </c>
      <c r="M360" s="74">
        <f t="shared" si="97"/>
        <v>4.2884152368213866E-6</v>
      </c>
      <c r="N360" s="10">
        <f t="shared" si="98"/>
        <v>3.4000761721290516E-3</v>
      </c>
      <c r="O360" s="10">
        <f t="shared" si="99"/>
        <v>7.5983433842904158E-6</v>
      </c>
      <c r="P360" s="75">
        <v>358</v>
      </c>
      <c r="Q360" s="71">
        <f t="shared" si="100"/>
        <v>0.69208498808000385</v>
      </c>
      <c r="R360" s="76"/>
      <c r="S360" s="197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</row>
    <row r="361" spans="1:33" x14ac:dyDescent="0.25">
      <c r="A361" s="71">
        <f t="shared" si="88"/>
        <v>-9.994690193195277E-2</v>
      </c>
      <c r="B361" s="60">
        <v>9.994690193195277E-2</v>
      </c>
      <c r="C361" s="60">
        <v>0.69337113402720618</v>
      </c>
      <c r="D361" s="21">
        <f t="shared" si="89"/>
        <v>0.49994690193195279</v>
      </c>
      <c r="E361" s="21">
        <f t="shared" si="90"/>
        <v>3.7142902457539019E-2</v>
      </c>
      <c r="F361" s="21">
        <f t="shared" si="91"/>
        <v>5.6722617894568339E-2</v>
      </c>
      <c r="G361" s="21">
        <f t="shared" si="101"/>
        <v>6.0813815241141655E-3</v>
      </c>
      <c r="H361" s="21">
        <f t="shared" si="92"/>
        <v>9.3865520352107351E-2</v>
      </c>
      <c r="I361" s="21">
        <f t="shared" si="93"/>
        <v>6.0813815241141638E-3</v>
      </c>
      <c r="J361" s="21">
        <f t="shared" si="94"/>
        <v>5.5731255011037173E-11</v>
      </c>
      <c r="K361" s="73">
        <f t="shared" si="95"/>
        <v>-3.5638159090404018E-14</v>
      </c>
      <c r="L361" s="21">
        <f t="shared" si="96"/>
        <v>0.69186547751865424</v>
      </c>
      <c r="M361" s="74">
        <f t="shared" si="97"/>
        <v>2.267001521744832E-6</v>
      </c>
      <c r="N361" s="10">
        <f t="shared" si="98"/>
        <v>3.3419622955139375E-3</v>
      </c>
      <c r="O361" s="10">
        <f t="shared" si="99"/>
        <v>7.5044177100246586E-6</v>
      </c>
      <c r="P361" s="75">
        <v>359</v>
      </c>
      <c r="Q361" s="71">
        <f t="shared" si="100"/>
        <v>0.69186547746295857</v>
      </c>
      <c r="R361" s="76"/>
      <c r="S361" s="197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</row>
    <row r="362" spans="1:33" x14ac:dyDescent="0.25">
      <c r="A362" s="71">
        <f t="shared" si="88"/>
        <v>-9.9293387248294618E-2</v>
      </c>
      <c r="B362" s="60">
        <v>9.9293387248294618E-2</v>
      </c>
      <c r="C362" s="60">
        <v>0.69399874670736528</v>
      </c>
      <c r="D362" s="21">
        <f t="shared" si="89"/>
        <v>0.49929338724829464</v>
      </c>
      <c r="E362" s="21">
        <f t="shared" si="90"/>
        <v>3.7142902457539019E-2</v>
      </c>
      <c r="F362" s="21">
        <f t="shared" si="91"/>
        <v>5.6135355707545312E-2</v>
      </c>
      <c r="G362" s="21">
        <f t="shared" si="101"/>
        <v>6.0151290310046929E-3</v>
      </c>
      <c r="H362" s="21">
        <f t="shared" si="92"/>
        <v>9.3278258165084338E-2</v>
      </c>
      <c r="I362" s="21">
        <f t="shared" si="93"/>
        <v>6.0151290310046868E-3</v>
      </c>
      <c r="J362" s="21">
        <f t="shared" si="94"/>
        <v>5.2205593045482134E-11</v>
      </c>
      <c r="K362" s="73">
        <f t="shared" si="95"/>
        <v>-3.3384406350422731E-14</v>
      </c>
      <c r="L362" s="21">
        <f t="shared" si="96"/>
        <v>0.69167015892855344</v>
      </c>
      <c r="M362" s="74">
        <f t="shared" si="97"/>
        <v>5.4223210436318653E-6</v>
      </c>
      <c r="N362" s="10">
        <f t="shared" si="98"/>
        <v>3.2911068053993551E-3</v>
      </c>
      <c r="O362" s="10">
        <f t="shared" si="99"/>
        <v>7.4202970855918247E-6</v>
      </c>
      <c r="P362" s="75">
        <v>360</v>
      </c>
      <c r="Q362" s="71">
        <f t="shared" si="100"/>
        <v>0.69167015887638128</v>
      </c>
      <c r="R362" s="76"/>
      <c r="S362" s="197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</row>
    <row r="363" spans="1:33" x14ac:dyDescent="0.25">
      <c r="A363" s="71">
        <f t="shared" si="88"/>
        <v>-9.8639872564636702E-2</v>
      </c>
      <c r="B363" s="60">
        <v>9.8639872564636702E-2</v>
      </c>
      <c r="C363" s="60">
        <v>0.6933753595390354</v>
      </c>
      <c r="D363" s="21">
        <f t="shared" si="89"/>
        <v>0.49863987256463671</v>
      </c>
      <c r="E363" s="21">
        <f t="shared" si="90"/>
        <v>3.7142902457539019E-2</v>
      </c>
      <c r="F363" s="21">
        <f t="shared" si="91"/>
        <v>5.5547539602087984E-2</v>
      </c>
      <c r="G363" s="21">
        <f t="shared" si="101"/>
        <v>5.9494304561067274E-3</v>
      </c>
      <c r="H363" s="21">
        <f t="shared" si="92"/>
        <v>9.2690442059626996E-2</v>
      </c>
      <c r="I363" s="21">
        <f t="shared" si="93"/>
        <v>5.9494304561067335E-3</v>
      </c>
      <c r="J363" s="21">
        <f t="shared" si="94"/>
        <v>4.8902972662796952E-11</v>
      </c>
      <c r="K363" s="73">
        <f t="shared" si="95"/>
        <v>-3.1272762157592507E-14</v>
      </c>
      <c r="L363" s="21">
        <f t="shared" si="96"/>
        <v>0.69147465610994785</v>
      </c>
      <c r="M363" s="74">
        <f t="shared" si="97"/>
        <v>3.6126735253451593E-6</v>
      </c>
      <c r="N363" s="10">
        <f t="shared" si="98"/>
        <v>3.2409949542903868E-3</v>
      </c>
      <c r="O363" s="10">
        <f t="shared" si="99"/>
        <v>7.3356228674991656E-6</v>
      </c>
      <c r="P363" s="75">
        <v>361</v>
      </c>
      <c r="Q363" s="71">
        <f t="shared" si="100"/>
        <v>0.69147465606107616</v>
      </c>
      <c r="R363" s="76"/>
      <c r="S363" s="197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</row>
    <row r="364" spans="1:33" x14ac:dyDescent="0.25">
      <c r="A364" s="71">
        <f t="shared" si="88"/>
        <v>-9.8068047216435736E-2</v>
      </c>
      <c r="B364" s="60">
        <v>9.8068047216435736E-2</v>
      </c>
      <c r="C364" s="60">
        <v>0.6933753595390354</v>
      </c>
      <c r="D364" s="21">
        <f t="shared" si="89"/>
        <v>0.49806804721643577</v>
      </c>
      <c r="E364" s="21">
        <f t="shared" si="90"/>
        <v>3.7142902457539019E-2</v>
      </c>
      <c r="F364" s="21">
        <f t="shared" si="91"/>
        <v>5.5032750962757233E-2</v>
      </c>
      <c r="G364" s="21">
        <f t="shared" si="101"/>
        <v>5.8923937499544554E-3</v>
      </c>
      <c r="H364" s="21">
        <f t="shared" si="92"/>
        <v>9.2175653420296252E-2</v>
      </c>
      <c r="I364" s="21">
        <f t="shared" si="93"/>
        <v>5.8923937499544563E-3</v>
      </c>
      <c r="J364" s="21">
        <f t="shared" si="94"/>
        <v>4.618502680735011E-11</v>
      </c>
      <c r="K364" s="73">
        <f t="shared" si="95"/>
        <v>-2.9534152901034804E-14</v>
      </c>
      <c r="L364" s="21">
        <f t="shared" si="96"/>
        <v>0.69130344162817614</v>
      </c>
      <c r="M364" s="74">
        <f t="shared" si="97"/>
        <v>4.2928438293393818E-6</v>
      </c>
      <c r="N364" s="10">
        <f t="shared" si="98"/>
        <v>3.1977492503447039E-3</v>
      </c>
      <c r="O364" s="10">
        <f t="shared" si="99"/>
        <v>7.2611089792770927E-6</v>
      </c>
      <c r="P364" s="75">
        <v>362</v>
      </c>
      <c r="Q364" s="71">
        <f t="shared" si="100"/>
        <v>0.69130344158202062</v>
      </c>
      <c r="R364" s="76"/>
      <c r="S364" s="197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</row>
    <row r="365" spans="1:33" x14ac:dyDescent="0.25">
      <c r="A365" s="71">
        <f t="shared" si="88"/>
        <v>-9.741453253277782E-2</v>
      </c>
      <c r="B365" s="60">
        <v>9.741453253277782E-2</v>
      </c>
      <c r="C365" s="60">
        <v>0.69368909677554624</v>
      </c>
      <c r="D365" s="21">
        <f t="shared" si="89"/>
        <v>0.49741453253277784</v>
      </c>
      <c r="E365" s="21">
        <f t="shared" si="90"/>
        <v>3.7142902457539019E-2</v>
      </c>
      <c r="F365" s="21">
        <f t="shared" si="91"/>
        <v>5.4443912783560131E-2</v>
      </c>
      <c r="G365" s="21">
        <f t="shared" si="101"/>
        <v>5.8277172484153955E-3</v>
      </c>
      <c r="H365" s="21">
        <f t="shared" si="92"/>
        <v>9.1586815241099143E-2</v>
      </c>
      <c r="I365" s="21">
        <f t="shared" si="93"/>
        <v>5.8277172484153998E-3</v>
      </c>
      <c r="J365" s="21">
        <f t="shared" si="94"/>
        <v>4.3263277311417906E-11</v>
      </c>
      <c r="K365" s="73">
        <f t="shared" si="95"/>
        <v>-2.7666757773620627E-14</v>
      </c>
      <c r="L365" s="21">
        <f t="shared" si="96"/>
        <v>0.69110759887660844</v>
      </c>
      <c r="M365" s="74">
        <f t="shared" si="97"/>
        <v>6.6641314022202824E-6</v>
      </c>
      <c r="N365" s="10">
        <f t="shared" si="98"/>
        <v>3.1490049001177732E-3</v>
      </c>
      <c r="O365" s="10">
        <f t="shared" si="99"/>
        <v>7.1754998449221851E-6</v>
      </c>
      <c r="P365" s="75">
        <v>363</v>
      </c>
      <c r="Q365" s="71">
        <f t="shared" si="100"/>
        <v>0.6911075988333728</v>
      </c>
      <c r="R365" s="76"/>
      <c r="S365" s="197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</row>
    <row r="366" spans="1:33" x14ac:dyDescent="0.25">
      <c r="A366" s="71">
        <f t="shared" si="88"/>
        <v>-9.6842707184577076E-2</v>
      </c>
      <c r="B366" s="60">
        <v>9.6842707184577076E-2</v>
      </c>
      <c r="C366" s="60">
        <v>0.69178566097984318</v>
      </c>
      <c r="D366" s="21">
        <f t="shared" si="89"/>
        <v>0.49684270718457713</v>
      </c>
      <c r="E366" s="21">
        <f t="shared" si="90"/>
        <v>3.7142902457539019E-2</v>
      </c>
      <c r="F366" s="21">
        <f t="shared" si="91"/>
        <v>5.3928239126584322E-2</v>
      </c>
      <c r="G366" s="21">
        <f t="shared" si="101"/>
        <v>5.77156555959496E-3</v>
      </c>
      <c r="H366" s="21">
        <f t="shared" si="92"/>
        <v>9.1071141584123341E-2</v>
      </c>
      <c r="I366" s="21">
        <f t="shared" si="93"/>
        <v>5.7715655595949582E-3</v>
      </c>
      <c r="J366" s="21">
        <f t="shared" si="94"/>
        <v>4.0858776278812767E-11</v>
      </c>
      <c r="K366" s="73">
        <f t="shared" si="95"/>
        <v>-2.6127988661494302E-14</v>
      </c>
      <c r="L366" s="21">
        <f t="shared" si="96"/>
        <v>0.69093609004554035</v>
      </c>
      <c r="M366" s="74">
        <f t="shared" si="97"/>
        <v>7.2177077241217246E-7</v>
      </c>
      <c r="N366" s="10">
        <f t="shared" si="98"/>
        <v>3.1069406365689957E-3</v>
      </c>
      <c r="O366" s="10">
        <f t="shared" si="99"/>
        <v>7.1002259804111168E-6</v>
      </c>
      <c r="P366" s="75">
        <v>364</v>
      </c>
      <c r="Q366" s="71">
        <f t="shared" si="100"/>
        <v>0.69093609000470768</v>
      </c>
      <c r="R366" s="76"/>
      <c r="S366" s="197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</row>
    <row r="367" spans="1:33" x14ac:dyDescent="0.25">
      <c r="A367" s="71">
        <f t="shared" si="88"/>
        <v>-9.6189192500918924E-2</v>
      </c>
      <c r="B367" s="60">
        <v>9.6189192500918924E-2</v>
      </c>
      <c r="C367" s="60">
        <v>0.69256952629027901</v>
      </c>
      <c r="D367" s="21">
        <f t="shared" si="89"/>
        <v>0.49618919250091897</v>
      </c>
      <c r="E367" s="21">
        <f t="shared" si="90"/>
        <v>3.7142902457539019E-2</v>
      </c>
      <c r="F367" s="21">
        <f t="shared" si="91"/>
        <v>5.3338399994212443E-2</v>
      </c>
      <c r="G367" s="21">
        <f t="shared" si="101"/>
        <v>5.7078900108934877E-3</v>
      </c>
      <c r="H367" s="21">
        <f t="shared" si="92"/>
        <v>9.0481302451751455E-2</v>
      </c>
      <c r="I367" s="21">
        <f t="shared" si="93"/>
        <v>5.7078900108934938E-3</v>
      </c>
      <c r="J367" s="21">
        <f t="shared" si="94"/>
        <v>3.8273975027122039E-11</v>
      </c>
      <c r="K367" s="73">
        <f t="shared" si="95"/>
        <v>-2.4475976800856247E-14</v>
      </c>
      <c r="L367" s="21">
        <f t="shared" si="96"/>
        <v>0.69073991438549343</v>
      </c>
      <c r="M367" s="74">
        <f t="shared" si="97"/>
        <v>3.3474797221331494E-6</v>
      </c>
      <c r="N367" s="10">
        <f t="shared" si="98"/>
        <v>3.0595294017515514E-3</v>
      </c>
      <c r="O367" s="10">
        <f t="shared" si="99"/>
        <v>7.01381391605468E-6</v>
      </c>
      <c r="P367" s="75">
        <v>365</v>
      </c>
      <c r="Q367" s="71">
        <f t="shared" si="100"/>
        <v>0.69073991434724391</v>
      </c>
      <c r="R367" s="76"/>
      <c r="S367" s="197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</row>
    <row r="368" spans="1:33" x14ac:dyDescent="0.25">
      <c r="A368" s="71">
        <f t="shared" si="88"/>
        <v>-9.5535677817261008E-2</v>
      </c>
      <c r="B368" s="60">
        <v>9.5535677817261008E-2</v>
      </c>
      <c r="C368" s="60">
        <v>0.6924389997597733</v>
      </c>
      <c r="D368" s="21">
        <f t="shared" si="89"/>
        <v>0.49553567781726104</v>
      </c>
      <c r="E368" s="21">
        <f t="shared" si="90"/>
        <v>3.7142902457539019E-2</v>
      </c>
      <c r="F368" s="21">
        <f t="shared" si="91"/>
        <v>5.2748035482800736E-2</v>
      </c>
      <c r="G368" s="21">
        <f t="shared" si="101"/>
        <v>5.6447398410685579E-3</v>
      </c>
      <c r="H368" s="21">
        <f t="shared" si="92"/>
        <v>8.9890937940339755E-2</v>
      </c>
      <c r="I368" s="21">
        <f t="shared" si="93"/>
        <v>5.6447398410685596E-3</v>
      </c>
      <c r="J368" s="21">
        <f t="shared" si="94"/>
        <v>3.5852694082583207E-11</v>
      </c>
      <c r="K368" s="73">
        <f t="shared" si="95"/>
        <v>-2.2926105458483201E-14</v>
      </c>
      <c r="L368" s="21">
        <f t="shared" si="96"/>
        <v>0.69054356398885053</v>
      </c>
      <c r="M368" s="74">
        <f t="shared" si="97"/>
        <v>3.5926767616935991E-6</v>
      </c>
      <c r="N368" s="10">
        <f t="shared" si="98"/>
        <v>3.0128153459467585E-3</v>
      </c>
      <c r="O368" s="10">
        <f t="shared" si="99"/>
        <v>6.9270265480221475E-6</v>
      </c>
      <c r="P368" s="75">
        <v>366</v>
      </c>
      <c r="Q368" s="71">
        <f t="shared" si="100"/>
        <v>0.69054356395302074</v>
      </c>
      <c r="R368" s="76"/>
      <c r="S368" s="197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</row>
    <row r="369" spans="1:33" x14ac:dyDescent="0.25">
      <c r="A369" s="71">
        <f t="shared" si="88"/>
        <v>-9.4882163133602856E-2</v>
      </c>
      <c r="B369" s="60">
        <v>9.4882163133602856E-2</v>
      </c>
      <c r="C369" s="60">
        <v>0.69228652996539386</v>
      </c>
      <c r="D369" s="21">
        <f t="shared" si="89"/>
        <v>0.49488216313360289</v>
      </c>
      <c r="E369" s="21">
        <f t="shared" si="90"/>
        <v>3.7142902457539019E-2</v>
      </c>
      <c r="F369" s="21">
        <f t="shared" si="91"/>
        <v>5.2157151382832889E-2</v>
      </c>
      <c r="G369" s="21">
        <f t="shared" si="101"/>
        <v>5.5821092596463617E-3</v>
      </c>
      <c r="H369" s="21">
        <f t="shared" si="92"/>
        <v>8.9300053840371915E-2</v>
      </c>
      <c r="I369" s="21">
        <f t="shared" si="93"/>
        <v>5.5821092596463548E-3</v>
      </c>
      <c r="J369" s="21">
        <f t="shared" si="94"/>
        <v>3.3584586166760296E-11</v>
      </c>
      <c r="K369" s="73">
        <f t="shared" si="95"/>
        <v>-2.1476154188325965E-14</v>
      </c>
      <c r="L369" s="21">
        <f t="shared" si="96"/>
        <v>0.69034704078146869</v>
      </c>
      <c r="M369" s="74">
        <f t="shared" si="97"/>
        <v>3.7616182945627193E-6</v>
      </c>
      <c r="N369" s="10">
        <f t="shared" si="98"/>
        <v>2.9667889957135127E-3</v>
      </c>
      <c r="O369" s="10">
        <f t="shared" si="99"/>
        <v>6.8399000829377506E-6</v>
      </c>
      <c r="P369" s="75">
        <v>367</v>
      </c>
      <c r="Q369" s="71">
        <f t="shared" si="100"/>
        <v>0.69034704074790554</v>
      </c>
      <c r="R369" s="76"/>
      <c r="S369" s="197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</row>
    <row r="370" spans="1:33" x14ac:dyDescent="0.25">
      <c r="A370" s="71">
        <f t="shared" si="88"/>
        <v>-9.4228648449944705E-2</v>
      </c>
      <c r="B370" s="60">
        <v>9.4228648449944705E-2</v>
      </c>
      <c r="C370" s="60">
        <v>0.69228652996539386</v>
      </c>
      <c r="D370" s="21">
        <f t="shared" si="89"/>
        <v>0.49422864844994474</v>
      </c>
      <c r="E370" s="21">
        <f t="shared" si="90"/>
        <v>3.7142902457539019E-2</v>
      </c>
      <c r="F370" s="21">
        <f t="shared" si="91"/>
        <v>5.1565753411175294E-2</v>
      </c>
      <c r="G370" s="21">
        <f t="shared" si="101"/>
        <v>5.519992549770425E-3</v>
      </c>
      <c r="H370" s="21">
        <f t="shared" si="92"/>
        <v>8.870865586871432E-2</v>
      </c>
      <c r="I370" s="21">
        <f t="shared" si="93"/>
        <v>5.5199925497704189E-3</v>
      </c>
      <c r="J370" s="21">
        <f t="shared" si="94"/>
        <v>3.1459965694121179E-11</v>
      </c>
      <c r="K370" s="73">
        <f t="shared" si="95"/>
        <v>-2.0117241206187603E-14</v>
      </c>
      <c r="L370" s="21">
        <f t="shared" si="96"/>
        <v>0.69015034666472108</v>
      </c>
      <c r="M370" s="74">
        <f t="shared" si="97"/>
        <v>4.5632790940732452E-6</v>
      </c>
      <c r="N370" s="10">
        <f t="shared" si="98"/>
        <v>2.9214409835462045E-3</v>
      </c>
      <c r="O370" s="10">
        <f t="shared" si="99"/>
        <v>6.7524702423263173E-6</v>
      </c>
      <c r="P370" s="75">
        <v>368</v>
      </c>
      <c r="Q370" s="71">
        <f t="shared" si="100"/>
        <v>0.69015034663328123</v>
      </c>
      <c r="R370" s="76"/>
      <c r="S370" s="197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</row>
    <row r="371" spans="1:33" x14ac:dyDescent="0.25">
      <c r="A371" s="71">
        <f t="shared" si="88"/>
        <v>-9.3656823101743975E-2</v>
      </c>
      <c r="B371" s="60">
        <v>9.3656823101743975E-2</v>
      </c>
      <c r="C371" s="60">
        <v>0.69166822633979053</v>
      </c>
      <c r="D371" s="21">
        <f t="shared" si="89"/>
        <v>0.49365682310174397</v>
      </c>
      <c r="E371" s="21">
        <f t="shared" si="90"/>
        <v>3.7142902457539019E-2</v>
      </c>
      <c r="F371" s="21">
        <f t="shared" si="91"/>
        <v>5.1047863089451098E-2</v>
      </c>
      <c r="G371" s="21">
        <f t="shared" si="101"/>
        <v>5.466057525042381E-3</v>
      </c>
      <c r="H371" s="21">
        <f t="shared" si="92"/>
        <v>8.8190765546990124E-2</v>
      </c>
      <c r="I371" s="21">
        <f t="shared" si="93"/>
        <v>5.4660575250423775E-3</v>
      </c>
      <c r="J371" s="21">
        <f t="shared" si="94"/>
        <v>2.9711473237540866E-11</v>
      </c>
      <c r="K371" s="73">
        <f t="shared" si="95"/>
        <v>-1.9000356843416878E-14</v>
      </c>
      <c r="L371" s="21">
        <f t="shared" si="96"/>
        <v>0.6899781005897947</v>
      </c>
      <c r="M371" s="74">
        <f t="shared" si="97"/>
        <v>2.8565250507989669E-6</v>
      </c>
      <c r="N371" s="10">
        <f t="shared" si="98"/>
        <v>2.8823106382882212E-3</v>
      </c>
      <c r="O371" s="10">
        <f t="shared" si="99"/>
        <v>6.6757479748117947E-6</v>
      </c>
      <c r="P371" s="75">
        <v>369</v>
      </c>
      <c r="Q371" s="71">
        <f t="shared" si="100"/>
        <v>0.68997810056010223</v>
      </c>
      <c r="R371" s="76"/>
      <c r="S371" s="197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</row>
    <row r="372" spans="1:33" x14ac:dyDescent="0.25">
      <c r="A372" s="71">
        <f t="shared" si="88"/>
        <v>-9.3003308418086059E-2</v>
      </c>
      <c r="B372" s="60">
        <v>9.3003308418086059E-2</v>
      </c>
      <c r="C372" s="60">
        <v>0.69198143911691801</v>
      </c>
      <c r="D372" s="21">
        <f t="shared" si="89"/>
        <v>0.49300330841808609</v>
      </c>
      <c r="E372" s="21">
        <f t="shared" si="90"/>
        <v>3.7142902457539019E-2</v>
      </c>
      <c r="F372" s="21">
        <f t="shared" si="91"/>
        <v>5.0455516764786296E-2</v>
      </c>
      <c r="G372" s="21">
        <f t="shared" si="101"/>
        <v>5.4048891679288752E-3</v>
      </c>
      <c r="H372" s="21">
        <f t="shared" si="92"/>
        <v>8.7598419222325308E-2</v>
      </c>
      <c r="I372" s="21">
        <f t="shared" si="93"/>
        <v>5.4048891679288804E-3</v>
      </c>
      <c r="J372" s="21">
        <f t="shared" si="94"/>
        <v>2.7831870103150507E-11</v>
      </c>
      <c r="K372" s="73">
        <f t="shared" si="95"/>
        <v>-1.7796875084725423E-14</v>
      </c>
      <c r="L372" s="21">
        <f t="shared" si="96"/>
        <v>0.68978109105886032</v>
      </c>
      <c r="M372" s="74">
        <f t="shared" si="97"/>
        <v>4.8415315765982402E-6</v>
      </c>
      <c r="N372" s="10">
        <f t="shared" si="98"/>
        <v>2.8382096282626077E-3</v>
      </c>
      <c r="O372" s="10">
        <f t="shared" si="99"/>
        <v>6.5878438593414693E-6</v>
      </c>
      <c r="P372" s="75">
        <v>370</v>
      </c>
      <c r="Q372" s="71">
        <f t="shared" si="100"/>
        <v>0.68978109103104623</v>
      </c>
      <c r="R372" s="76"/>
      <c r="S372" s="197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</row>
    <row r="373" spans="1:33" x14ac:dyDescent="0.25">
      <c r="A373" s="71">
        <f t="shared" si="88"/>
        <v>-9.2268104398970721E-2</v>
      </c>
      <c r="B373" s="60">
        <v>9.2268104398970721E-2</v>
      </c>
      <c r="C373" s="60">
        <v>0.69118996978107949</v>
      </c>
      <c r="D373" s="21">
        <f t="shared" si="89"/>
        <v>0.49226810439897073</v>
      </c>
      <c r="E373" s="21">
        <f t="shared" si="90"/>
        <v>3.7142902457539019E-2</v>
      </c>
      <c r="F373" s="21">
        <f t="shared" si="91"/>
        <v>4.9788532350062413E-2</v>
      </c>
      <c r="G373" s="21">
        <f t="shared" si="101"/>
        <v>5.3366695655102242E-3</v>
      </c>
      <c r="H373" s="21">
        <f t="shared" si="92"/>
        <v>8.6931434807601432E-2</v>
      </c>
      <c r="I373" s="21">
        <f t="shared" si="93"/>
        <v>5.3366695655102207E-3</v>
      </c>
      <c r="J373" s="21">
        <f t="shared" si="94"/>
        <v>2.585906818662311E-11</v>
      </c>
      <c r="K373" s="73">
        <f t="shared" si="95"/>
        <v>-1.6535661728753409E-14</v>
      </c>
      <c r="L373" s="21">
        <f t="shared" si="96"/>
        <v>0.68955925751127378</v>
      </c>
      <c r="M373" s="74">
        <f t="shared" si="97"/>
        <v>2.6592225068948971E-6</v>
      </c>
      <c r="N373" s="10">
        <f t="shared" si="98"/>
        <v>2.7893748785351746E-3</v>
      </c>
      <c r="O373" s="10">
        <f t="shared" si="99"/>
        <v>6.4887102222912983E-6</v>
      </c>
      <c r="P373" s="75">
        <v>371</v>
      </c>
      <c r="Q373" s="71">
        <f t="shared" si="100"/>
        <v>0.68955925748543123</v>
      </c>
      <c r="R373" s="76"/>
      <c r="S373" s="197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</row>
    <row r="374" spans="1:33" x14ac:dyDescent="0.25">
      <c r="A374" s="71">
        <f t="shared" si="88"/>
        <v>-9.1696279050769755E-2</v>
      </c>
      <c r="B374" s="60">
        <v>9.1696279050769755E-2</v>
      </c>
      <c r="C374" s="60">
        <v>0.69103759047395363</v>
      </c>
      <c r="D374" s="21">
        <f t="shared" si="89"/>
        <v>0.49169627905076979</v>
      </c>
      <c r="E374" s="21">
        <f t="shared" si="90"/>
        <v>3.7142902457539019E-2</v>
      </c>
      <c r="F374" s="21">
        <f t="shared" si="91"/>
        <v>4.926933604381923E-2</v>
      </c>
      <c r="G374" s="21">
        <f t="shared" si="101"/>
        <v>5.2840405249896388E-3</v>
      </c>
      <c r="H374" s="21">
        <f t="shared" si="92"/>
        <v>8.6412238501358249E-2</v>
      </c>
      <c r="I374" s="21">
        <f t="shared" si="93"/>
        <v>5.2840405249896414E-3</v>
      </c>
      <c r="J374" s="21">
        <f t="shared" si="94"/>
        <v>2.4421864500844595E-11</v>
      </c>
      <c r="K374" s="73">
        <f t="shared" si="95"/>
        <v>-1.5616397064365259E-14</v>
      </c>
      <c r="L374" s="21">
        <f t="shared" si="96"/>
        <v>0.68938657707691942</v>
      </c>
      <c r="M374" s="74">
        <f t="shared" si="97"/>
        <v>2.7258452371864678E-6</v>
      </c>
      <c r="N374" s="10">
        <f t="shared" si="98"/>
        <v>2.75195462180221E-3</v>
      </c>
      <c r="O374" s="10">
        <f t="shared" si="99"/>
        <v>6.4114590211205106E-6</v>
      </c>
      <c r="P374" s="75">
        <v>372</v>
      </c>
      <c r="Q374" s="71">
        <f t="shared" si="100"/>
        <v>0.68938657705251316</v>
      </c>
      <c r="R374" s="76"/>
      <c r="S374" s="197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</row>
    <row r="375" spans="1:33" x14ac:dyDescent="0.25">
      <c r="A375" s="71">
        <f t="shared" si="88"/>
        <v>-9.1042764367111839E-2</v>
      </c>
      <c r="B375" s="60">
        <v>9.1042764367111839E-2</v>
      </c>
      <c r="C375" s="60">
        <v>0.69088536218695373</v>
      </c>
      <c r="D375" s="21">
        <f t="shared" si="89"/>
        <v>0.49104276436711186</v>
      </c>
      <c r="E375" s="21">
        <f t="shared" si="90"/>
        <v>3.7142902457539019E-2</v>
      </c>
      <c r="F375" s="21">
        <f t="shared" si="91"/>
        <v>4.8675512459114979E-2</v>
      </c>
      <c r="G375" s="21">
        <f t="shared" si="101"/>
        <v>5.224349427580946E-3</v>
      </c>
      <c r="H375" s="21">
        <f t="shared" si="92"/>
        <v>8.5818414916653998E-2</v>
      </c>
      <c r="I375" s="21">
        <f t="shared" si="93"/>
        <v>5.2243494275809469E-3</v>
      </c>
      <c r="J375" s="21">
        <f t="shared" si="94"/>
        <v>2.2876893686552334E-11</v>
      </c>
      <c r="K375" s="73">
        <f t="shared" si="95"/>
        <v>-1.4628298572450365E-14</v>
      </c>
      <c r="L375" s="21">
        <f t="shared" si="96"/>
        <v>0.68918907622174708</v>
      </c>
      <c r="M375" s="74">
        <f t="shared" si="97"/>
        <v>2.8773860757570778E-6</v>
      </c>
      <c r="N375" s="10">
        <f t="shared" si="98"/>
        <v>2.7097828046089359E-3</v>
      </c>
      <c r="O375" s="10">
        <f t="shared" si="99"/>
        <v>6.3230453013648639E-6</v>
      </c>
      <c r="P375" s="75">
        <v>373</v>
      </c>
      <c r="Q375" s="71">
        <f t="shared" si="100"/>
        <v>0.68918907619888481</v>
      </c>
      <c r="R375" s="76"/>
      <c r="S375" s="197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</row>
    <row r="376" spans="1:33" x14ac:dyDescent="0.25">
      <c r="A376" s="71">
        <f t="shared" si="88"/>
        <v>-9.0389249683453687E-2</v>
      </c>
      <c r="B376" s="60">
        <v>9.0389249683453687E-2</v>
      </c>
      <c r="C376" s="60">
        <v>0.6902597885811983</v>
      </c>
      <c r="D376" s="21">
        <f t="shared" si="89"/>
        <v>0.49038924968345371</v>
      </c>
      <c r="E376" s="21">
        <f t="shared" si="90"/>
        <v>3.7142902457539019E-2</v>
      </c>
      <c r="F376" s="21">
        <f t="shared" si="91"/>
        <v>4.808120715166854E-2</v>
      </c>
      <c r="G376" s="21">
        <f t="shared" si="101"/>
        <v>5.165140052816472E-3</v>
      </c>
      <c r="H376" s="21">
        <f t="shared" si="92"/>
        <v>8.5224109609207552E-2</v>
      </c>
      <c r="I376" s="21">
        <f t="shared" si="93"/>
        <v>5.1651400528164772E-3</v>
      </c>
      <c r="J376" s="21">
        <f t="shared" si="94"/>
        <v>2.1429658025116215E-11</v>
      </c>
      <c r="K376" s="73">
        <f t="shared" si="95"/>
        <v>-1.3704593015963541E-14</v>
      </c>
      <c r="L376" s="21">
        <f t="shared" si="96"/>
        <v>0.68899141514963957</v>
      </c>
      <c r="M376" s="74">
        <f t="shared" si="97"/>
        <v>1.6087711618840494E-6</v>
      </c>
      <c r="N376" s="10">
        <f t="shared" si="98"/>
        <v>2.6682364024425706E-3</v>
      </c>
      <c r="O376" s="10">
        <f t="shared" si="99"/>
        <v>6.2345278392505397E-6</v>
      </c>
      <c r="P376" s="75">
        <v>374</v>
      </c>
      <c r="Q376" s="71">
        <f t="shared" si="100"/>
        <v>0.68899141512822359</v>
      </c>
      <c r="R376" s="76"/>
      <c r="S376" s="197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</row>
    <row r="377" spans="1:33" x14ac:dyDescent="0.25">
      <c r="A377" s="71">
        <f t="shared" si="88"/>
        <v>-8.9817424335252943E-2</v>
      </c>
      <c r="B377" s="60">
        <v>8.9817424335252943E-2</v>
      </c>
      <c r="C377" s="60">
        <v>0.6912027526790766</v>
      </c>
      <c r="D377" s="21">
        <f t="shared" si="89"/>
        <v>0.48981742433525299</v>
      </c>
      <c r="E377" s="21">
        <f t="shared" si="90"/>
        <v>3.7142902457539019E-2</v>
      </c>
      <c r="F377" s="21">
        <f t="shared" si="91"/>
        <v>4.756079896201465E-2</v>
      </c>
      <c r="G377" s="21">
        <f t="shared" si="101"/>
        <v>5.1137228954606373E-3</v>
      </c>
      <c r="H377" s="21">
        <f t="shared" si="92"/>
        <v>8.4703701419553676E-2</v>
      </c>
      <c r="I377" s="21">
        <f t="shared" si="93"/>
        <v>5.1137228954606321E-3</v>
      </c>
      <c r="J377" s="21">
        <f t="shared" si="94"/>
        <v>2.0238635191686282E-11</v>
      </c>
      <c r="K377" s="73">
        <f t="shared" si="95"/>
        <v>-1.2942980021071699E-14</v>
      </c>
      <c r="L377" s="21">
        <f t="shared" si="96"/>
        <v>0.68881833165304884</v>
      </c>
      <c r="M377" s="74">
        <f t="shared" si="97"/>
        <v>5.6854636293632807E-6</v>
      </c>
      <c r="N377" s="10">
        <f t="shared" si="98"/>
        <v>2.6323895305979399E-3</v>
      </c>
      <c r="O377" s="10">
        <f t="shared" si="99"/>
        <v>6.1570152675808106E-6</v>
      </c>
      <c r="P377" s="75">
        <v>375</v>
      </c>
      <c r="Q377" s="71">
        <f t="shared" si="100"/>
        <v>0.68881833163282313</v>
      </c>
      <c r="R377" s="76"/>
      <c r="S377" s="197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</row>
    <row r="378" spans="1:33" x14ac:dyDescent="0.25">
      <c r="A378" s="71">
        <f t="shared" si="88"/>
        <v>-8.9163909651595027E-2</v>
      </c>
      <c r="B378" s="60">
        <v>8.9163909651595027E-2</v>
      </c>
      <c r="C378" s="60">
        <v>0.69057681957741568</v>
      </c>
      <c r="D378" s="21">
        <f t="shared" si="89"/>
        <v>0.48916390965159506</v>
      </c>
      <c r="E378" s="21">
        <f t="shared" si="90"/>
        <v>3.7142902457539019E-2</v>
      </c>
      <c r="F378" s="21">
        <f t="shared" si="91"/>
        <v>4.6965604483841086E-2</v>
      </c>
      <c r="G378" s="21">
        <f t="shared" si="101"/>
        <v>5.0554026912566219E-3</v>
      </c>
      <c r="H378" s="21">
        <f t="shared" si="92"/>
        <v>8.4108506941380098E-2</v>
      </c>
      <c r="I378" s="21">
        <f t="shared" si="93"/>
        <v>5.0554026912566271E-3</v>
      </c>
      <c r="J378" s="21">
        <f t="shared" si="94"/>
        <v>1.8958301577291269E-11</v>
      </c>
      <c r="K378" s="73">
        <f t="shared" si="95"/>
        <v>-1.2123635428899361E-14</v>
      </c>
      <c r="L378" s="21">
        <f t="shared" si="96"/>
        <v>0.68862037485021743</v>
      </c>
      <c r="M378" s="74">
        <f t="shared" si="97"/>
        <v>3.8276759705818257E-6</v>
      </c>
      <c r="N378" s="10">
        <f t="shared" si="98"/>
        <v>2.5919925360331484E-3</v>
      </c>
      <c r="O378" s="10">
        <f t="shared" si="99"/>
        <v>6.0683895928581635E-6</v>
      </c>
      <c r="P378" s="75">
        <v>376</v>
      </c>
      <c r="Q378" s="71">
        <f t="shared" si="100"/>
        <v>0.68862037483127125</v>
      </c>
      <c r="R378" s="76"/>
      <c r="S378" s="197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</row>
    <row r="379" spans="1:33" x14ac:dyDescent="0.25">
      <c r="A379" s="71">
        <f t="shared" si="88"/>
        <v>-8.8592084303394061E-2</v>
      </c>
      <c r="B379" s="60">
        <v>8.8592084303394061E-2</v>
      </c>
      <c r="C379" s="60">
        <v>0.69026792798609482</v>
      </c>
      <c r="D379" s="21">
        <f t="shared" si="89"/>
        <v>0.48859208430339407</v>
      </c>
      <c r="E379" s="21">
        <f t="shared" si="90"/>
        <v>3.7142902457539019E-2</v>
      </c>
      <c r="F379" s="21">
        <f t="shared" si="91"/>
        <v>4.6444426180449444E-2</v>
      </c>
      <c r="G379" s="21">
        <f t="shared" si="101"/>
        <v>5.0047556475009691E-3</v>
      </c>
      <c r="H379" s="21">
        <f t="shared" si="92"/>
        <v>8.3587328637988456E-2</v>
      </c>
      <c r="I379" s="21">
        <f t="shared" si="93"/>
        <v>5.0047556475009743E-3</v>
      </c>
      <c r="J379" s="21">
        <f t="shared" si="94"/>
        <v>1.7904631095036537E-11</v>
      </c>
      <c r="K379" s="73">
        <f t="shared" si="95"/>
        <v>-1.1448619829928061E-14</v>
      </c>
      <c r="L379" s="21">
        <f t="shared" si="96"/>
        <v>0.68844703522025141</v>
      </c>
      <c r="M379" s="74">
        <f t="shared" si="97"/>
        <v>3.315650464700853E-6</v>
      </c>
      <c r="N379" s="10">
        <f t="shared" si="98"/>
        <v>2.5571383025693025E-3</v>
      </c>
      <c r="O379" s="10">
        <f t="shared" si="99"/>
        <v>5.9908306672103664E-6</v>
      </c>
      <c r="P379" s="75">
        <v>377</v>
      </c>
      <c r="Q379" s="71">
        <f t="shared" si="100"/>
        <v>0.68844703520235828</v>
      </c>
      <c r="R379" s="76"/>
      <c r="S379" s="197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</row>
    <row r="380" spans="1:33" x14ac:dyDescent="0.25">
      <c r="A380" s="71">
        <f t="shared" si="88"/>
        <v>-8.7938569619736145E-2</v>
      </c>
      <c r="B380" s="60">
        <v>8.7938569619736145E-2</v>
      </c>
      <c r="C380" s="60">
        <v>0.69042023826682331</v>
      </c>
      <c r="D380" s="21">
        <f t="shared" si="89"/>
        <v>0.48793856961973614</v>
      </c>
      <c r="E380" s="21">
        <f t="shared" si="90"/>
        <v>3.7142902457539019E-2</v>
      </c>
      <c r="F380" s="21">
        <f t="shared" si="91"/>
        <v>4.5848360503056212E-2</v>
      </c>
      <c r="G380" s="21">
        <f t="shared" si="101"/>
        <v>4.9473066423689621E-3</v>
      </c>
      <c r="H380" s="21">
        <f t="shared" si="92"/>
        <v>8.2991262960595238E-2</v>
      </c>
      <c r="I380" s="21">
        <f t="shared" si="93"/>
        <v>4.9473066423689569E-3</v>
      </c>
      <c r="J380" s="21">
        <f t="shared" si="94"/>
        <v>1.6771950481033138E-11</v>
      </c>
      <c r="K380" s="73">
        <f t="shared" si="95"/>
        <v>-1.0724754417873261E-14</v>
      </c>
      <c r="L380" s="21">
        <f t="shared" si="96"/>
        <v>0.68824878866385286</v>
      </c>
      <c r="M380" s="74">
        <f t="shared" si="97"/>
        <v>4.715193378240496E-6</v>
      </c>
      <c r="N380" s="10">
        <f t="shared" si="98"/>
        <v>2.5178609574810626E-3</v>
      </c>
      <c r="O380" s="10">
        <f t="shared" si="99"/>
        <v>5.9022063358204105E-6</v>
      </c>
      <c r="P380" s="75">
        <v>378</v>
      </c>
      <c r="Q380" s="71">
        <f t="shared" si="100"/>
        <v>0.6882487886470916</v>
      </c>
      <c r="R380" s="76"/>
      <c r="S380" s="197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</row>
    <row r="381" spans="1:33" x14ac:dyDescent="0.25">
      <c r="A381" s="71">
        <f t="shared" si="88"/>
        <v>-8.7285054936077994E-2</v>
      </c>
      <c r="B381" s="60">
        <v>8.7285054936077994E-2</v>
      </c>
      <c r="C381" s="60">
        <v>0.68980336634969508</v>
      </c>
      <c r="D381" s="21">
        <f t="shared" si="89"/>
        <v>0.48728505493607799</v>
      </c>
      <c r="E381" s="21">
        <f t="shared" si="90"/>
        <v>3.7142902457539019E-2</v>
      </c>
      <c r="F381" s="21">
        <f t="shared" si="91"/>
        <v>4.5251837387239591E-2</v>
      </c>
      <c r="G381" s="21">
        <f t="shared" si="101"/>
        <v>4.8903150755884583E-3</v>
      </c>
      <c r="H381" s="21">
        <f t="shared" si="92"/>
        <v>8.2394739844778603E-2</v>
      </c>
      <c r="I381" s="21">
        <f t="shared" si="93"/>
        <v>4.8903150755884653E-3</v>
      </c>
      <c r="J381" s="21">
        <f t="shared" si="94"/>
        <v>1.5710925881244479E-11</v>
      </c>
      <c r="K381" s="73">
        <f t="shared" si="95"/>
        <v>-1.004751837285262E-14</v>
      </c>
      <c r="L381" s="21">
        <f t="shared" si="96"/>
        <v>0.6880503899672582</v>
      </c>
      <c r="M381" s="74">
        <f t="shared" si="97"/>
        <v>3.0729261973814807E-6</v>
      </c>
      <c r="N381" s="10">
        <f t="shared" si="98"/>
        <v>2.4791688187413763E-3</v>
      </c>
      <c r="O381" s="10">
        <f t="shared" si="99"/>
        <v>5.8136262719077286E-6</v>
      </c>
      <c r="P381" s="75">
        <v>379</v>
      </c>
      <c r="Q381" s="71">
        <f t="shared" si="100"/>
        <v>0.68805038995155732</v>
      </c>
      <c r="R381" s="76"/>
      <c r="S381" s="197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</row>
    <row r="382" spans="1:33" x14ac:dyDescent="0.25">
      <c r="A382" s="71">
        <f t="shared" si="88"/>
        <v>-8.6631540252420078E-2</v>
      </c>
      <c r="B382" s="60">
        <v>8.6631540252420078E-2</v>
      </c>
      <c r="C382" s="60">
        <v>0.68980336634969508</v>
      </c>
      <c r="D382" s="21">
        <f t="shared" si="89"/>
        <v>0.48663154025242011</v>
      </c>
      <c r="E382" s="21">
        <f t="shared" si="90"/>
        <v>3.7142902457539019E-2</v>
      </c>
      <c r="F382" s="21">
        <f t="shared" si="91"/>
        <v>4.4654861760547268E-2</v>
      </c>
      <c r="G382" s="21">
        <f t="shared" si="101"/>
        <v>4.8337760196167645E-3</v>
      </c>
      <c r="H382" s="21">
        <f t="shared" si="92"/>
        <v>8.1797764218086294E-2</v>
      </c>
      <c r="I382" s="21">
        <f t="shared" si="93"/>
        <v>4.8337760196167584E-3</v>
      </c>
      <c r="J382" s="21">
        <f t="shared" si="94"/>
        <v>1.4717025365313513E-11</v>
      </c>
      <c r="K382" s="73">
        <f t="shared" si="95"/>
        <v>-9.4102503567184003E-15</v>
      </c>
      <c r="L382" s="21">
        <f t="shared" si="96"/>
        <v>0.68785184076932493</v>
      </c>
      <c r="M382" s="74">
        <f t="shared" si="97"/>
        <v>3.8084520908390523E-6</v>
      </c>
      <c r="N382" s="10">
        <f t="shared" si="98"/>
        <v>2.4410537082237092E-3</v>
      </c>
      <c r="O382" s="10">
        <f t="shared" si="99"/>
        <v>5.7251200594380961E-6</v>
      </c>
      <c r="P382" s="75">
        <v>380</v>
      </c>
      <c r="Q382" s="71">
        <f t="shared" si="100"/>
        <v>0.68785184075461736</v>
      </c>
      <c r="R382" s="76"/>
      <c r="S382" s="197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</row>
    <row r="383" spans="1:33" x14ac:dyDescent="0.25">
      <c r="A383" s="71">
        <f t="shared" si="88"/>
        <v>-8.6059714904219112E-2</v>
      </c>
      <c r="B383" s="60">
        <v>8.6059714904219112E-2</v>
      </c>
      <c r="C383" s="60">
        <v>0.68933432671752182</v>
      </c>
      <c r="D383" s="21">
        <f t="shared" si="89"/>
        <v>0.48605971490421912</v>
      </c>
      <c r="E383" s="21">
        <f t="shared" si="90"/>
        <v>3.7142902457539019E-2</v>
      </c>
      <c r="F383" s="21">
        <f t="shared" si="91"/>
        <v>4.413214071300909E-2</v>
      </c>
      <c r="G383" s="21">
        <f t="shared" si="101"/>
        <v>4.7846717197719268E-3</v>
      </c>
      <c r="H383" s="21">
        <f t="shared" si="92"/>
        <v>8.1275043170548109E-2</v>
      </c>
      <c r="I383" s="21">
        <f t="shared" si="93"/>
        <v>4.784671719771926E-3</v>
      </c>
      <c r="J383" s="21">
        <f t="shared" si="94"/>
        <v>1.3899077434875451E-11</v>
      </c>
      <c r="K383" s="73">
        <f t="shared" si="95"/>
        <v>-8.8884455351450529E-15</v>
      </c>
      <c r="L383" s="21">
        <f t="shared" si="96"/>
        <v>0.68767798803554525</v>
      </c>
      <c r="M383" s="74">
        <f t="shared" si="97"/>
        <v>2.7434578294118671E-6</v>
      </c>
      <c r="N383" s="10">
        <f t="shared" si="98"/>
        <v>2.4081699757257198E-3</v>
      </c>
      <c r="O383" s="10">
        <f t="shared" si="99"/>
        <v>5.6477605394546598E-6</v>
      </c>
      <c r="P383" s="75">
        <v>381</v>
      </c>
      <c r="Q383" s="71">
        <f t="shared" si="100"/>
        <v>0.68767798802165503</v>
      </c>
      <c r="R383" s="76"/>
      <c r="S383" s="197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</row>
    <row r="384" spans="1:33" x14ac:dyDescent="0.25">
      <c r="A384" s="71">
        <f t="shared" si="88"/>
        <v>-8.5406200220561182E-2</v>
      </c>
      <c r="B384" s="60">
        <v>8.5406200220561182E-2</v>
      </c>
      <c r="C384" s="60">
        <v>0.68918218890298899</v>
      </c>
      <c r="D384" s="21">
        <f t="shared" si="89"/>
        <v>0.48540620022056119</v>
      </c>
      <c r="E384" s="21">
        <f t="shared" si="90"/>
        <v>3.7142902457539019E-2</v>
      </c>
      <c r="F384" s="21">
        <f t="shared" si="91"/>
        <v>4.3534329692983757E-2</v>
      </c>
      <c r="G384" s="21">
        <f t="shared" si="101"/>
        <v>4.7289680570186121E-3</v>
      </c>
      <c r="H384" s="21">
        <f t="shared" si="92"/>
        <v>8.0677232150522776E-2</v>
      </c>
      <c r="I384" s="21">
        <f t="shared" si="93"/>
        <v>4.7289680570186095E-3</v>
      </c>
      <c r="J384" s="21">
        <f t="shared" si="94"/>
        <v>1.3019796343678134E-11</v>
      </c>
      <c r="K384" s="73">
        <f t="shared" si="95"/>
        <v>-8.3266726846852078E-15</v>
      </c>
      <c r="L384" s="21">
        <f t="shared" si="96"/>
        <v>0.68747916099275608</v>
      </c>
      <c r="M384" s="74">
        <f t="shared" si="97"/>
        <v>2.9003040630322817E-6</v>
      </c>
      <c r="N384" s="10">
        <f t="shared" si="98"/>
        <v>2.3711150920263631E-3</v>
      </c>
      <c r="O384" s="10">
        <f t="shared" si="99"/>
        <v>5.5594706045227273E-6</v>
      </c>
      <c r="P384" s="75">
        <v>382</v>
      </c>
      <c r="Q384" s="71">
        <f t="shared" si="100"/>
        <v>0.6874791609797446</v>
      </c>
      <c r="R384" s="76"/>
      <c r="S384" s="197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</row>
    <row r="385" spans="1:33" x14ac:dyDescent="0.25">
      <c r="A385" s="71">
        <f t="shared" si="88"/>
        <v>-8.475268553690303E-2</v>
      </c>
      <c r="B385" s="60">
        <v>8.475268553690303E-2</v>
      </c>
      <c r="C385" s="60">
        <v>0.68902610183608926</v>
      </c>
      <c r="D385" s="21">
        <f t="shared" si="89"/>
        <v>0.48475268553690304</v>
      </c>
      <c r="E385" s="21">
        <f t="shared" si="90"/>
        <v>3.7142902457539019E-2</v>
      </c>
      <c r="F385" s="21">
        <f t="shared" si="91"/>
        <v>4.2936079983888362E-2</v>
      </c>
      <c r="G385" s="21">
        <f t="shared" si="101"/>
        <v>4.6737030832795096E-3</v>
      </c>
      <c r="H385" s="21">
        <f t="shared" si="92"/>
        <v>8.0078982441427388E-2</v>
      </c>
      <c r="I385" s="21">
        <f t="shared" si="93"/>
        <v>4.6737030832795026E-3</v>
      </c>
      <c r="J385" s="21">
        <f t="shared" si="94"/>
        <v>1.2196139646315589E-11</v>
      </c>
      <c r="K385" s="73">
        <f t="shared" si="95"/>
        <v>-7.7982065249640587E-15</v>
      </c>
      <c r="L385" s="21">
        <f t="shared" si="96"/>
        <v>0.68728018804563595</v>
      </c>
      <c r="M385" s="74">
        <f t="shared" si="97"/>
        <v>3.0482149636950156E-6</v>
      </c>
      <c r="N385" s="10">
        <f t="shared" si="98"/>
        <v>2.3346142692526831E-3</v>
      </c>
      <c r="O385" s="10">
        <f t="shared" si="99"/>
        <v>5.471336479905393E-6</v>
      </c>
      <c r="P385" s="75">
        <v>383</v>
      </c>
      <c r="Q385" s="71">
        <f t="shared" si="100"/>
        <v>0.68728018803344759</v>
      </c>
      <c r="R385" s="76"/>
      <c r="S385" s="197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</row>
    <row r="386" spans="1:33" x14ac:dyDescent="0.25">
      <c r="A386" s="71">
        <f t="shared" ref="A386:A449" si="102">-B386</f>
        <v>-8.4099170853245114E-2</v>
      </c>
      <c r="B386" s="60">
        <v>8.4099170853245114E-2</v>
      </c>
      <c r="C386" s="60">
        <v>0.68840552905951846</v>
      </c>
      <c r="D386" s="21">
        <f t="shared" ref="D386:D449" si="103">IF(B386=0,"",B386+1/$T$8)</f>
        <v>0.48409917085324516</v>
      </c>
      <c r="E386" s="21">
        <f t="shared" ref="E386:E449" si="104">IF(B386=0,"",$T$20-(LN(1+EXP(-$S$37*(H386-T$20))))/$S$37)</f>
        <v>3.7142902457539019E-2</v>
      </c>
      <c r="F386" s="21">
        <f t="shared" ref="F386:F449" si="105">IF(B386=0,"",B386-E386-G386-V$4*J386)</f>
        <v>4.2337396275916955E-2</v>
      </c>
      <c r="G386" s="21">
        <f t="shared" si="101"/>
        <v>4.6188721083645495E-3</v>
      </c>
      <c r="H386" s="21">
        <f t="shared" ref="H386:H449" si="106">IF(B386=0,"",B386-G386-V$4*J386)</f>
        <v>7.9480298733455981E-2</v>
      </c>
      <c r="I386" s="21">
        <f t="shared" ref="I386:I449" si="107">IF(B386=0,"",B386-H386-V$4*J386)</f>
        <v>4.6188721083645426E-3</v>
      </c>
      <c r="J386" s="21">
        <f t="shared" ref="J386:J449" si="108">IF(B386=0,"",LN(1+EXP($U$37*(B386-$U$39)))/$U$37)</f>
        <v>1.1424590156263565E-11</v>
      </c>
      <c r="K386" s="73">
        <f t="shared" ref="K386:K449" si="109">IF(B386=0,"",-LN(1+EXP($V$41*(B386-$V$39)))/$V$41)</f>
        <v>-7.3052675020308618E-15</v>
      </c>
      <c r="L386" s="21">
        <f t="shared" ref="L386:L449" si="110">IF(B386=0,"",$S$41*E386+$S$8+$T$41*F386+$U$41*I386+S$43*(J386+K386))</f>
        <v>0.68708107075410152</v>
      </c>
      <c r="M386" s="74">
        <f t="shared" ref="M386:M449" si="111">IF(B386=0,"",(L386-C386)*(L386-C386))</f>
        <v>1.7541898027879184E-6</v>
      </c>
      <c r="N386" s="10">
        <f t="shared" ref="N386:N449" si="112">IF(B386=0,"",1/V$16*LN(1+EXP(V$16*(B386-V$4*J386-T$39))))</f>
        <v>2.2986597060418272E-3</v>
      </c>
      <c r="O386" s="10">
        <f t="shared" ref="O386:O449" si="113">IF(B386=0,"",(N386-I386)^2)</f>
        <v>5.3833855918921458E-6</v>
      </c>
      <c r="P386" s="75">
        <v>384</v>
      </c>
      <c r="Q386" s="71">
        <f t="shared" ref="Q386:Q449" si="114">IF(B386=0,"",S$8+T$41*F386)</f>
        <v>0.68708107074268421</v>
      </c>
      <c r="R386" s="76"/>
      <c r="S386" s="197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</row>
    <row r="387" spans="1:33" x14ac:dyDescent="0.25">
      <c r="A387" s="71">
        <f t="shared" si="102"/>
        <v>-8.3527345505044148E-2</v>
      </c>
      <c r="B387" s="60">
        <v>8.3527345505044148E-2</v>
      </c>
      <c r="C387" s="60">
        <v>0.68916964900798483</v>
      </c>
      <c r="D387" s="21">
        <f t="shared" si="103"/>
        <v>0.48352734550504417</v>
      </c>
      <c r="E387" s="21">
        <f t="shared" si="104"/>
        <v>3.7142902457539019E-2</v>
      </c>
      <c r="F387" s="21">
        <f t="shared" si="105"/>
        <v>4.181319565869035E-2</v>
      </c>
      <c r="G387" s="21">
        <f t="shared" ref="G387:G450" si="115">IF(B387=0,"",1/2*(B387-V$4*J387+T$37)+1/2*POWER((B387-V$4*J387+T$37)^2-4*V$37*(B387-V$4*J387),0.5))</f>
        <v>4.5712473780251534E-3</v>
      </c>
      <c r="H387" s="21">
        <f t="shared" si="106"/>
        <v>7.8956098116229362E-2</v>
      </c>
      <c r="I387" s="21">
        <f t="shared" si="107"/>
        <v>4.5712473780251568E-3</v>
      </c>
      <c r="J387" s="21">
        <f t="shared" si="108"/>
        <v>1.0789629184279153E-11</v>
      </c>
      <c r="K387" s="73">
        <f t="shared" si="109"/>
        <v>-6.8989258750183428E-15</v>
      </c>
      <c r="L387" s="21">
        <f t="shared" si="110"/>
        <v>0.68690672592776192</v>
      </c>
      <c r="M387" s="74">
        <f t="shared" si="111"/>
        <v>5.1208208670055503E-6</v>
      </c>
      <c r="N387" s="10">
        <f t="shared" si="112"/>
        <v>2.26764150659508E-3</v>
      </c>
      <c r="O387" s="10">
        <f t="shared" si="113"/>
        <v>5.306600010887123E-6</v>
      </c>
      <c r="P387" s="75">
        <v>385</v>
      </c>
      <c r="Q387" s="71">
        <f t="shared" si="114"/>
        <v>0.68690672591697921</v>
      </c>
      <c r="R387" s="76"/>
      <c r="S387" s="197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</row>
    <row r="388" spans="1:33" x14ac:dyDescent="0.25">
      <c r="A388" s="71">
        <f t="shared" si="102"/>
        <v>-8.2955520156843418E-2</v>
      </c>
      <c r="B388" s="60">
        <v>8.2955520156843418E-2</v>
      </c>
      <c r="C388" s="60">
        <v>0.68778142354876515</v>
      </c>
      <c r="D388" s="21">
        <f t="shared" si="103"/>
        <v>0.48295552015684345</v>
      </c>
      <c r="E388" s="21">
        <f t="shared" si="104"/>
        <v>3.7142902457539019E-2</v>
      </c>
      <c r="F388" s="21">
        <f t="shared" si="105"/>
        <v>4.1288669373070054E-2</v>
      </c>
      <c r="G388" s="21">
        <f t="shared" si="115"/>
        <v>4.523948316044385E-3</v>
      </c>
      <c r="H388" s="21">
        <f t="shared" si="106"/>
        <v>7.8431571830609073E-2</v>
      </c>
      <c r="I388" s="21">
        <f t="shared" si="107"/>
        <v>4.523948316044385E-3</v>
      </c>
      <c r="J388" s="21">
        <f t="shared" si="108"/>
        <v>1.0189959981725311E-11</v>
      </c>
      <c r="K388" s="73">
        <f t="shared" si="109"/>
        <v>-6.5170091545475456E-15</v>
      </c>
      <c r="L388" s="21">
        <f t="shared" si="110"/>
        <v>0.68673227278682114</v>
      </c>
      <c r="M388" s="74">
        <f t="shared" si="111"/>
        <v>1.1007173212876896E-6</v>
      </c>
      <c r="N388" s="10">
        <f t="shared" si="112"/>
        <v>2.2370305330692911E-3</v>
      </c>
      <c r="O388" s="10">
        <f t="shared" si="113"/>
        <v>5.2299929460877191E-6</v>
      </c>
      <c r="P388" s="75">
        <v>386</v>
      </c>
      <c r="Q388" s="71">
        <f t="shared" si="114"/>
        <v>0.68673227277663773</v>
      </c>
      <c r="R388" s="76"/>
      <c r="S388" s="197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</row>
    <row r="389" spans="1:33" x14ac:dyDescent="0.25">
      <c r="A389" s="71">
        <f t="shared" si="102"/>
        <v>-8.2302005473185488E-2</v>
      </c>
      <c r="B389" s="60">
        <v>8.2302005473185488E-2</v>
      </c>
      <c r="C389" s="60">
        <v>0.68794165195159362</v>
      </c>
      <c r="D389" s="21">
        <f t="shared" si="103"/>
        <v>0.48230200547318552</v>
      </c>
      <c r="E389" s="21">
        <f t="shared" si="104"/>
        <v>3.7142902457539019E-2</v>
      </c>
      <c r="F389" s="21">
        <f t="shared" si="105"/>
        <v>4.0688815870823035E-2</v>
      </c>
      <c r="G389" s="21">
        <f t="shared" si="115"/>
        <v>4.4702871352781115E-3</v>
      </c>
      <c r="H389" s="21">
        <f t="shared" si="106"/>
        <v>7.7831718328362054E-2</v>
      </c>
      <c r="I389" s="21">
        <f t="shared" si="107"/>
        <v>4.4702871352781098E-3</v>
      </c>
      <c r="J389" s="21">
        <f t="shared" si="108"/>
        <v>9.5453245262351618E-12</v>
      </c>
      <c r="K389" s="73">
        <f t="shared" si="109"/>
        <v>-6.1040061893872478E-15</v>
      </c>
      <c r="L389" s="21">
        <f t="shared" si="110"/>
        <v>0.68653276643143235</v>
      </c>
      <c r="M389" s="74">
        <f t="shared" si="111"/>
        <v>1.984958408920103E-6</v>
      </c>
      <c r="N389" s="10">
        <f t="shared" si="112"/>
        <v>2.2025387346784569E-3</v>
      </c>
      <c r="O389" s="10">
        <f t="shared" si="113"/>
        <v>5.1426828084222834E-6</v>
      </c>
      <c r="P389" s="75">
        <v>387</v>
      </c>
      <c r="Q389" s="71">
        <f t="shared" si="114"/>
        <v>0.68653276642189309</v>
      </c>
      <c r="R389" s="76"/>
      <c r="S389" s="197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</row>
    <row r="390" spans="1:33" x14ac:dyDescent="0.25">
      <c r="A390" s="71">
        <f t="shared" si="102"/>
        <v>-8.164849078952735E-2</v>
      </c>
      <c r="B390" s="60">
        <v>8.164849078952735E-2</v>
      </c>
      <c r="C390" s="60">
        <v>0.68778142354876515</v>
      </c>
      <c r="D390" s="21">
        <f t="shared" si="103"/>
        <v>0.48164849078952737</v>
      </c>
      <c r="E390" s="21">
        <f t="shared" si="104"/>
        <v>3.7142902457539019E-2</v>
      </c>
      <c r="F390" s="21">
        <f t="shared" si="105"/>
        <v>4.0088545436349522E-2</v>
      </c>
      <c r="G390" s="21">
        <f t="shared" si="115"/>
        <v>4.4170428866973366E-3</v>
      </c>
      <c r="H390" s="21">
        <f t="shared" si="106"/>
        <v>7.7231447893888541E-2</v>
      </c>
      <c r="I390" s="21">
        <f t="shared" si="107"/>
        <v>4.4170428866973392E-3</v>
      </c>
      <c r="J390" s="21">
        <f t="shared" si="108"/>
        <v>8.9414697828076073E-12</v>
      </c>
      <c r="K390" s="73">
        <f t="shared" si="109"/>
        <v>-5.7176485768179217E-15</v>
      </c>
      <c r="L390" s="21">
        <f t="shared" si="110"/>
        <v>0.68633312140784541</v>
      </c>
      <c r="M390" s="74">
        <f t="shared" si="111"/>
        <v>2.0975790913926816E-6</v>
      </c>
      <c r="N390" s="10">
        <f t="shared" si="112"/>
        <v>2.1685647849822619E-3</v>
      </c>
      <c r="O390" s="10">
        <f t="shared" si="113"/>
        <v>5.055653773892237E-6</v>
      </c>
      <c r="P390" s="75">
        <v>388</v>
      </c>
      <c r="Q390" s="71">
        <f t="shared" si="114"/>
        <v>0.68633312139890967</v>
      </c>
      <c r="R390" s="76"/>
      <c r="S390" s="197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</row>
    <row r="391" spans="1:33" x14ac:dyDescent="0.25">
      <c r="A391" s="71">
        <f t="shared" si="102"/>
        <v>-8.1076665441326606E-2</v>
      </c>
      <c r="B391" s="60">
        <v>8.1076665441326606E-2</v>
      </c>
      <c r="C391" s="60">
        <v>0.68716141657329566</v>
      </c>
      <c r="D391" s="21">
        <f t="shared" si="103"/>
        <v>0.48107666544132666</v>
      </c>
      <c r="E391" s="21">
        <f t="shared" si="104"/>
        <v>3.7142902457539019E-2</v>
      </c>
      <c r="F391" s="21">
        <f t="shared" si="105"/>
        <v>3.9562970264054406E-2</v>
      </c>
      <c r="G391" s="21">
        <f t="shared" si="115"/>
        <v>4.3707927112886652E-3</v>
      </c>
      <c r="H391" s="21">
        <f t="shared" si="106"/>
        <v>7.6705872721593418E-2</v>
      </c>
      <c r="I391" s="21">
        <f t="shared" si="107"/>
        <v>4.3707927112886695E-3</v>
      </c>
      <c r="J391" s="21">
        <f t="shared" si="108"/>
        <v>8.4445184142950408E-12</v>
      </c>
      <c r="K391" s="73">
        <f t="shared" si="109"/>
        <v>-5.4001247917753037E-15</v>
      </c>
      <c r="L391" s="21">
        <f t="shared" si="110"/>
        <v>0.68615831941590233</v>
      </c>
      <c r="M391" s="74">
        <f t="shared" si="111"/>
        <v>1.0062039071705769E-6</v>
      </c>
      <c r="N391" s="10">
        <f t="shared" si="112"/>
        <v>2.1392565928718492E-3</v>
      </c>
      <c r="O391" s="10">
        <f t="shared" si="113"/>
        <v>4.9797534477988092E-6</v>
      </c>
      <c r="P391" s="75">
        <v>389</v>
      </c>
      <c r="Q391" s="71">
        <f t="shared" si="114"/>
        <v>0.68615831940746319</v>
      </c>
      <c r="R391" s="76"/>
      <c r="S391" s="197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</row>
    <row r="392" spans="1:33" x14ac:dyDescent="0.25">
      <c r="A392" s="71">
        <f t="shared" si="102"/>
        <v>-8.0504840093125876E-2</v>
      </c>
      <c r="B392" s="60">
        <v>8.0504840093125876E-2</v>
      </c>
      <c r="C392" s="60">
        <v>0.68700980828315128</v>
      </c>
      <c r="D392" s="21">
        <f t="shared" si="103"/>
        <v>0.48050484009312588</v>
      </c>
      <c r="E392" s="21">
        <f t="shared" si="104"/>
        <v>3.7142902457539019E-2</v>
      </c>
      <c r="F392" s="21">
        <f t="shared" si="105"/>
        <v>3.9037082182640029E-2</v>
      </c>
      <c r="G392" s="21">
        <f t="shared" si="115"/>
        <v>4.3248554449716453E-3</v>
      </c>
      <c r="H392" s="21">
        <f t="shared" si="106"/>
        <v>7.6179984640179041E-2</v>
      </c>
      <c r="I392" s="21">
        <f t="shared" si="107"/>
        <v>4.3248554449716505E-3</v>
      </c>
      <c r="J392" s="21">
        <f t="shared" si="108"/>
        <v>7.9751849536963684E-12</v>
      </c>
      <c r="K392" s="73">
        <f t="shared" si="109"/>
        <v>-5.1003645751266689E-15</v>
      </c>
      <c r="L392" s="21">
        <f t="shared" si="110"/>
        <v>0.68598341335298041</v>
      </c>
      <c r="M392" s="74">
        <f t="shared" si="111"/>
        <v>1.0534865526804668E-6</v>
      </c>
      <c r="N392" s="10">
        <f t="shared" si="112"/>
        <v>2.1103343772967717E-3</v>
      </c>
      <c r="O392" s="10">
        <f t="shared" si="113"/>
        <v>4.9041035591758856E-6</v>
      </c>
      <c r="P392" s="75">
        <v>390</v>
      </c>
      <c r="Q392" s="71">
        <f t="shared" si="114"/>
        <v>0.68598341334501034</v>
      </c>
      <c r="R392" s="76"/>
      <c r="S392" s="197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</row>
    <row r="393" spans="1:33" x14ac:dyDescent="0.25">
      <c r="A393" s="71">
        <f t="shared" si="102"/>
        <v>-7.9851325409467724E-2</v>
      </c>
      <c r="B393" s="60">
        <v>7.9851325409467724E-2</v>
      </c>
      <c r="C393" s="60">
        <v>0.68684950313653581</v>
      </c>
      <c r="D393" s="21">
        <f t="shared" si="103"/>
        <v>0.47985132540946773</v>
      </c>
      <c r="E393" s="21">
        <f t="shared" si="104"/>
        <v>3.7142902457539019E-2</v>
      </c>
      <c r="F393" s="21">
        <f t="shared" si="105"/>
        <v>3.8435687785419829E-2</v>
      </c>
      <c r="G393" s="21">
        <f t="shared" si="115"/>
        <v>4.2727351590382129E-3</v>
      </c>
      <c r="H393" s="21">
        <f t="shared" si="106"/>
        <v>7.5578590242958849E-2</v>
      </c>
      <c r="I393" s="21">
        <f t="shared" si="107"/>
        <v>4.2727351590382137E-3</v>
      </c>
      <c r="J393" s="21">
        <f t="shared" si="108"/>
        <v>7.470661864113498E-12</v>
      </c>
      <c r="K393" s="73">
        <f t="shared" si="109"/>
        <v>-4.7761794519362823E-15</v>
      </c>
      <c r="L393" s="21">
        <f t="shared" si="110"/>
        <v>0.68578339450870218</v>
      </c>
      <c r="M393" s="74">
        <f t="shared" si="111"/>
        <v>1.1365876063413022E-6</v>
      </c>
      <c r="N393" s="10">
        <f t="shared" si="112"/>
        <v>2.077746865793957E-3</v>
      </c>
      <c r="O393" s="10">
        <f t="shared" si="113"/>
        <v>4.817973607479335E-6</v>
      </c>
      <c r="P393" s="75">
        <v>391</v>
      </c>
      <c r="Q393" s="71">
        <f t="shared" si="114"/>
        <v>0.68578339450123627</v>
      </c>
      <c r="R393" s="76"/>
      <c r="S393" s="197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</row>
    <row r="394" spans="1:33" x14ac:dyDescent="0.25">
      <c r="A394" s="71">
        <f t="shared" si="102"/>
        <v>-7.927950006126698E-2</v>
      </c>
      <c r="B394" s="60">
        <v>7.927950006126698E-2</v>
      </c>
      <c r="C394" s="60">
        <v>0.6871700465710131</v>
      </c>
      <c r="D394" s="21">
        <f t="shared" si="103"/>
        <v>0.47927950006126702</v>
      </c>
      <c r="E394" s="21">
        <f t="shared" si="104"/>
        <v>3.7142902457539019E-2</v>
      </c>
      <c r="F394" s="21">
        <f t="shared" si="105"/>
        <v>3.7909138878331243E-2</v>
      </c>
      <c r="G394" s="21">
        <f t="shared" si="115"/>
        <v>4.2274587183412649E-3</v>
      </c>
      <c r="H394" s="21">
        <f t="shared" si="106"/>
        <v>7.5052041335870262E-2</v>
      </c>
      <c r="I394" s="21">
        <f t="shared" si="107"/>
        <v>4.227458718341264E-3</v>
      </c>
      <c r="J394" s="21">
        <f t="shared" si="108"/>
        <v>7.0554539963276021E-12</v>
      </c>
      <c r="K394" s="73">
        <f t="shared" si="109"/>
        <v>-4.5119463720756186E-15</v>
      </c>
      <c r="L394" s="21">
        <f t="shared" si="110"/>
        <v>0.68560826866063518</v>
      </c>
      <c r="M394" s="74">
        <f t="shared" si="111"/>
        <v>2.4391502413444414E-6</v>
      </c>
      <c r="N394" s="10">
        <f t="shared" si="112"/>
        <v>2.0496355946365168E-3</v>
      </c>
      <c r="O394" s="10">
        <f t="shared" si="113"/>
        <v>4.7429135581431022E-6</v>
      </c>
      <c r="P394" s="75">
        <v>392</v>
      </c>
      <c r="Q394" s="71">
        <f t="shared" si="114"/>
        <v>0.68560826865358426</v>
      </c>
      <c r="R394" s="76"/>
      <c r="S394" s="197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</row>
    <row r="395" spans="1:33" x14ac:dyDescent="0.25">
      <c r="A395" s="71">
        <f t="shared" si="102"/>
        <v>-7.8625985377608829E-2</v>
      </c>
      <c r="B395" s="60">
        <v>7.8625985377608829E-2</v>
      </c>
      <c r="C395" s="60">
        <v>0.68747784988752658</v>
      </c>
      <c r="D395" s="21">
        <f t="shared" si="103"/>
        <v>0.47862598537760886</v>
      </c>
      <c r="E395" s="21">
        <f t="shared" si="104"/>
        <v>3.7142902457539019E-2</v>
      </c>
      <c r="F395" s="21">
        <f t="shared" si="105"/>
        <v>3.7306996702647623E-2</v>
      </c>
      <c r="G395" s="21">
        <f t="shared" si="115"/>
        <v>4.1760862108130709E-3</v>
      </c>
      <c r="H395" s="21">
        <f t="shared" si="106"/>
        <v>7.4449899160186642E-2</v>
      </c>
      <c r="I395" s="21">
        <f t="shared" si="107"/>
        <v>4.1760862108130735E-3</v>
      </c>
      <c r="J395" s="21">
        <f t="shared" si="108"/>
        <v>6.6091132544885532E-12</v>
      </c>
      <c r="K395" s="73">
        <f t="shared" si="109"/>
        <v>-4.2255088317224531E-15</v>
      </c>
      <c r="L395" s="21">
        <f t="shared" si="110"/>
        <v>0.68540800111143174</v>
      </c>
      <c r="M395" s="74">
        <f t="shared" si="111"/>
        <v>4.2842739559013086E-6</v>
      </c>
      <c r="N395" s="10">
        <f t="shared" si="112"/>
        <v>2.017962465512905E-3</v>
      </c>
      <c r="O395" s="10">
        <f t="shared" si="113"/>
        <v>4.6574981000284266E-6</v>
      </c>
      <c r="P395" s="75">
        <v>393</v>
      </c>
      <c r="Q395" s="71">
        <f t="shared" si="114"/>
        <v>0.6854080011048268</v>
      </c>
      <c r="R395" s="76"/>
      <c r="S395" s="197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</row>
    <row r="396" spans="1:33" x14ac:dyDescent="0.25">
      <c r="A396" s="71">
        <f t="shared" si="102"/>
        <v>-7.8054160029408098E-2</v>
      </c>
      <c r="B396" s="60">
        <v>7.8054160029408098E-2</v>
      </c>
      <c r="C396" s="60">
        <v>0.68591880360887159</v>
      </c>
      <c r="D396" s="21">
        <f t="shared" si="103"/>
        <v>0.47805416002940815</v>
      </c>
      <c r="E396" s="21">
        <f t="shared" si="104"/>
        <v>3.7142902457539019E-2</v>
      </c>
      <c r="F396" s="21">
        <f t="shared" si="105"/>
        <v>3.6779799933825463E-2</v>
      </c>
      <c r="G396" s="21">
        <f t="shared" si="115"/>
        <v>4.1314576318018242E-3</v>
      </c>
      <c r="H396" s="21">
        <f t="shared" si="106"/>
        <v>7.3922702391364489E-2</v>
      </c>
      <c r="I396" s="21">
        <f t="shared" si="107"/>
        <v>4.1314576318018199E-3</v>
      </c>
      <c r="J396" s="21">
        <f t="shared" si="108"/>
        <v>6.2417893056891946E-12</v>
      </c>
      <c r="K396" s="73">
        <f t="shared" si="109"/>
        <v>-3.9923619965512655E-15</v>
      </c>
      <c r="L396" s="21">
        <f t="shared" si="110"/>
        <v>0.68523265978991388</v>
      </c>
      <c r="M396" s="74">
        <f t="shared" si="111"/>
        <v>4.7079334029386711E-7</v>
      </c>
      <c r="N396" s="10">
        <f t="shared" si="112"/>
        <v>1.9906405451744313E-3</v>
      </c>
      <c r="O396" s="10">
        <f t="shared" si="113"/>
        <v>4.5830977983957796E-6</v>
      </c>
      <c r="P396" s="75">
        <v>394</v>
      </c>
      <c r="Q396" s="71">
        <f t="shared" si="114"/>
        <v>0.68523265978367609</v>
      </c>
      <c r="R396" s="76"/>
      <c r="S396" s="197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</row>
    <row r="397" spans="1:33" x14ac:dyDescent="0.25">
      <c r="A397" s="71">
        <f t="shared" si="102"/>
        <v>-7.7400645345749947E-2</v>
      </c>
      <c r="B397" s="60">
        <v>7.7400645345749947E-2</v>
      </c>
      <c r="C397" s="60">
        <v>0.68670644129781278</v>
      </c>
      <c r="D397" s="21">
        <f t="shared" si="103"/>
        <v>0.47740064534575</v>
      </c>
      <c r="E397" s="21">
        <f t="shared" si="104"/>
        <v>3.7142902457539019E-2</v>
      </c>
      <c r="F397" s="21">
        <f t="shared" si="105"/>
        <v>3.6176924621194352E-2</v>
      </c>
      <c r="G397" s="21">
        <f t="shared" si="115"/>
        <v>4.0808182611696553E-3</v>
      </c>
      <c r="H397" s="21">
        <f t="shared" si="106"/>
        <v>7.3319827078733371E-2</v>
      </c>
      <c r="I397" s="21">
        <f t="shared" si="107"/>
        <v>4.0808182611696527E-3</v>
      </c>
      <c r="J397" s="21">
        <f t="shared" si="108"/>
        <v>5.8469229440975845E-12</v>
      </c>
      <c r="K397" s="73">
        <f t="shared" si="109"/>
        <v>-3.7392311469368283E-15</v>
      </c>
      <c r="L397" s="21">
        <f t="shared" si="110"/>
        <v>0.68503214840542637</v>
      </c>
      <c r="M397" s="74">
        <f t="shared" si="111"/>
        <v>2.8032566894956462E-6</v>
      </c>
      <c r="N397" s="10">
        <f t="shared" si="112"/>
        <v>1.9598574135042041E-3</v>
      </c>
      <c r="O397" s="10">
        <f t="shared" si="113"/>
        <v>4.4984749173297378E-6</v>
      </c>
      <c r="P397" s="75">
        <v>395</v>
      </c>
      <c r="Q397" s="71">
        <f t="shared" si="114"/>
        <v>0.68503214839958315</v>
      </c>
      <c r="R397" s="76"/>
      <c r="S397" s="197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</row>
    <row r="398" spans="1:33" x14ac:dyDescent="0.25">
      <c r="A398" s="71">
        <f t="shared" si="102"/>
        <v>-7.6747130662092031E-2</v>
      </c>
      <c r="B398" s="60">
        <v>7.6747130662092031E-2</v>
      </c>
      <c r="C398" s="60">
        <v>0.68546032159757908</v>
      </c>
      <c r="D398" s="21">
        <f t="shared" si="103"/>
        <v>0.47674713066209207</v>
      </c>
      <c r="E398" s="21">
        <f t="shared" si="104"/>
        <v>3.7142902457539019E-2</v>
      </c>
      <c r="F398" s="21">
        <f t="shared" si="105"/>
        <v>3.5573664170409199E-2</v>
      </c>
      <c r="G398" s="21">
        <f t="shared" si="115"/>
        <v>4.0305640286667777E-3</v>
      </c>
      <c r="H398" s="21">
        <f t="shared" si="106"/>
        <v>7.2716566627948218E-2</v>
      </c>
      <c r="I398" s="21">
        <f t="shared" si="107"/>
        <v>4.0305640286667768E-3</v>
      </c>
      <c r="J398" s="21">
        <f t="shared" si="108"/>
        <v>5.4770366005307974E-12</v>
      </c>
      <c r="K398" s="73">
        <f t="shared" si="109"/>
        <v>-3.5016434196671307E-15</v>
      </c>
      <c r="L398" s="21">
        <f t="shared" si="110"/>
        <v>0.68483150892717259</v>
      </c>
      <c r="M398" s="74">
        <f t="shared" si="111"/>
        <v>3.9540537446373685E-7</v>
      </c>
      <c r="N398" s="10">
        <f t="shared" si="112"/>
        <v>1.9295391769642422E-3</v>
      </c>
      <c r="O398" s="10">
        <f t="shared" si="113"/>
        <v>4.4143054274716581E-6</v>
      </c>
      <c r="P398" s="75">
        <v>396</v>
      </c>
      <c r="Q398" s="71">
        <f t="shared" si="114"/>
        <v>0.68483150892169908</v>
      </c>
      <c r="R398" s="76"/>
      <c r="S398" s="197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</row>
    <row r="399" spans="1:33" x14ac:dyDescent="0.25">
      <c r="A399" s="71">
        <f t="shared" si="102"/>
        <v>-7.6175305313891287E-2</v>
      </c>
      <c r="B399" s="60">
        <v>7.6175305313891287E-2</v>
      </c>
      <c r="C399" s="60">
        <v>0.68562041434962884</v>
      </c>
      <c r="D399" s="21">
        <f t="shared" si="103"/>
        <v>0.4761753053138913</v>
      </c>
      <c r="E399" s="21">
        <f t="shared" si="104"/>
        <v>3.7142902457539019E-2</v>
      </c>
      <c r="F399" s="21">
        <f t="shared" si="105"/>
        <v>3.5045498500891878E-2</v>
      </c>
      <c r="G399" s="21">
        <f t="shared" si="115"/>
        <v>3.9869043502877566E-3</v>
      </c>
      <c r="H399" s="21">
        <f t="shared" si="106"/>
        <v>7.2188400958430904E-2</v>
      </c>
      <c r="I399" s="21">
        <f t="shared" si="107"/>
        <v>3.9869043502877514E-3</v>
      </c>
      <c r="J399" s="21">
        <f t="shared" si="108"/>
        <v>5.1726312109090641E-12</v>
      </c>
      <c r="K399" s="73">
        <f t="shared" si="109"/>
        <v>-3.3084646133824191E-15</v>
      </c>
      <c r="L399" s="21">
        <f t="shared" si="110"/>
        <v>0.68465584535729362</v>
      </c>
      <c r="M399" s="74">
        <f t="shared" si="111"/>
        <v>9.3039334097456816E-7</v>
      </c>
      <c r="N399" s="10">
        <f t="shared" si="112"/>
        <v>1.9033868224067004E-3</v>
      </c>
      <c r="O399" s="10">
        <f t="shared" si="113"/>
        <v>4.3410452889875663E-6</v>
      </c>
      <c r="P399" s="75">
        <v>397</v>
      </c>
      <c r="Q399" s="71">
        <f t="shared" si="114"/>
        <v>0.68465584535212431</v>
      </c>
      <c r="R399" s="76"/>
      <c r="S399" s="197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</row>
    <row r="400" spans="1:33" x14ac:dyDescent="0.25">
      <c r="A400" s="71">
        <f t="shared" si="102"/>
        <v>-7.5603479965690321E-2</v>
      </c>
      <c r="B400" s="60">
        <v>7.5603479965690321E-2</v>
      </c>
      <c r="C400" s="60">
        <v>0.68577181629701911</v>
      </c>
      <c r="D400" s="21">
        <f t="shared" si="103"/>
        <v>0.47560347996569036</v>
      </c>
      <c r="E400" s="21">
        <f t="shared" si="104"/>
        <v>3.7142902457539019E-2</v>
      </c>
      <c r="F400" s="21">
        <f t="shared" si="105"/>
        <v>3.4517043694701981E-2</v>
      </c>
      <c r="G400" s="21">
        <f t="shared" si="115"/>
        <v>3.943533808564173E-3</v>
      </c>
      <c r="H400" s="21">
        <f t="shared" si="106"/>
        <v>7.1659946152241E-2</v>
      </c>
      <c r="I400" s="21">
        <f t="shared" si="107"/>
        <v>3.9435338085641756E-3</v>
      </c>
      <c r="J400" s="21">
        <f t="shared" si="108"/>
        <v>4.8851456201651006E-12</v>
      </c>
      <c r="K400" s="73">
        <f t="shared" si="109"/>
        <v>-3.1241675912947023E-15</v>
      </c>
      <c r="L400" s="21">
        <f t="shared" si="110"/>
        <v>0.68448008562294571</v>
      </c>
      <c r="M400" s="74">
        <f t="shared" si="111"/>
        <v>1.6685681343421181E-6</v>
      </c>
      <c r="N400" s="10">
        <f t="shared" si="112"/>
        <v>1.8775808603007948E-3</v>
      </c>
      <c r="O400" s="10">
        <f t="shared" si="113"/>
        <v>4.2681615844381554E-6</v>
      </c>
      <c r="P400" s="75">
        <v>398</v>
      </c>
      <c r="Q400" s="71">
        <f t="shared" si="114"/>
        <v>0.68448008561806373</v>
      </c>
      <c r="R400" s="76"/>
      <c r="S400" s="197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</row>
    <row r="401" spans="1:33" x14ac:dyDescent="0.25">
      <c r="A401" s="71">
        <f t="shared" si="102"/>
        <v>-7.4949965282032405E-2</v>
      </c>
      <c r="B401" s="60">
        <v>7.4949965282032405E-2</v>
      </c>
      <c r="C401" s="60">
        <v>0.68499307057124859</v>
      </c>
      <c r="D401" s="21">
        <f t="shared" si="103"/>
        <v>0.47494996528203243</v>
      </c>
      <c r="E401" s="21">
        <f t="shared" si="104"/>
        <v>3.7142902457539019E-2</v>
      </c>
      <c r="F401" s="21">
        <f t="shared" si="105"/>
        <v>3.3912744672208887E-2</v>
      </c>
      <c r="G401" s="21">
        <f t="shared" si="115"/>
        <v>3.8943181477083949E-3</v>
      </c>
      <c r="H401" s="21">
        <f t="shared" si="106"/>
        <v>7.1055647129747906E-2</v>
      </c>
      <c r="I401" s="21">
        <f t="shared" si="107"/>
        <v>3.8943181477083966E-3</v>
      </c>
      <c r="J401" s="21">
        <f t="shared" si="108"/>
        <v>4.5761017187305902E-12</v>
      </c>
      <c r="K401" s="73">
        <f t="shared" si="109"/>
        <v>-2.9265478929114846E-15</v>
      </c>
      <c r="L401" s="21">
        <f t="shared" si="110"/>
        <v>0.68427910072432141</v>
      </c>
      <c r="M401" s="74">
        <f t="shared" si="111"/>
        <v>5.0975294232121517E-7</v>
      </c>
      <c r="N401" s="10">
        <f t="shared" si="112"/>
        <v>1.8485068776132971E-3</v>
      </c>
      <c r="O401" s="10">
        <f t="shared" si="113"/>
        <v>4.1853437528481255E-6</v>
      </c>
      <c r="P401" s="75">
        <v>399</v>
      </c>
      <c r="Q401" s="71">
        <f t="shared" si="114"/>
        <v>0.68427910071974818</v>
      </c>
      <c r="R401" s="76"/>
      <c r="S401" s="197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</row>
    <row r="402" spans="1:33" x14ac:dyDescent="0.25">
      <c r="A402" s="71">
        <f t="shared" si="102"/>
        <v>-7.4378139933831661E-2</v>
      </c>
      <c r="B402" s="60">
        <v>7.4378139933831661E-2</v>
      </c>
      <c r="C402" s="60">
        <v>0.6851531603317349</v>
      </c>
      <c r="D402" s="21">
        <f t="shared" si="103"/>
        <v>0.47437813993383171</v>
      </c>
      <c r="E402" s="21">
        <f t="shared" si="104"/>
        <v>3.7142902457539019E-2</v>
      </c>
      <c r="F402" s="21">
        <f t="shared" si="105"/>
        <v>3.3383679106437705E-2</v>
      </c>
      <c r="G402" s="21">
        <f t="shared" si="115"/>
        <v>3.8515583655331642E-3</v>
      </c>
      <c r="H402" s="21">
        <f t="shared" si="106"/>
        <v>7.0526581563976731E-2</v>
      </c>
      <c r="I402" s="21">
        <f t="shared" si="107"/>
        <v>3.8515583655331599E-3</v>
      </c>
      <c r="J402" s="21">
        <f t="shared" si="108"/>
        <v>4.3217696079165602E-12</v>
      </c>
      <c r="K402" s="73">
        <f t="shared" si="109"/>
        <v>-2.7644553313162574E-15</v>
      </c>
      <c r="L402" s="21">
        <f t="shared" si="110"/>
        <v>0.68410313785637944</v>
      </c>
      <c r="M402" s="74">
        <f t="shared" si="111"/>
        <v>1.1025471987516097E-6</v>
      </c>
      <c r="N402" s="10">
        <f t="shared" si="112"/>
        <v>1.8234285201199942E-3</v>
      </c>
      <c r="O402" s="10">
        <f t="shared" si="113"/>
        <v>4.1133106698556317E-6</v>
      </c>
      <c r="P402" s="75">
        <v>400</v>
      </c>
      <c r="Q402" s="71">
        <f t="shared" si="114"/>
        <v>0.68410313785206045</v>
      </c>
      <c r="R402" s="76"/>
      <c r="S402" s="197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</row>
    <row r="403" spans="1:33" x14ac:dyDescent="0.25">
      <c r="A403" s="71">
        <f t="shared" si="102"/>
        <v>-7.3724625250173523E-2</v>
      </c>
      <c r="B403" s="60">
        <v>7.3724625250173523E-2</v>
      </c>
      <c r="C403" s="60">
        <v>0.68421941322753155</v>
      </c>
      <c r="D403" s="21">
        <f t="shared" si="103"/>
        <v>0.47372462525017356</v>
      </c>
      <c r="E403" s="21">
        <f t="shared" si="104"/>
        <v>3.7142902457539019E-2</v>
      </c>
      <c r="F403" s="21">
        <f t="shared" si="105"/>
        <v>3.2778688852133628E-2</v>
      </c>
      <c r="G403" s="21">
        <f t="shared" si="115"/>
        <v>3.8030339364525101E-3</v>
      </c>
      <c r="H403" s="21">
        <f t="shared" si="106"/>
        <v>6.992159130967264E-2</v>
      </c>
      <c r="I403" s="21">
        <f t="shared" si="107"/>
        <v>3.8030339364525166E-3</v>
      </c>
      <c r="J403" s="21">
        <f t="shared" si="108"/>
        <v>4.0483660859867908E-12</v>
      </c>
      <c r="K403" s="73">
        <f t="shared" si="109"/>
        <v>-2.5890400934255298E-15</v>
      </c>
      <c r="L403" s="21">
        <f t="shared" si="110"/>
        <v>0.68390192305975994</v>
      </c>
      <c r="M403" s="74">
        <f t="shared" si="111"/>
        <v>1.0080000663164238E-7</v>
      </c>
      <c r="N403" s="10">
        <f t="shared" si="112"/>
        <v>1.7951748187321329E-3</v>
      </c>
      <c r="O403" s="10">
        <f t="shared" si="113"/>
        <v>4.0314982366128777E-6</v>
      </c>
      <c r="P403" s="75">
        <v>401</v>
      </c>
      <c r="Q403" s="71">
        <f t="shared" si="114"/>
        <v>0.68390192305571418</v>
      </c>
      <c r="R403" s="76"/>
      <c r="S403" s="197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</row>
    <row r="404" spans="1:33" x14ac:dyDescent="0.25">
      <c r="A404" s="71">
        <f t="shared" si="102"/>
        <v>-7.3152799901972779E-2</v>
      </c>
      <c r="B404" s="60">
        <v>7.3152799901972779E-2</v>
      </c>
      <c r="C404" s="60">
        <v>0.68514889765854958</v>
      </c>
      <c r="D404" s="21">
        <f t="shared" si="103"/>
        <v>0.47315279990197279</v>
      </c>
      <c r="E404" s="21">
        <f t="shared" si="104"/>
        <v>3.7142902457539019E-2</v>
      </c>
      <c r="F404" s="21">
        <f t="shared" si="105"/>
        <v>3.224902432247212E-2</v>
      </c>
      <c r="G404" s="21">
        <f t="shared" si="115"/>
        <v>3.7608731181382749E-3</v>
      </c>
      <c r="H404" s="21">
        <f t="shared" si="106"/>
        <v>6.9391926780011132E-2</v>
      </c>
      <c r="I404" s="21">
        <f t="shared" si="107"/>
        <v>3.7608731181382809E-3</v>
      </c>
      <c r="J404" s="21">
        <f t="shared" si="108"/>
        <v>3.8233660674587638E-12</v>
      </c>
      <c r="K404" s="73">
        <f t="shared" si="109"/>
        <v>-2.4447111002242957E-15</v>
      </c>
      <c r="L404" s="21">
        <f t="shared" si="110"/>
        <v>0.68372576098137028</v>
      </c>
      <c r="M404" s="74">
        <f t="shared" si="111"/>
        <v>2.0253180019329508E-6</v>
      </c>
      <c r="N404" s="10">
        <f t="shared" si="112"/>
        <v>1.7708044665368094E-3</v>
      </c>
      <c r="O404" s="10">
        <f t="shared" si="113"/>
        <v>3.9603732380869004E-6</v>
      </c>
      <c r="P404" s="75">
        <v>402</v>
      </c>
      <c r="Q404" s="71">
        <f t="shared" si="114"/>
        <v>0.68372576097754933</v>
      </c>
      <c r="R404" s="76"/>
      <c r="S404" s="197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</row>
    <row r="405" spans="1:33" x14ac:dyDescent="0.25">
      <c r="A405" s="71">
        <f t="shared" si="102"/>
        <v>-7.2499285218314627E-2</v>
      </c>
      <c r="B405" s="60">
        <v>7.2499285218314627E-2</v>
      </c>
      <c r="C405" s="60">
        <v>0.68422385821632614</v>
      </c>
      <c r="D405" s="21">
        <f t="shared" si="103"/>
        <v>0.47249928521831464</v>
      </c>
      <c r="E405" s="21">
        <f t="shared" si="104"/>
        <v>3.7142902457539019E-2</v>
      </c>
      <c r="F405" s="21">
        <f t="shared" si="105"/>
        <v>3.1643356159678442E-2</v>
      </c>
      <c r="G405" s="21">
        <f t="shared" si="115"/>
        <v>3.7130265975156701E-3</v>
      </c>
      <c r="H405" s="21">
        <f t="shared" si="106"/>
        <v>6.8786258617217461E-2</v>
      </c>
      <c r="I405" s="21">
        <f t="shared" si="107"/>
        <v>3.7130265975156736E-3</v>
      </c>
      <c r="J405" s="21">
        <f t="shared" si="108"/>
        <v>3.5814928794034798E-12</v>
      </c>
      <c r="K405" s="73">
        <f t="shared" si="109"/>
        <v>-2.2892798767768106E-15</v>
      </c>
      <c r="L405" s="21">
        <f t="shared" si="110"/>
        <v>0.68352432071797897</v>
      </c>
      <c r="M405" s="74">
        <f t="shared" si="111"/>
        <v>4.8935271159381574E-7</v>
      </c>
      <c r="N405" s="10">
        <f t="shared" si="112"/>
        <v>1.7433489209509323E-3</v>
      </c>
      <c r="O405" s="10">
        <f t="shared" si="113"/>
        <v>3.8796301495574774E-6</v>
      </c>
      <c r="P405" s="75">
        <v>403</v>
      </c>
      <c r="Q405" s="71">
        <f t="shared" si="114"/>
        <v>0.68352432071439972</v>
      </c>
      <c r="R405" s="76"/>
      <c r="S405" s="197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</row>
    <row r="406" spans="1:33" x14ac:dyDescent="0.25">
      <c r="A406" s="71">
        <f t="shared" si="102"/>
        <v>-7.1927459870113897E-2</v>
      </c>
      <c r="B406" s="60">
        <v>7.1927459870113897E-2</v>
      </c>
      <c r="C406" s="60">
        <v>0.68421941322753155</v>
      </c>
      <c r="D406" s="21">
        <f t="shared" si="103"/>
        <v>0.47192745987011392</v>
      </c>
      <c r="E406" s="21">
        <f t="shared" si="104"/>
        <v>3.7142902457539019E-2</v>
      </c>
      <c r="F406" s="21">
        <f t="shared" si="105"/>
        <v>3.1113104187964105E-2</v>
      </c>
      <c r="G406" s="21">
        <f t="shared" si="115"/>
        <v>3.6714532212283324E-3</v>
      </c>
      <c r="H406" s="21">
        <f t="shared" si="106"/>
        <v>6.8256006645503131E-2</v>
      </c>
      <c r="I406" s="21">
        <f t="shared" si="107"/>
        <v>3.6714532212283268E-3</v>
      </c>
      <c r="J406" s="21">
        <f t="shared" si="108"/>
        <v>3.3824387729416963E-12</v>
      </c>
      <c r="K406" s="73">
        <f t="shared" si="109"/>
        <v>-2.1627144519695711E-15</v>
      </c>
      <c r="L406" s="21">
        <f t="shared" si="110"/>
        <v>0.68334796326120673</v>
      </c>
      <c r="M406" s="74">
        <f t="shared" si="111"/>
        <v>7.5942504380753356E-7</v>
      </c>
      <c r="N406" s="10">
        <f t="shared" si="112"/>
        <v>1.7196674516123901E-3</v>
      </c>
      <c r="O406" s="10">
        <f t="shared" si="113"/>
        <v>3.809467690475274E-6</v>
      </c>
      <c r="P406" s="75">
        <v>404</v>
      </c>
      <c r="Q406" s="71">
        <f t="shared" si="114"/>
        <v>0.68334796325782643</v>
      </c>
      <c r="R406" s="76"/>
      <c r="S406" s="197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</row>
    <row r="407" spans="1:33" x14ac:dyDescent="0.25">
      <c r="A407" s="71">
        <f t="shared" si="102"/>
        <v>-7.1273945186455745E-2</v>
      </c>
      <c r="B407" s="60">
        <v>7.1273945186455745E-2</v>
      </c>
      <c r="C407" s="60">
        <v>0.68407273125739743</v>
      </c>
      <c r="D407" s="21">
        <f t="shared" si="103"/>
        <v>0.47127394518645577</v>
      </c>
      <c r="E407" s="21">
        <f t="shared" si="104"/>
        <v>3.7142902457539019E-2</v>
      </c>
      <c r="F407" s="21">
        <f t="shared" si="105"/>
        <v>3.0506771131014118E-2</v>
      </c>
      <c r="G407" s="21">
        <f t="shared" si="115"/>
        <v>3.6242715947341492E-3</v>
      </c>
      <c r="H407" s="21">
        <f t="shared" si="106"/>
        <v>6.764967358855313E-2</v>
      </c>
      <c r="I407" s="21">
        <f t="shared" si="107"/>
        <v>3.6242715947341557E-3</v>
      </c>
      <c r="J407" s="21">
        <f t="shared" si="108"/>
        <v>3.1684588281376299E-12</v>
      </c>
      <c r="K407" s="73">
        <f t="shared" si="109"/>
        <v>-2.0250467969160806E-15</v>
      </c>
      <c r="L407" s="21">
        <f t="shared" si="110"/>
        <v>0.68314630185950054</v>
      </c>
      <c r="M407" s="74">
        <f t="shared" si="111"/>
        <v>8.5827142928759131E-7</v>
      </c>
      <c r="N407" s="10">
        <f t="shared" si="112"/>
        <v>1.6929884763359014E-3</v>
      </c>
      <c r="O407" s="10">
        <f t="shared" si="113"/>
        <v>3.7298544834100857E-6</v>
      </c>
      <c r="P407" s="75">
        <v>405</v>
      </c>
      <c r="Q407" s="71">
        <f t="shared" si="114"/>
        <v>0.68314630185633407</v>
      </c>
      <c r="R407" s="76"/>
      <c r="S407" s="197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</row>
    <row r="408" spans="1:33" x14ac:dyDescent="0.25">
      <c r="A408" s="71">
        <f t="shared" si="102"/>
        <v>-7.0702119838255001E-2</v>
      </c>
      <c r="B408" s="60">
        <v>7.0702119838255001E-2</v>
      </c>
      <c r="C408" s="60">
        <v>0.68313992700161674</v>
      </c>
      <c r="D408" s="21">
        <f t="shared" si="103"/>
        <v>0.47070211983825505</v>
      </c>
      <c r="E408" s="21">
        <f t="shared" si="104"/>
        <v>3.7142902457539019E-2</v>
      </c>
      <c r="F408" s="21">
        <f t="shared" si="105"/>
        <v>2.9975942972167602E-2</v>
      </c>
      <c r="G408" s="21">
        <f t="shared" si="115"/>
        <v>3.5832744055560167E-3</v>
      </c>
      <c r="H408" s="21">
        <f t="shared" si="106"/>
        <v>6.7118845429706628E-2</v>
      </c>
      <c r="I408" s="21">
        <f t="shared" si="107"/>
        <v>3.5832744055560111E-3</v>
      </c>
      <c r="J408" s="21">
        <f t="shared" si="108"/>
        <v>2.9923619133639803E-12</v>
      </c>
      <c r="K408" s="73">
        <f t="shared" si="109"/>
        <v>-1.9140244944535867E-15</v>
      </c>
      <c r="L408" s="21">
        <f t="shared" si="110"/>
        <v>0.68296975276763705</v>
      </c>
      <c r="M408" s="74">
        <f t="shared" si="111"/>
        <v>2.8959269910574922E-8</v>
      </c>
      <c r="N408" s="10">
        <f t="shared" si="112"/>
        <v>1.6699772355450876E-3</v>
      </c>
      <c r="O408" s="10">
        <f t="shared" si="113"/>
        <v>3.6607060607718087E-6</v>
      </c>
      <c r="P408" s="75">
        <v>406</v>
      </c>
      <c r="Q408" s="71">
        <f t="shared" si="114"/>
        <v>0.68296975276464655</v>
      </c>
      <c r="R408" s="76"/>
      <c r="S408" s="197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</row>
    <row r="409" spans="1:33" x14ac:dyDescent="0.25">
      <c r="A409" s="71">
        <f t="shared" si="102"/>
        <v>-7.0048605154597085E-2</v>
      </c>
      <c r="B409" s="60">
        <v>7.0048605154597085E-2</v>
      </c>
      <c r="C409" s="60">
        <v>0.68329549161204106</v>
      </c>
      <c r="D409" s="21">
        <f t="shared" si="103"/>
        <v>0.47004860515459712</v>
      </c>
      <c r="E409" s="21">
        <f t="shared" si="104"/>
        <v>3.7142902457539019E-2</v>
      </c>
      <c r="F409" s="21">
        <f t="shared" si="105"/>
        <v>2.9368957734237849E-2</v>
      </c>
      <c r="G409" s="21">
        <f t="shared" si="115"/>
        <v>3.5367449600171574E-3</v>
      </c>
      <c r="H409" s="21">
        <f t="shared" si="106"/>
        <v>6.6511860191776864E-2</v>
      </c>
      <c r="I409" s="21">
        <f t="shared" si="107"/>
        <v>3.5367449600171609E-3</v>
      </c>
      <c r="J409" s="21">
        <f t="shared" si="108"/>
        <v>2.8030600059360488E-12</v>
      </c>
      <c r="K409" s="73">
        <f t="shared" si="109"/>
        <v>-1.7918999617448422E-15</v>
      </c>
      <c r="L409" s="21">
        <f t="shared" si="110"/>
        <v>0.68276787445591092</v>
      </c>
      <c r="M409" s="74">
        <f t="shared" si="111"/>
        <v>2.783798634428614E-7</v>
      </c>
      <c r="N409" s="10">
        <f t="shared" si="112"/>
        <v>1.6440537750945111E-3</v>
      </c>
      <c r="O409" s="10">
        <f t="shared" si="113"/>
        <v>3.5822799214839043E-6</v>
      </c>
      <c r="P409" s="75">
        <v>407</v>
      </c>
      <c r="Q409" s="71">
        <f t="shared" si="114"/>
        <v>0.6827678744531096</v>
      </c>
      <c r="R409" s="76"/>
      <c r="S409" s="197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</row>
    <row r="410" spans="1:33" x14ac:dyDescent="0.25">
      <c r="A410" s="71">
        <f t="shared" si="102"/>
        <v>-6.9395090470938933E-2</v>
      </c>
      <c r="B410" s="60">
        <v>6.9395090470938933E-2</v>
      </c>
      <c r="C410" s="60">
        <v>0.68251841106540534</v>
      </c>
      <c r="D410" s="21">
        <f t="shared" si="103"/>
        <v>0.46939509047093897</v>
      </c>
      <c r="E410" s="21">
        <f t="shared" si="104"/>
        <v>3.7142902457539012E-2</v>
      </c>
      <c r="F410" s="21">
        <f t="shared" si="105"/>
        <v>2.8761629763079152E-2</v>
      </c>
      <c r="G410" s="21">
        <f t="shared" si="115"/>
        <v>3.4905582476950359E-3</v>
      </c>
      <c r="H410" s="21">
        <f t="shared" si="106"/>
        <v>6.5904532220618164E-2</v>
      </c>
      <c r="I410" s="21">
        <f t="shared" si="107"/>
        <v>3.4905582476950359E-3</v>
      </c>
      <c r="J410" s="21">
        <f t="shared" si="108"/>
        <v>2.6257329640450026E-12</v>
      </c>
      <c r="K410" s="73">
        <f t="shared" si="109"/>
        <v>-1.6786572132330958E-15</v>
      </c>
      <c r="L410" s="21">
        <f t="shared" si="110"/>
        <v>0.68256588215393577</v>
      </c>
      <c r="M410" s="74">
        <f t="shared" si="111"/>
        <v>2.2535042462635774E-9</v>
      </c>
      <c r="N410" s="10">
        <f t="shared" si="112"/>
        <v>1.6185248264853349E-3</v>
      </c>
      <c r="O410" s="10">
        <f t="shared" si="113"/>
        <v>3.5045091301260977E-6</v>
      </c>
      <c r="P410" s="75">
        <v>408</v>
      </c>
      <c r="Q410" s="71">
        <f t="shared" si="114"/>
        <v>0.68256588215131175</v>
      </c>
      <c r="R410" s="76"/>
      <c r="S410" s="197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</row>
    <row r="411" spans="1:33" x14ac:dyDescent="0.25">
      <c r="A411" s="71">
        <f t="shared" si="102"/>
        <v>-6.8823265122738203E-2</v>
      </c>
      <c r="B411" s="60">
        <v>6.8823265122738203E-2</v>
      </c>
      <c r="C411" s="60">
        <v>0.6820573267958937</v>
      </c>
      <c r="D411" s="21">
        <f t="shared" si="103"/>
        <v>0.4688232651227382</v>
      </c>
      <c r="E411" s="21">
        <f t="shared" si="104"/>
        <v>3.7142902457539012E-2</v>
      </c>
      <c r="F411" s="21">
        <f t="shared" si="105"/>
        <v>2.8229939383779736E-2</v>
      </c>
      <c r="G411" s="21">
        <f t="shared" si="115"/>
        <v>3.4504232789396572E-3</v>
      </c>
      <c r="H411" s="21">
        <f t="shared" si="106"/>
        <v>6.5372841841318752E-2</v>
      </c>
      <c r="I411" s="21">
        <f t="shared" si="107"/>
        <v>3.4504232789396528E-3</v>
      </c>
      <c r="J411" s="21">
        <f t="shared" si="108"/>
        <v>2.4797985883873778E-12</v>
      </c>
      <c r="K411" s="73">
        <f t="shared" si="109"/>
        <v>-1.5853984791645978E-15</v>
      </c>
      <c r="L411" s="21">
        <f t="shared" si="110"/>
        <v>0.68238904629465202</v>
      </c>
      <c r="M411" s="74">
        <f t="shared" si="111"/>
        <v>1.1003782585647141E-7</v>
      </c>
      <c r="N411" s="10">
        <f t="shared" si="112"/>
        <v>1.596506086829429E-3</v>
      </c>
      <c r="O411" s="10">
        <f t="shared" si="113"/>
        <v>3.4370089552018567E-6</v>
      </c>
      <c r="P411" s="75">
        <v>409</v>
      </c>
      <c r="Q411" s="71">
        <f t="shared" si="114"/>
        <v>0.68238904629217378</v>
      </c>
      <c r="R411" s="76"/>
      <c r="S411" s="197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</row>
    <row r="412" spans="1:33" x14ac:dyDescent="0.25">
      <c r="A412" s="71">
        <f t="shared" si="102"/>
        <v>-6.8169750439080051E-2</v>
      </c>
      <c r="B412" s="60">
        <v>6.8169750439080051E-2</v>
      </c>
      <c r="C412" s="60">
        <v>0.68221246832206062</v>
      </c>
      <c r="D412" s="21">
        <f t="shared" si="103"/>
        <v>0.46816975043908005</v>
      </c>
      <c r="E412" s="21">
        <f t="shared" si="104"/>
        <v>3.7142902457538998E-2</v>
      </c>
      <c r="F412" s="21">
        <f t="shared" si="105"/>
        <v>2.7621978157681745E-2</v>
      </c>
      <c r="G412" s="21">
        <f t="shared" si="115"/>
        <v>3.4048698215363854E-3</v>
      </c>
      <c r="H412" s="21">
        <f t="shared" si="106"/>
        <v>6.4764880615220746E-2</v>
      </c>
      <c r="I412" s="21">
        <f t="shared" si="107"/>
        <v>3.4048698215363832E-3</v>
      </c>
      <c r="J412" s="21">
        <f t="shared" si="108"/>
        <v>2.3229218545994657E-12</v>
      </c>
      <c r="K412" s="73">
        <f t="shared" si="109"/>
        <v>-1.4854784069483491E-15</v>
      </c>
      <c r="L412" s="21">
        <f t="shared" si="110"/>
        <v>0.68218684337729874</v>
      </c>
      <c r="M412" s="74">
        <f t="shared" si="111"/>
        <v>6.5663779404948874E-10</v>
      </c>
      <c r="N412" s="10">
        <f t="shared" si="112"/>
        <v>1.5717013745012401E-3</v>
      </c>
      <c r="O412" s="10">
        <f t="shared" si="113"/>
        <v>3.3605065552052382E-6</v>
      </c>
      <c r="P412" s="75">
        <v>410</v>
      </c>
      <c r="Q412" s="71">
        <f t="shared" si="114"/>
        <v>0.68218684337497726</v>
      </c>
      <c r="R412" s="76"/>
      <c r="S412" s="197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</row>
    <row r="413" spans="1:33" x14ac:dyDescent="0.25">
      <c r="A413" s="71">
        <f t="shared" si="102"/>
        <v>-6.7597925090879307E-2</v>
      </c>
      <c r="B413" s="60">
        <v>6.7597925090879307E-2</v>
      </c>
      <c r="C413" s="60">
        <v>0.68143637222522546</v>
      </c>
      <c r="D413" s="21">
        <f t="shared" si="103"/>
        <v>0.46759792509087933</v>
      </c>
      <c r="E413" s="21">
        <f t="shared" si="104"/>
        <v>3.7142902457538984E-2</v>
      </c>
      <c r="F413" s="21">
        <f t="shared" si="105"/>
        <v>2.7089738954456235E-2</v>
      </c>
      <c r="G413" s="21">
        <f t="shared" si="115"/>
        <v>3.36528367669027E-3</v>
      </c>
      <c r="H413" s="21">
        <f t="shared" si="106"/>
        <v>6.4232641411995223E-2</v>
      </c>
      <c r="I413" s="21">
        <f t="shared" si="107"/>
        <v>3.3652836766902661E-3</v>
      </c>
      <c r="J413" s="21">
        <f t="shared" si="108"/>
        <v>2.1938184599870612E-12</v>
      </c>
      <c r="K413" s="73">
        <f t="shared" si="109"/>
        <v>-1.4033219031260993E-15</v>
      </c>
      <c r="L413" s="21">
        <f t="shared" si="110"/>
        <v>0.68200982498369545</v>
      </c>
      <c r="M413" s="74">
        <f t="shared" si="111"/>
        <v>3.2884806619683305E-7</v>
      </c>
      <c r="N413" s="10">
        <f t="shared" si="112"/>
        <v>1.5503076418095416E-3</v>
      </c>
      <c r="O413" s="10">
        <f t="shared" si="113"/>
        <v>3.2941380071913564E-6</v>
      </c>
      <c r="P413" s="75">
        <v>411</v>
      </c>
      <c r="Q413" s="71">
        <f t="shared" si="114"/>
        <v>0.68200982498150298</v>
      </c>
      <c r="R413" s="76"/>
      <c r="S413" s="197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</row>
    <row r="414" spans="1:33" x14ac:dyDescent="0.25">
      <c r="A414" s="71">
        <f t="shared" si="102"/>
        <v>-6.6944410407221391E-2</v>
      </c>
      <c r="B414" s="60">
        <v>6.6944410407221391E-2</v>
      </c>
      <c r="C414" s="60">
        <v>0.68236762749055413</v>
      </c>
      <c r="D414" s="21">
        <f t="shared" si="103"/>
        <v>0.4669444104072214</v>
      </c>
      <c r="E414" s="21">
        <f t="shared" si="104"/>
        <v>3.714290245753895E-2</v>
      </c>
      <c r="F414" s="21">
        <f t="shared" si="105"/>
        <v>2.6481156457424295E-2</v>
      </c>
      <c r="G414" s="21">
        <f t="shared" si="115"/>
        <v>3.3203514902031134E-3</v>
      </c>
      <c r="H414" s="21">
        <f t="shared" si="106"/>
        <v>6.3624058914963241E-2</v>
      </c>
      <c r="I414" s="21">
        <f t="shared" si="107"/>
        <v>3.320351490203116E-3</v>
      </c>
      <c r="J414" s="21">
        <f t="shared" si="108"/>
        <v>2.0550339206002528E-12</v>
      </c>
      <c r="K414" s="73">
        <f t="shared" si="109"/>
        <v>-1.3145040611560989E-15</v>
      </c>
      <c r="L414" s="21">
        <f t="shared" si="110"/>
        <v>0.68180741543674328</v>
      </c>
      <c r="M414" s="74">
        <f t="shared" si="111"/>
        <v>3.1383754523496964E-7</v>
      </c>
      <c r="N414" s="10">
        <f t="shared" si="112"/>
        <v>1.5262074082564876E-3</v>
      </c>
      <c r="O414" s="10">
        <f t="shared" si="113"/>
        <v>3.2189529867841102E-6</v>
      </c>
      <c r="P414" s="75">
        <v>412</v>
      </c>
      <c r="Q414" s="71">
        <f t="shared" si="114"/>
        <v>0.68180741543468959</v>
      </c>
      <c r="R414" s="76"/>
      <c r="S414" s="197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</row>
    <row r="415" spans="1:33" x14ac:dyDescent="0.25">
      <c r="A415" s="71">
        <f t="shared" si="102"/>
        <v>-6.6372585059020425E-2</v>
      </c>
      <c r="B415" s="60">
        <v>6.6372585059020425E-2</v>
      </c>
      <c r="C415" s="60">
        <v>0.68066043554574462</v>
      </c>
      <c r="D415" s="21">
        <f t="shared" si="103"/>
        <v>0.46637258505902046</v>
      </c>
      <c r="E415" s="21">
        <f t="shared" si="104"/>
        <v>3.7142902457538887E-2</v>
      </c>
      <c r="F415" s="21">
        <f t="shared" si="105"/>
        <v>2.5948378795172675E-2</v>
      </c>
      <c r="G415" s="21">
        <f t="shared" si="115"/>
        <v>3.2813038043680437E-3</v>
      </c>
      <c r="H415" s="21">
        <f t="shared" si="106"/>
        <v>6.3091281252711559E-2</v>
      </c>
      <c r="I415" s="21">
        <f t="shared" si="107"/>
        <v>3.2813038043680476E-3</v>
      </c>
      <c r="J415" s="21">
        <f t="shared" si="108"/>
        <v>1.9408186167417343E-12</v>
      </c>
      <c r="K415" s="73">
        <f t="shared" si="109"/>
        <v>-1.2412293415308481E-15</v>
      </c>
      <c r="L415" s="21">
        <f t="shared" si="110"/>
        <v>0.68163021795609924</v>
      </c>
      <c r="M415" s="74">
        <f t="shared" si="111"/>
        <v>9.4047792343320452E-7</v>
      </c>
      <c r="N415" s="10">
        <f t="shared" si="112"/>
        <v>1.5054216122818173E-3</v>
      </c>
      <c r="O415" s="10">
        <f t="shared" si="113"/>
        <v>3.1537575601689945E-6</v>
      </c>
      <c r="P415" s="75">
        <v>413</v>
      </c>
      <c r="Q415" s="71">
        <f t="shared" si="114"/>
        <v>0.68163021795415968</v>
      </c>
      <c r="R415" s="76"/>
      <c r="S415" s="197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</row>
    <row r="416" spans="1:33" x14ac:dyDescent="0.25">
      <c r="A416" s="71">
        <f t="shared" si="102"/>
        <v>-6.5800759710819695E-2</v>
      </c>
      <c r="B416" s="60">
        <v>6.5800759710819695E-2</v>
      </c>
      <c r="C416" s="60">
        <v>0.68097070070519528</v>
      </c>
      <c r="D416" s="21">
        <f t="shared" si="103"/>
        <v>0.46580075971081969</v>
      </c>
      <c r="E416" s="21">
        <f t="shared" si="104"/>
        <v>3.7142902457538776E-2</v>
      </c>
      <c r="F416" s="21">
        <f t="shared" si="105"/>
        <v>2.5415353332071219E-2</v>
      </c>
      <c r="G416" s="21">
        <f t="shared" si="115"/>
        <v>3.2425039193767491E-3</v>
      </c>
      <c r="H416" s="21">
        <f t="shared" si="106"/>
        <v>6.2558255789609996E-2</v>
      </c>
      <c r="I416" s="21">
        <f t="shared" si="107"/>
        <v>3.2425039193767504E-3</v>
      </c>
      <c r="J416" s="21">
        <f t="shared" si="108"/>
        <v>1.8329493476895083E-12</v>
      </c>
      <c r="K416" s="73">
        <f t="shared" si="109"/>
        <v>-1.1723955140040967E-15</v>
      </c>
      <c r="L416" s="21">
        <f t="shared" si="110"/>
        <v>0.68145293805893148</v>
      </c>
      <c r="M416" s="74">
        <f t="shared" si="111"/>
        <v>2.3255286533849622E-7</v>
      </c>
      <c r="N416" s="10">
        <f t="shared" si="112"/>
        <v>1.4849137992117385E-3</v>
      </c>
      <c r="O416" s="10">
        <f t="shared" si="113"/>
        <v>3.0891230305016609E-6</v>
      </c>
      <c r="P416" s="75">
        <v>414</v>
      </c>
      <c r="Q416" s="71">
        <f t="shared" si="114"/>
        <v>0.68145293805709972</v>
      </c>
      <c r="R416" s="76"/>
      <c r="S416" s="197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</row>
    <row r="417" spans="1:33" x14ac:dyDescent="0.25">
      <c r="A417" s="71">
        <f t="shared" si="102"/>
        <v>-6.5228934362618951E-2</v>
      </c>
      <c r="B417" s="60">
        <v>6.5228934362618951E-2</v>
      </c>
      <c r="C417" s="60">
        <v>0.68066511055579959</v>
      </c>
      <c r="D417" s="21">
        <f t="shared" si="103"/>
        <v>0.46522893436261897</v>
      </c>
      <c r="E417" s="21">
        <f t="shared" si="104"/>
        <v>3.7142902457538575E-2</v>
      </c>
      <c r="F417" s="21">
        <f t="shared" si="105"/>
        <v>2.4882082249856958E-2</v>
      </c>
      <c r="G417" s="21">
        <f t="shared" si="115"/>
        <v>3.2039496534923412E-3</v>
      </c>
      <c r="H417" s="21">
        <f t="shared" si="106"/>
        <v>6.2024984707395529E-2</v>
      </c>
      <c r="I417" s="21">
        <f t="shared" si="107"/>
        <v>3.2039496534923442E-3</v>
      </c>
      <c r="J417" s="21">
        <f t="shared" si="108"/>
        <v>1.7310775034141067E-12</v>
      </c>
      <c r="K417" s="73">
        <f t="shared" si="109"/>
        <v>-1.1080025785758449E-15</v>
      </c>
      <c r="L417" s="21">
        <f t="shared" si="110"/>
        <v>0.68127557647086734</v>
      </c>
      <c r="M417" s="74">
        <f t="shared" si="111"/>
        <v>3.7266863345950323E-7</v>
      </c>
      <c r="N417" s="10">
        <f t="shared" si="112"/>
        <v>1.4646803878968404E-3</v>
      </c>
      <c r="O417" s="10">
        <f t="shared" si="113"/>
        <v>3.025057578245123E-6</v>
      </c>
      <c r="P417" s="75">
        <v>415</v>
      </c>
      <c r="Q417" s="71">
        <f t="shared" si="114"/>
        <v>0.68127557646913739</v>
      </c>
      <c r="R417" s="76"/>
      <c r="S417" s="197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</row>
    <row r="418" spans="1:33" x14ac:dyDescent="0.25">
      <c r="A418" s="71">
        <f t="shared" si="102"/>
        <v>-6.4657109014418221E-2</v>
      </c>
      <c r="B418" s="60">
        <v>6.4657109014418221E-2</v>
      </c>
      <c r="C418" s="60">
        <v>0.68050987999846591</v>
      </c>
      <c r="D418" s="21">
        <f t="shared" si="103"/>
        <v>0.46465710901441826</v>
      </c>
      <c r="E418" s="21">
        <f t="shared" si="104"/>
        <v>3.7142902457538207E-2</v>
      </c>
      <c r="F418" s="21">
        <f t="shared" si="105"/>
        <v>2.4348567706860922E-2</v>
      </c>
      <c r="G418" s="21">
        <f t="shared" si="115"/>
        <v>3.1656388483842224E-3</v>
      </c>
      <c r="H418" s="21">
        <f t="shared" si="106"/>
        <v>6.1491470164399133E-2</v>
      </c>
      <c r="I418" s="21">
        <f t="shared" si="107"/>
        <v>3.1656388483842206E-3</v>
      </c>
      <c r="J418" s="21">
        <f t="shared" si="108"/>
        <v>1.6348677965623317E-12</v>
      </c>
      <c r="K418" s="73">
        <f t="shared" si="109"/>
        <v>-1.0458300891968428E-15</v>
      </c>
      <c r="L418" s="21">
        <f t="shared" si="110"/>
        <v>0.68109813390974971</v>
      </c>
      <c r="M418" s="74">
        <f t="shared" si="111"/>
        <v>3.4604266414069966E-7</v>
      </c>
      <c r="N418" s="10">
        <f t="shared" si="112"/>
        <v>1.4447178396909913E-3</v>
      </c>
      <c r="O418" s="10">
        <f t="shared" si="113"/>
        <v>2.961569118161722E-6</v>
      </c>
      <c r="P418" s="75">
        <v>416</v>
      </c>
      <c r="Q418" s="71">
        <f t="shared" si="114"/>
        <v>0.68109813390811591</v>
      </c>
      <c r="R418" s="76"/>
      <c r="S418" s="197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</row>
    <row r="419" spans="1:33" x14ac:dyDescent="0.25">
      <c r="A419" s="71">
        <f t="shared" si="102"/>
        <v>-6.4085283666217241E-2</v>
      </c>
      <c r="B419" s="60">
        <v>6.4085283666217241E-2</v>
      </c>
      <c r="C419" s="60">
        <v>0.68097070070519528</v>
      </c>
      <c r="D419" s="21">
        <f t="shared" si="103"/>
        <v>0.46408528366621726</v>
      </c>
      <c r="E419" s="21">
        <f t="shared" si="104"/>
        <v>3.7142902457537534E-2</v>
      </c>
      <c r="F419" s="21">
        <f t="shared" si="105"/>
        <v>2.381481183828724E-2</v>
      </c>
      <c r="G419" s="21">
        <f t="shared" si="115"/>
        <v>3.1275693688484624E-3</v>
      </c>
      <c r="H419" s="21">
        <f t="shared" si="106"/>
        <v>6.0957714295824771E-2</v>
      </c>
      <c r="I419" s="21">
        <f t="shared" si="107"/>
        <v>3.1275693688484654E-3</v>
      </c>
      <c r="J419" s="21">
        <f t="shared" si="108"/>
        <v>1.5440049237954018E-12</v>
      </c>
      <c r="K419" s="73">
        <f t="shared" si="109"/>
        <v>-9.8809849191634045E-16</v>
      </c>
      <c r="L419" s="21">
        <f t="shared" si="110"/>
        <v>0.68092061108572977</v>
      </c>
      <c r="M419" s="74">
        <f t="shared" si="111"/>
        <v>2.5089699781995808E-9</v>
      </c>
      <c r="N419" s="10">
        <f t="shared" si="112"/>
        <v>1.4250226580436942E-3</v>
      </c>
      <c r="O419" s="10">
        <f t="shared" si="113"/>
        <v>2.8986653024721455E-6</v>
      </c>
      <c r="P419" s="75">
        <v>417</v>
      </c>
      <c r="Q419" s="71">
        <f t="shared" si="114"/>
        <v>0.68092061108418678</v>
      </c>
      <c r="R419" s="76"/>
      <c r="S419" s="197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</row>
    <row r="420" spans="1:33" x14ac:dyDescent="0.25">
      <c r="A420" s="71">
        <f t="shared" si="102"/>
        <v>-6.3431768982559325E-2</v>
      </c>
      <c r="B420" s="60">
        <v>6.3431768982559325E-2</v>
      </c>
      <c r="C420" s="60">
        <v>0.67942979571336382</v>
      </c>
      <c r="D420" s="21">
        <f t="shared" si="103"/>
        <v>0.46343176898255933</v>
      </c>
      <c r="E420" s="21">
        <f t="shared" si="104"/>
        <v>3.7142902457536042E-2</v>
      </c>
      <c r="F420" s="21">
        <f t="shared" si="105"/>
        <v>2.3204512339327688E-2</v>
      </c>
      <c r="G420" s="21">
        <f t="shared" si="115"/>
        <v>3.0843541842492661E-3</v>
      </c>
      <c r="H420" s="21">
        <f t="shared" si="106"/>
        <v>6.034741479686373E-2</v>
      </c>
      <c r="I420" s="21">
        <f t="shared" si="107"/>
        <v>3.0843541842492678E-3</v>
      </c>
      <c r="J420" s="21">
        <f t="shared" si="108"/>
        <v>1.4463275021034849E-12</v>
      </c>
      <c r="K420" s="73">
        <f t="shared" si="109"/>
        <v>-9.2592600253733755E-16</v>
      </c>
      <c r="L420" s="21">
        <f t="shared" si="110"/>
        <v>0.68071763047806089</v>
      </c>
      <c r="M420" s="74">
        <f t="shared" si="111"/>
        <v>1.6585183811623605E-6</v>
      </c>
      <c r="N420" s="10">
        <f t="shared" si="112"/>
        <v>1.4028368366435916E-3</v>
      </c>
      <c r="O420" s="10">
        <f t="shared" si="113"/>
        <v>2.8275005902988284E-6</v>
      </c>
      <c r="P420" s="75">
        <v>418</v>
      </c>
      <c r="Q420" s="71">
        <f t="shared" si="114"/>
        <v>0.68071763047661549</v>
      </c>
      <c r="R420" s="76"/>
      <c r="S420" s="197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</row>
    <row r="421" spans="1:33" x14ac:dyDescent="0.25">
      <c r="A421" s="71">
        <f t="shared" si="102"/>
        <v>-6.2859943634358595E-2</v>
      </c>
      <c r="B421" s="60">
        <v>6.2859943634358595E-2</v>
      </c>
      <c r="C421" s="60">
        <v>0.6798945552368334</v>
      </c>
      <c r="D421" s="21">
        <f t="shared" si="103"/>
        <v>0.46285994363435862</v>
      </c>
      <c r="E421" s="21">
        <f t="shared" si="104"/>
        <v>3.7142902457533558E-2</v>
      </c>
      <c r="F421" s="21">
        <f t="shared" si="105"/>
        <v>2.2670246428594908E-2</v>
      </c>
      <c r="G421" s="21">
        <f t="shared" si="115"/>
        <v>3.0467947468641871E-3</v>
      </c>
      <c r="H421" s="21">
        <f t="shared" si="106"/>
        <v>5.9813148886128466E-2</v>
      </c>
      <c r="I421" s="21">
        <f t="shared" si="107"/>
        <v>3.0467947468641862E-3</v>
      </c>
      <c r="J421" s="21">
        <f t="shared" si="108"/>
        <v>1.3659429142398282E-12</v>
      </c>
      <c r="K421" s="73">
        <f t="shared" si="109"/>
        <v>-8.7263529735533492E-16</v>
      </c>
      <c r="L421" s="21">
        <f t="shared" si="110"/>
        <v>0.68053993801821266</v>
      </c>
      <c r="M421" s="74">
        <f t="shared" si="111"/>
        <v>4.1651893450083843E-7</v>
      </c>
      <c r="N421" s="10">
        <f t="shared" si="112"/>
        <v>1.3837030025605512E-3</v>
      </c>
      <c r="O421" s="10">
        <f t="shared" si="113"/>
        <v>2.7658741499709075E-6</v>
      </c>
      <c r="P421" s="75">
        <v>419</v>
      </c>
      <c r="Q421" s="71">
        <f t="shared" si="114"/>
        <v>0.68053993801684765</v>
      </c>
      <c r="R421" s="76"/>
      <c r="S421" s="197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</row>
    <row r="422" spans="1:33" x14ac:dyDescent="0.25">
      <c r="A422" s="71">
        <f t="shared" si="102"/>
        <v>-6.2369807621615037E-2</v>
      </c>
      <c r="B422" s="60">
        <v>6.2369807621615037E-2</v>
      </c>
      <c r="C422" s="60">
        <v>0.67942979571336382</v>
      </c>
      <c r="D422" s="21">
        <f t="shared" si="103"/>
        <v>0.46236980762161506</v>
      </c>
      <c r="E422" s="21">
        <f t="shared" si="104"/>
        <v>3.7142902457529818E-2</v>
      </c>
      <c r="F422" s="21">
        <f t="shared" si="105"/>
        <v>2.2212117290022159E-2</v>
      </c>
      <c r="G422" s="21">
        <f t="shared" si="115"/>
        <v>3.0147878727624505E-3</v>
      </c>
      <c r="H422" s="21">
        <f t="shared" si="106"/>
        <v>5.9355019747551981E-2</v>
      </c>
      <c r="I422" s="21">
        <f t="shared" si="107"/>
        <v>3.0147878727624475E-3</v>
      </c>
      <c r="J422" s="21">
        <f t="shared" si="108"/>
        <v>1.3006085096953977E-12</v>
      </c>
      <c r="K422" s="73">
        <f t="shared" si="109"/>
        <v>-8.326672684688327E-16</v>
      </c>
      <c r="L422" s="21">
        <f t="shared" si="110"/>
        <v>0.68038756802431288</v>
      </c>
      <c r="M422" s="74">
        <f t="shared" si="111"/>
        <v>9.1732779962071753E-7</v>
      </c>
      <c r="N422" s="10">
        <f t="shared" si="112"/>
        <v>1.3675069698583994E-3</v>
      </c>
      <c r="O422" s="10">
        <f t="shared" si="113"/>
        <v>2.713534373072376E-6</v>
      </c>
      <c r="P422" s="75">
        <v>420</v>
      </c>
      <c r="Q422" s="71">
        <f t="shared" si="114"/>
        <v>0.68038756802301315</v>
      </c>
      <c r="R422" s="76"/>
      <c r="S422" s="197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</row>
    <row r="423" spans="1:33" x14ac:dyDescent="0.25">
      <c r="A423" s="71">
        <f t="shared" si="102"/>
        <v>-6.179798227341407E-2</v>
      </c>
      <c r="B423" s="60">
        <v>6.179798227341407E-2</v>
      </c>
      <c r="C423" s="60">
        <v>0.6791150112644736</v>
      </c>
      <c r="D423" s="21">
        <f t="shared" si="103"/>
        <v>0.46179798227341406</v>
      </c>
      <c r="E423" s="21">
        <f t="shared" si="104"/>
        <v>3.7142902457522102E-2</v>
      </c>
      <c r="F423" s="21">
        <f t="shared" si="105"/>
        <v>2.1677417018246249E-2</v>
      </c>
      <c r="G423" s="21">
        <f t="shared" si="115"/>
        <v>2.9776627964173963E-3</v>
      </c>
      <c r="H423" s="21">
        <f t="shared" si="106"/>
        <v>5.8820319475768351E-2</v>
      </c>
      <c r="I423" s="21">
        <f t="shared" si="107"/>
        <v>2.9776627964173976E-3</v>
      </c>
      <c r="J423" s="21">
        <f t="shared" si="108"/>
        <v>1.2283218885711943E-12</v>
      </c>
      <c r="K423" s="73">
        <f t="shared" si="109"/>
        <v>-7.8603790143457988E-16</v>
      </c>
      <c r="L423" s="21">
        <f t="shared" si="110"/>
        <v>0.68020973109955263</v>
      </c>
      <c r="M423" s="74">
        <f t="shared" si="111"/>
        <v>1.1984115173154537E-6</v>
      </c>
      <c r="N423" s="10">
        <f t="shared" si="112"/>
        <v>1.3488471166584856E-3</v>
      </c>
      <c r="O423" s="10">
        <f t="shared" si="113"/>
        <v>2.6530405186284862E-6</v>
      </c>
      <c r="P423" s="75">
        <v>421</v>
      </c>
      <c r="Q423" s="71">
        <f t="shared" si="114"/>
        <v>0.68020973109832505</v>
      </c>
      <c r="R423" s="76"/>
      <c r="S423" s="197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</row>
    <row r="424" spans="1:33" x14ac:dyDescent="0.25">
      <c r="A424" s="71">
        <f t="shared" si="102"/>
        <v>-6.1226156925213333E-2</v>
      </c>
      <c r="B424" s="60">
        <v>6.1226156925213333E-2</v>
      </c>
      <c r="C424" s="60">
        <v>0.67896491322380015</v>
      </c>
      <c r="D424" s="21">
        <f t="shared" si="103"/>
        <v>0.46122615692521335</v>
      </c>
      <c r="E424" s="21">
        <f t="shared" si="104"/>
        <v>3.7142902457507919E-2</v>
      </c>
      <c r="F424" s="21">
        <f t="shared" si="105"/>
        <v>2.114248575956779E-2</v>
      </c>
      <c r="G424" s="21">
        <f t="shared" si="115"/>
        <v>2.9407687069775701E-3</v>
      </c>
      <c r="H424" s="21">
        <f t="shared" si="106"/>
        <v>5.8285388217075712E-2</v>
      </c>
      <c r="I424" s="21">
        <f t="shared" si="107"/>
        <v>2.9407687069775671E-3</v>
      </c>
      <c r="J424" s="21">
        <f t="shared" si="108"/>
        <v>1.1600542747951459E-12</v>
      </c>
      <c r="K424" s="73">
        <f t="shared" si="109"/>
        <v>-7.4162898044957703E-16</v>
      </c>
      <c r="L424" s="21">
        <f t="shared" si="110"/>
        <v>0.68003181735044715</v>
      </c>
      <c r="M424" s="74">
        <f t="shared" si="111"/>
        <v>1.1382844154564102E-6</v>
      </c>
      <c r="N424" s="10">
        <f t="shared" si="112"/>
        <v>1.3304377645241131E-3</v>
      </c>
      <c r="O424" s="10">
        <f t="shared" si="113"/>
        <v>2.5931657442230291E-6</v>
      </c>
      <c r="P424" s="75">
        <v>422</v>
      </c>
      <c r="Q424" s="71">
        <f t="shared" si="114"/>
        <v>0.68003181734928786</v>
      </c>
      <c r="R424" s="76"/>
      <c r="S424" s="197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</row>
    <row r="425" spans="1:33" x14ac:dyDescent="0.25">
      <c r="A425" s="71">
        <f t="shared" si="102"/>
        <v>-6.0736020912469775E-2</v>
      </c>
      <c r="B425" s="60">
        <v>6.0736020912469775E-2</v>
      </c>
      <c r="C425" s="60">
        <v>0.67834076515063935</v>
      </c>
      <c r="D425" s="21">
        <f t="shared" si="103"/>
        <v>0.46073602091246979</v>
      </c>
      <c r="E425" s="21">
        <f t="shared" si="104"/>
        <v>3.7142902457486603E-2</v>
      </c>
      <c r="F425" s="21">
        <f t="shared" si="105"/>
        <v>2.0683790923639193E-2</v>
      </c>
      <c r="G425" s="21">
        <f t="shared" si="115"/>
        <v>2.9093275302394112E-3</v>
      </c>
      <c r="H425" s="21">
        <f t="shared" si="106"/>
        <v>5.7826693381125796E-2</v>
      </c>
      <c r="I425" s="21">
        <f t="shared" si="107"/>
        <v>2.9093275302394116E-3</v>
      </c>
      <c r="J425" s="21">
        <f t="shared" si="108"/>
        <v>1.1045675484767124E-12</v>
      </c>
      <c r="K425" s="73">
        <f t="shared" si="109"/>
        <v>-7.0610184366157455E-16</v>
      </c>
      <c r="L425" s="21">
        <f t="shared" si="110"/>
        <v>0.67987925921025671</v>
      </c>
      <c r="M425" s="74">
        <f t="shared" si="111"/>
        <v>2.3669639714779293E-6</v>
      </c>
      <c r="N425" s="10">
        <f t="shared" si="112"/>
        <v>1.3148552317480003E-3</v>
      </c>
      <c r="O425" s="10">
        <f t="shared" si="113"/>
        <v>2.542341910656484E-6</v>
      </c>
      <c r="P425" s="75">
        <v>423</v>
      </c>
      <c r="Q425" s="71">
        <f t="shared" si="114"/>
        <v>0.67987925920915282</v>
      </c>
      <c r="R425" s="76"/>
      <c r="S425" s="197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</row>
    <row r="426" spans="1:33" x14ac:dyDescent="0.25">
      <c r="A426" s="71">
        <f t="shared" si="102"/>
        <v>-6.0082506228811859E-2</v>
      </c>
      <c r="B426" s="60">
        <v>6.0082506228811859E-2</v>
      </c>
      <c r="C426" s="60">
        <v>0.67896491322380015</v>
      </c>
      <c r="D426" s="21">
        <f t="shared" si="103"/>
        <v>0.46008250622881186</v>
      </c>
      <c r="E426" s="21">
        <f t="shared" si="104"/>
        <v>3.7142902457433846E-2</v>
      </c>
      <c r="F426" s="21">
        <f t="shared" si="105"/>
        <v>2.0071938268775447E-2</v>
      </c>
      <c r="G426" s="21">
        <f t="shared" si="115"/>
        <v>2.8676655015678759E-3</v>
      </c>
      <c r="H426" s="21">
        <f t="shared" si="106"/>
        <v>5.721484072620929E-2</v>
      </c>
      <c r="I426" s="21">
        <f t="shared" si="107"/>
        <v>2.867665501567879E-3</v>
      </c>
      <c r="J426" s="21">
        <f t="shared" si="108"/>
        <v>1.0346901113142794E-12</v>
      </c>
      <c r="K426" s="73">
        <f t="shared" si="109"/>
        <v>-6.616929226765715E-16</v>
      </c>
      <c r="L426" s="21">
        <f t="shared" si="110"/>
        <v>0.67967576203570101</v>
      </c>
      <c r="M426" s="74">
        <f t="shared" si="111"/>
        <v>5.0530603338087284E-7</v>
      </c>
      <c r="N426" s="10">
        <f t="shared" si="112"/>
        <v>1.2943575928873734E-3</v>
      </c>
      <c r="O426" s="10">
        <f t="shared" si="113"/>
        <v>2.4752977755166261E-6</v>
      </c>
      <c r="P426" s="75">
        <v>424</v>
      </c>
      <c r="Q426" s="71">
        <f t="shared" si="114"/>
        <v>0.67967576203466695</v>
      </c>
      <c r="R426" s="76"/>
      <c r="S426" s="197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</row>
    <row r="427" spans="1:33" x14ac:dyDescent="0.25">
      <c r="A427" s="71">
        <f t="shared" si="102"/>
        <v>-5.9674059551525487E-2</v>
      </c>
      <c r="B427" s="60">
        <v>5.9674059551525487E-2</v>
      </c>
      <c r="C427" s="60">
        <v>0.678036188887293</v>
      </c>
      <c r="D427" s="21">
        <f t="shared" si="103"/>
        <v>0.45967405955152552</v>
      </c>
      <c r="E427" s="21">
        <f t="shared" si="104"/>
        <v>3.7142902457376455E-2</v>
      </c>
      <c r="F427" s="21">
        <f t="shared" si="105"/>
        <v>1.9689380910878292E-2</v>
      </c>
      <c r="G427" s="21">
        <f t="shared" si="115"/>
        <v>2.8417761822774612E-3</v>
      </c>
      <c r="H427" s="21">
        <f t="shared" si="106"/>
        <v>5.6832283368254743E-2</v>
      </c>
      <c r="I427" s="21">
        <f t="shared" si="107"/>
        <v>2.8417761822774642E-3</v>
      </c>
      <c r="J427" s="21">
        <f t="shared" si="108"/>
        <v>9.9327879249996015E-13</v>
      </c>
      <c r="K427" s="73">
        <f t="shared" si="109"/>
        <v>-6.350475700855693E-16</v>
      </c>
      <c r="L427" s="21">
        <f t="shared" si="110"/>
        <v>0.679548526596225</v>
      </c>
      <c r="M427" s="74">
        <f t="shared" si="111"/>
        <v>2.2871653458576876E-6</v>
      </c>
      <c r="N427" s="10">
        <f t="shared" si="112"/>
        <v>1.2817066223722521E-3</v>
      </c>
      <c r="O427" s="10">
        <f t="shared" si="113"/>
        <v>2.4338170317428423E-6</v>
      </c>
      <c r="P427" s="75">
        <v>425</v>
      </c>
      <c r="Q427" s="71">
        <f t="shared" si="114"/>
        <v>0.67954852659523235</v>
      </c>
      <c r="R427" s="76"/>
      <c r="S427" s="197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</row>
    <row r="428" spans="1:33" x14ac:dyDescent="0.25">
      <c r="A428" s="71">
        <f t="shared" si="102"/>
        <v>-5.9183923538781928E-2</v>
      </c>
      <c r="B428" s="60">
        <v>5.9183923538781928E-2</v>
      </c>
      <c r="C428" s="60">
        <v>0.67850047160378768</v>
      </c>
      <c r="D428" s="21">
        <f t="shared" si="103"/>
        <v>0.45918392353878196</v>
      </c>
      <c r="E428" s="21">
        <f t="shared" si="104"/>
        <v>3.7142902457264849E-2</v>
      </c>
      <c r="F428" s="21">
        <f t="shared" si="105"/>
        <v>1.9230161517846248E-2</v>
      </c>
      <c r="G428" s="21">
        <f t="shared" si="115"/>
        <v>2.8108595627250599E-3</v>
      </c>
      <c r="H428" s="21">
        <f t="shared" si="106"/>
        <v>5.6373063975111097E-2</v>
      </c>
      <c r="I428" s="21">
        <f t="shared" si="107"/>
        <v>2.8108595627250612E-3</v>
      </c>
      <c r="J428" s="21">
        <f t="shared" si="108"/>
        <v>9.4577012883480648E-13</v>
      </c>
      <c r="K428" s="73">
        <f t="shared" si="109"/>
        <v>-6.0396132539606696E-16</v>
      </c>
      <c r="L428" s="21">
        <f t="shared" si="110"/>
        <v>0.67939579399265237</v>
      </c>
      <c r="M428" s="74">
        <f t="shared" si="111"/>
        <v>8.0160218000238307E-7</v>
      </c>
      <c r="N428" s="10">
        <f t="shared" si="112"/>
        <v>1.2666860581565383E-3</v>
      </c>
      <c r="O428" s="10">
        <f t="shared" si="113"/>
        <v>2.3844718122114338E-6</v>
      </c>
      <c r="P428" s="75">
        <v>426</v>
      </c>
      <c r="Q428" s="71">
        <f t="shared" si="114"/>
        <v>0.67939579399170724</v>
      </c>
      <c r="R428" s="76"/>
      <c r="S428" s="197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</row>
    <row r="429" spans="1:33" x14ac:dyDescent="0.25">
      <c r="A429" s="71">
        <f t="shared" si="102"/>
        <v>-5.8612098190581191E-2</v>
      </c>
      <c r="B429" s="60">
        <v>5.8612098190581191E-2</v>
      </c>
      <c r="C429" s="60">
        <v>0.67834578695601955</v>
      </c>
      <c r="D429" s="21">
        <f t="shared" si="103"/>
        <v>0.45861209819058124</v>
      </c>
      <c r="E429" s="21">
        <f t="shared" si="104"/>
        <v>3.7142902457034409E-2</v>
      </c>
      <c r="F429" s="21">
        <f t="shared" si="105"/>
        <v>1.8694199495821188E-2</v>
      </c>
      <c r="G429" s="21">
        <f t="shared" si="115"/>
        <v>2.7749962368323888E-3</v>
      </c>
      <c r="H429" s="21">
        <f t="shared" si="106"/>
        <v>5.58371019528556E-2</v>
      </c>
      <c r="I429" s="21">
        <f t="shared" si="107"/>
        <v>2.7749962368323854E-3</v>
      </c>
      <c r="J429" s="21">
        <f t="shared" si="108"/>
        <v>8.9320550951573715E-13</v>
      </c>
      <c r="K429" s="73">
        <f t="shared" si="109"/>
        <v>-5.7065463465731416E-16</v>
      </c>
      <c r="L429" s="21">
        <f t="shared" si="110"/>
        <v>0.67921753742012803</v>
      </c>
      <c r="M429" s="74">
        <f t="shared" si="111"/>
        <v>7.5994887167334742E-7</v>
      </c>
      <c r="N429" s="10">
        <f t="shared" si="112"/>
        <v>1.2493810263197621E-3</v>
      </c>
      <c r="O429" s="10">
        <f t="shared" si="113"/>
        <v>2.327501770547476E-6</v>
      </c>
      <c r="P429" s="75">
        <v>427</v>
      </c>
      <c r="Q429" s="71">
        <f t="shared" si="114"/>
        <v>0.67921753741923541</v>
      </c>
      <c r="R429" s="76"/>
      <c r="S429" s="197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</row>
    <row r="430" spans="1:33" x14ac:dyDescent="0.25">
      <c r="A430" s="71">
        <f t="shared" si="102"/>
        <v>-5.812196217783764E-2</v>
      </c>
      <c r="B430" s="60">
        <v>5.812196217783764E-2</v>
      </c>
      <c r="C430" s="60">
        <v>0.67725750617577829</v>
      </c>
      <c r="D430" s="21">
        <f t="shared" si="103"/>
        <v>0.45812196217783768</v>
      </c>
      <c r="E430" s="21">
        <f t="shared" si="104"/>
        <v>3.7142902456687631E-2</v>
      </c>
      <c r="F430" s="21">
        <f t="shared" si="105"/>
        <v>1.823462822440074E-2</v>
      </c>
      <c r="G430" s="21">
        <f t="shared" si="115"/>
        <v>2.7444314958987859E-3</v>
      </c>
      <c r="H430" s="21">
        <f t="shared" si="106"/>
        <v>5.5377530681088374E-2</v>
      </c>
      <c r="I430" s="21">
        <f t="shared" si="107"/>
        <v>2.7444314958987833E-3</v>
      </c>
      <c r="J430" s="21">
        <f t="shared" si="108"/>
        <v>8.5048190708583664E-13</v>
      </c>
      <c r="K430" s="73">
        <f t="shared" si="109"/>
        <v>-5.4400928206631195E-16</v>
      </c>
      <c r="L430" s="21">
        <f t="shared" si="110"/>
        <v>0.67906468778469442</v>
      </c>
      <c r="M430" s="74">
        <f t="shared" si="111"/>
        <v>3.2659053676046952E-6</v>
      </c>
      <c r="N430" s="10">
        <f t="shared" si="112"/>
        <v>1.2347336065236085E-3</v>
      </c>
      <c r="O430" s="10">
        <f t="shared" si="113"/>
        <v>2.2791877171838573E-6</v>
      </c>
      <c r="P430" s="75">
        <v>428</v>
      </c>
      <c r="Q430" s="71">
        <f t="shared" si="114"/>
        <v>0.67906468778384443</v>
      </c>
      <c r="R430" s="76"/>
      <c r="S430" s="197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</row>
    <row r="431" spans="1:33" x14ac:dyDescent="0.25">
      <c r="A431" s="71">
        <f t="shared" si="102"/>
        <v>-5.7631826165094081E-2</v>
      </c>
      <c r="B431" s="60">
        <v>5.7631826165094081E-2</v>
      </c>
      <c r="C431" s="60">
        <v>0.67773141704857742</v>
      </c>
      <c r="D431" s="21">
        <f t="shared" si="103"/>
        <v>0.45763182616509412</v>
      </c>
      <c r="E431" s="21">
        <f t="shared" si="104"/>
        <v>3.7142902456102272E-2</v>
      </c>
      <c r="F431" s="21">
        <f t="shared" si="105"/>
        <v>1.7774896437157312E-2</v>
      </c>
      <c r="G431" s="21">
        <f t="shared" si="115"/>
        <v>2.7140272710246965E-3</v>
      </c>
      <c r="H431" s="21">
        <f t="shared" si="106"/>
        <v>5.4917798893259581E-2</v>
      </c>
      <c r="I431" s="21">
        <f t="shared" si="107"/>
        <v>2.7140272710246991E-3</v>
      </c>
      <c r="J431" s="21">
        <f t="shared" si="108"/>
        <v>8.0980111502089873E-13</v>
      </c>
      <c r="K431" s="73">
        <f t="shared" si="109"/>
        <v>-5.1736392947530955E-16</v>
      </c>
      <c r="L431" s="21">
        <f t="shared" si="110"/>
        <v>0.6789117847630165</v>
      </c>
      <c r="M431" s="74">
        <f t="shared" si="111"/>
        <v>1.393267941290135E-6</v>
      </c>
      <c r="N431" s="10">
        <f t="shared" si="112"/>
        <v>1.2202553623622406E-3</v>
      </c>
      <c r="O431" s="10">
        <f t="shared" si="113"/>
        <v>2.2313545151090841E-6</v>
      </c>
      <c r="P431" s="75">
        <v>429</v>
      </c>
      <c r="Q431" s="71">
        <f t="shared" si="114"/>
        <v>0.67891178476220726</v>
      </c>
      <c r="R431" s="76"/>
      <c r="S431" s="197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</row>
    <row r="432" spans="1:33" x14ac:dyDescent="0.25">
      <c r="A432" s="71">
        <f t="shared" si="102"/>
        <v>-5.714169015235053E-2</v>
      </c>
      <c r="B432" s="60">
        <v>5.714169015235053E-2</v>
      </c>
      <c r="C432" s="60">
        <v>0.67695329287243999</v>
      </c>
      <c r="D432" s="21">
        <f t="shared" si="103"/>
        <v>0.45714169015235057</v>
      </c>
      <c r="E432" s="21">
        <f t="shared" si="104"/>
        <v>3.7142902455114021E-2</v>
      </c>
      <c r="F432" s="21">
        <f t="shared" si="105"/>
        <v>1.7315005312615882E-2</v>
      </c>
      <c r="G432" s="21">
        <f t="shared" si="115"/>
        <v>2.6837823838495589E-3</v>
      </c>
      <c r="H432" s="21">
        <f t="shared" si="106"/>
        <v>5.44579077677299E-2</v>
      </c>
      <c r="I432" s="21">
        <f t="shared" si="107"/>
        <v>2.683782383849562E-3</v>
      </c>
      <c r="J432" s="21">
        <f t="shared" si="108"/>
        <v>7.710676541408379E-13</v>
      </c>
      <c r="K432" s="73">
        <f t="shared" si="109"/>
        <v>-4.9293902293355732E-16</v>
      </c>
      <c r="L432" s="21">
        <f t="shared" si="110"/>
        <v>0.67875882874706239</v>
      </c>
      <c r="M432" s="74">
        <f t="shared" si="111"/>
        <v>3.2599597945484722E-6</v>
      </c>
      <c r="N432" s="10">
        <f t="shared" si="112"/>
        <v>1.2059443986905019E-3</v>
      </c>
      <c r="O432" s="10">
        <f t="shared" si="113"/>
        <v>2.1840051103789904E-6</v>
      </c>
      <c r="P432" s="75">
        <v>430</v>
      </c>
      <c r="Q432" s="71">
        <f t="shared" si="114"/>
        <v>0.67875882874629179</v>
      </c>
      <c r="R432" s="76"/>
      <c r="S432" s="197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</row>
    <row r="433" spans="1:33" x14ac:dyDescent="0.25">
      <c r="A433" s="71">
        <f t="shared" si="102"/>
        <v>-5.6651554139606972E-2</v>
      </c>
      <c r="B433" s="60">
        <v>5.6651554139606972E-2</v>
      </c>
      <c r="C433" s="60">
        <v>0.67742199343104126</v>
      </c>
      <c r="D433" s="21">
        <f t="shared" si="103"/>
        <v>0.45665155413960701</v>
      </c>
      <c r="E433" s="21">
        <f t="shared" si="104"/>
        <v>3.714290245344528E-2</v>
      </c>
      <c r="F433" s="21">
        <f t="shared" si="105"/>
        <v>1.6854956018770833E-2</v>
      </c>
      <c r="G433" s="21">
        <f t="shared" si="115"/>
        <v>2.6536956666566719E-3</v>
      </c>
      <c r="H433" s="21">
        <f t="shared" si="106"/>
        <v>5.3997858472216116E-2</v>
      </c>
      <c r="I433" s="21">
        <f t="shared" si="107"/>
        <v>2.6536956666566693E-3</v>
      </c>
      <c r="J433" s="21">
        <f t="shared" si="108"/>
        <v>7.34186045265566E-13</v>
      </c>
      <c r="K433" s="73">
        <f t="shared" si="109"/>
        <v>-4.6851411639180509E-16</v>
      </c>
      <c r="L433" s="21">
        <f t="shared" si="110"/>
        <v>0.67860582012529702</v>
      </c>
      <c r="M433" s="74">
        <f t="shared" si="111"/>
        <v>1.4014456420325276E-6</v>
      </c>
      <c r="N433" s="10">
        <f t="shared" si="112"/>
        <v>1.1917988402412631E-3</v>
      </c>
      <c r="O433" s="10">
        <f t="shared" si="113"/>
        <v>2.1371423310834363E-6</v>
      </c>
      <c r="P433" s="75">
        <v>431</v>
      </c>
      <c r="Q433" s="71">
        <f t="shared" si="114"/>
        <v>0.67860582012456327</v>
      </c>
      <c r="R433" s="76"/>
      <c r="S433" s="197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</row>
    <row r="434" spans="1:33" x14ac:dyDescent="0.25">
      <c r="A434" s="71">
        <f t="shared" si="102"/>
        <v>-5.616141812686342E-2</v>
      </c>
      <c r="B434" s="60">
        <v>5.616141812686342E-2</v>
      </c>
      <c r="C434" s="60">
        <v>0.67711264046452935</v>
      </c>
      <c r="D434" s="21">
        <f t="shared" si="103"/>
        <v>0.45616141812686345</v>
      </c>
      <c r="E434" s="21">
        <f t="shared" si="104"/>
        <v>3.7142902450626965E-2</v>
      </c>
      <c r="F434" s="21">
        <f t="shared" si="105"/>
        <v>1.6394749713272802E-2</v>
      </c>
      <c r="G434" s="21">
        <f t="shared" si="115"/>
        <v>2.6237659622645876E-3</v>
      </c>
      <c r="H434" s="21">
        <f t="shared" si="106"/>
        <v>5.3537652163899767E-2</v>
      </c>
      <c r="I434" s="21">
        <f t="shared" si="107"/>
        <v>2.6237659622645858E-3</v>
      </c>
      <c r="J434" s="21">
        <f t="shared" si="108"/>
        <v>6.9906747055313976E-13</v>
      </c>
      <c r="K434" s="73">
        <f t="shared" si="109"/>
        <v>-4.4630965589930292E-16</v>
      </c>
      <c r="L434" s="21">
        <f t="shared" si="110"/>
        <v>0.6784527592827454</v>
      </c>
      <c r="M434" s="74">
        <f t="shared" si="111"/>
        <v>1.7959184469367871E-6</v>
      </c>
      <c r="N434" s="10">
        <f t="shared" si="112"/>
        <v>1.1778168314480492E-3</v>
      </c>
      <c r="O434" s="10">
        <f t="shared" si="113"/>
        <v>2.0907688889090978E-6</v>
      </c>
      <c r="P434" s="75">
        <v>432</v>
      </c>
      <c r="Q434" s="71">
        <f t="shared" si="114"/>
        <v>0.67845275928204674</v>
      </c>
      <c r="R434" s="76"/>
      <c r="S434" s="197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</row>
    <row r="435" spans="1:33" x14ac:dyDescent="0.25">
      <c r="A435" s="71">
        <f t="shared" si="102"/>
        <v>-5.5671282114119862E-2</v>
      </c>
      <c r="B435" s="60">
        <v>5.5671282114119862E-2</v>
      </c>
      <c r="C435" s="60">
        <v>0.67695813118620429</v>
      </c>
      <c r="D435" s="21">
        <f t="shared" si="103"/>
        <v>0.45567128211411989</v>
      </c>
      <c r="E435" s="21">
        <f t="shared" si="104"/>
        <v>3.7142902445866322E-2</v>
      </c>
      <c r="F435" s="21">
        <f t="shared" si="105"/>
        <v>1.5934387543668448E-2</v>
      </c>
      <c r="G435" s="21">
        <f t="shared" si="115"/>
        <v>2.5939921239194613E-3</v>
      </c>
      <c r="H435" s="21">
        <f t="shared" si="106"/>
        <v>5.3077289989534773E-2</v>
      </c>
      <c r="I435" s="21">
        <f t="shared" si="107"/>
        <v>2.5939921239194587E-3</v>
      </c>
      <c r="J435" s="21">
        <f t="shared" si="108"/>
        <v>6.6562977349976087E-13</v>
      </c>
      <c r="K435" s="73">
        <f t="shared" si="109"/>
        <v>-4.2632564145605102E-16</v>
      </c>
      <c r="L435" s="21">
        <f t="shared" si="110"/>
        <v>0.67829964660107211</v>
      </c>
      <c r="M435" s="74">
        <f t="shared" si="111"/>
        <v>1.7996636083279849E-6</v>
      </c>
      <c r="N435" s="10">
        <f t="shared" si="112"/>
        <v>1.1639965362685533E-3</v>
      </c>
      <c r="O435" s="10">
        <f t="shared" si="113"/>
        <v>2.0448873807010583E-6</v>
      </c>
      <c r="P435" s="75">
        <v>433</v>
      </c>
      <c r="Q435" s="71">
        <f t="shared" si="114"/>
        <v>0.67829964660040687</v>
      </c>
      <c r="R435" s="76"/>
      <c r="S435" s="197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</row>
    <row r="436" spans="1:33" x14ac:dyDescent="0.25">
      <c r="A436" s="71">
        <f t="shared" si="102"/>
        <v>-5.518114610137631E-2</v>
      </c>
      <c r="B436" s="60">
        <v>5.518114610137631E-2</v>
      </c>
      <c r="C436" s="60">
        <v>0.67680363953850664</v>
      </c>
      <c r="D436" s="21">
        <f t="shared" si="103"/>
        <v>0.45518114610137633</v>
      </c>
      <c r="E436" s="21">
        <f t="shared" si="104"/>
        <v>3.7142902437823339E-2</v>
      </c>
      <c r="F436" s="21">
        <f t="shared" si="105"/>
        <v>1.5473870647730361E-2</v>
      </c>
      <c r="G436" s="21">
        <f t="shared" si="115"/>
        <v>2.5643730151888172E-3</v>
      </c>
      <c r="H436" s="21">
        <f t="shared" si="106"/>
        <v>5.2616773085553702E-2</v>
      </c>
      <c r="I436" s="21">
        <f t="shared" si="107"/>
        <v>2.5643730151888159E-3</v>
      </c>
      <c r="J436" s="21">
        <f t="shared" si="108"/>
        <v>6.3379301804767842E-13</v>
      </c>
      <c r="K436" s="73">
        <f t="shared" si="109"/>
        <v>-4.0634162701279903E-16</v>
      </c>
      <c r="L436" s="21">
        <f t="shared" si="110"/>
        <v>0.67814648245869091</v>
      </c>
      <c r="M436" s="74">
        <f t="shared" si="111"/>
        <v>1.8032271082890255E-6</v>
      </c>
      <c r="N436" s="10">
        <f t="shared" si="112"/>
        <v>1.1503361380089359E-3</v>
      </c>
      <c r="O436" s="10">
        <f t="shared" si="113"/>
        <v>1.9995002900246271E-6</v>
      </c>
      <c r="P436" s="75">
        <v>434</v>
      </c>
      <c r="Q436" s="71">
        <f t="shared" si="114"/>
        <v>0.67814648245805753</v>
      </c>
      <c r="R436" s="76"/>
      <c r="S436" s="197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</row>
    <row r="437" spans="1:33" x14ac:dyDescent="0.25">
      <c r="A437" s="71">
        <f t="shared" si="102"/>
        <v>-5.4691010088632988E-2</v>
      </c>
      <c r="B437" s="60">
        <v>5.4691010088632988E-2</v>
      </c>
      <c r="C437" s="60">
        <v>0.67633970779299046</v>
      </c>
      <c r="D437" s="21">
        <f t="shared" si="103"/>
        <v>0.454691010088633</v>
      </c>
      <c r="E437" s="21">
        <f t="shared" si="104"/>
        <v>3.7142902424232578E-2</v>
      </c>
      <c r="F437" s="21">
        <f t="shared" si="105"/>
        <v>1.5013200153940689E-2</v>
      </c>
      <c r="G437" s="21">
        <f t="shared" si="115"/>
        <v>2.5349075098562435E-3</v>
      </c>
      <c r="H437" s="21">
        <f t="shared" si="106"/>
        <v>5.2156102578173269E-2</v>
      </c>
      <c r="I437" s="21">
        <f t="shared" si="107"/>
        <v>2.5349075098562417E-3</v>
      </c>
      <c r="J437" s="21">
        <f t="shared" si="108"/>
        <v>6.0347726813913934E-13</v>
      </c>
      <c r="K437" s="73">
        <f t="shared" si="109"/>
        <v>-3.8635761256954703E-16</v>
      </c>
      <c r="L437" s="21">
        <f t="shared" si="110"/>
        <v>0.67799326723092568</v>
      </c>
      <c r="M437" s="74">
        <f t="shared" si="111"/>
        <v>2.7342588147846233E-6</v>
      </c>
      <c r="N437" s="10">
        <f t="shared" si="112"/>
        <v>1.1368338391490463E-3</v>
      </c>
      <c r="O437" s="10">
        <f t="shared" si="113"/>
        <v>1.9546099887246914E-6</v>
      </c>
      <c r="P437" s="75">
        <v>435</v>
      </c>
      <c r="Q437" s="71">
        <f t="shared" si="114"/>
        <v>0.6779932672303226</v>
      </c>
      <c r="R437" s="76"/>
      <c r="S437" s="197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</row>
    <row r="438" spans="1:33" x14ac:dyDescent="0.25">
      <c r="A438" s="71">
        <f t="shared" si="102"/>
        <v>-5.420087407588943E-2</v>
      </c>
      <c r="B438" s="60">
        <v>5.420087407588943E-2</v>
      </c>
      <c r="C438" s="60">
        <v>0.67681304861205849</v>
      </c>
      <c r="D438" s="21">
        <f t="shared" si="103"/>
        <v>0.45420087407588944</v>
      </c>
      <c r="E438" s="21">
        <f t="shared" si="104"/>
        <v>3.7142902401263438E-2</v>
      </c>
      <c r="F438" s="21">
        <f t="shared" si="105"/>
        <v>1.4552377182234127E-2</v>
      </c>
      <c r="G438" s="21">
        <f t="shared" si="115"/>
        <v>2.5055944918172535E-3</v>
      </c>
      <c r="H438" s="21">
        <f t="shared" si="106"/>
        <v>5.1695279583497566E-2</v>
      </c>
      <c r="I438" s="21">
        <f t="shared" si="107"/>
        <v>2.5055944918172517E-3</v>
      </c>
      <c r="J438" s="21">
        <f t="shared" si="108"/>
        <v>5.7461146950058558E-13</v>
      </c>
      <c r="K438" s="73">
        <f t="shared" si="109"/>
        <v>-3.6637359812629498E-16</v>
      </c>
      <c r="L438" s="21">
        <f t="shared" si="110"/>
        <v>0.67784000129025734</v>
      </c>
      <c r="M438" s="74">
        <f t="shared" si="111"/>
        <v>1.0546318032598027E-6</v>
      </c>
      <c r="N438" s="10">
        <f t="shared" si="112"/>
        <v>1.1234878611685198E-3</v>
      </c>
      <c r="O438" s="10">
        <f t="shared" si="113"/>
        <v>1.9102187384831903E-6</v>
      </c>
      <c r="P438" s="75">
        <v>436</v>
      </c>
      <c r="Q438" s="71">
        <f t="shared" si="114"/>
        <v>0.67784000128968314</v>
      </c>
      <c r="R438" s="76"/>
      <c r="S438" s="197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</row>
    <row r="439" spans="1:33" x14ac:dyDescent="0.25">
      <c r="A439" s="71">
        <f t="shared" si="102"/>
        <v>-5.3792427398603057E-2</v>
      </c>
      <c r="B439" s="60">
        <v>5.3792427398603057E-2</v>
      </c>
      <c r="C439" s="60">
        <v>0.67632956687609391</v>
      </c>
      <c r="D439" s="21">
        <f t="shared" si="103"/>
        <v>0.45379242739860309</v>
      </c>
      <c r="E439" s="21">
        <f t="shared" si="104"/>
        <v>3.7142902370401805E-2</v>
      </c>
      <c r="F439" s="21">
        <f t="shared" si="105"/>
        <v>1.4168242365807472E-2</v>
      </c>
      <c r="G439" s="21">
        <f t="shared" si="115"/>
        <v>2.4812826618421657E-3</v>
      </c>
      <c r="H439" s="21">
        <f t="shared" si="106"/>
        <v>5.1311144736209277E-2</v>
      </c>
      <c r="I439" s="21">
        <f t="shared" si="107"/>
        <v>2.4812826618421657E-3</v>
      </c>
      <c r="J439" s="21">
        <f t="shared" si="108"/>
        <v>5.5161430976979514E-13</v>
      </c>
      <c r="K439" s="73">
        <f t="shared" si="109"/>
        <v>-3.5305092183079354E-16</v>
      </c>
      <c r="L439" s="21">
        <f t="shared" si="110"/>
        <v>0.67771224120103135</v>
      </c>
      <c r="M439" s="74">
        <f t="shared" si="111"/>
        <v>1.9117882888412011E-6</v>
      </c>
      <c r="N439" s="10">
        <f t="shared" si="112"/>
        <v>1.1124843545403315E-3</v>
      </c>
      <c r="O439" s="10">
        <f t="shared" si="113"/>
        <v>1.8736088060723666E-6</v>
      </c>
      <c r="P439" s="75">
        <v>437</v>
      </c>
      <c r="Q439" s="71">
        <f t="shared" si="114"/>
        <v>0.67771224120048013</v>
      </c>
      <c r="R439" s="76"/>
      <c r="S439" s="197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</row>
    <row r="440" spans="1:33" x14ac:dyDescent="0.25">
      <c r="A440" s="71">
        <f t="shared" si="102"/>
        <v>-5.3302291385859506E-2</v>
      </c>
      <c r="B440" s="60">
        <v>5.3302291385859506E-2</v>
      </c>
      <c r="C440" s="60">
        <v>0.67588610519182668</v>
      </c>
      <c r="D440" s="21">
        <f t="shared" si="103"/>
        <v>0.45330229138585953</v>
      </c>
      <c r="E440" s="21">
        <f t="shared" si="104"/>
        <v>3.7142902310262946E-2</v>
      </c>
      <c r="F440" s="21">
        <f t="shared" si="105"/>
        <v>1.3707142736855412E-2</v>
      </c>
      <c r="G440" s="21">
        <f t="shared" si="115"/>
        <v>2.4522463382159188E-3</v>
      </c>
      <c r="H440" s="21">
        <f t="shared" si="106"/>
        <v>5.0850045047118361E-2</v>
      </c>
      <c r="I440" s="21">
        <f t="shared" si="107"/>
        <v>2.4522463382159157E-3</v>
      </c>
      <c r="J440" s="21">
        <f t="shared" si="108"/>
        <v>5.252287493679743E-13</v>
      </c>
      <c r="K440" s="73">
        <f t="shared" si="109"/>
        <v>-3.3528735343679166E-16</v>
      </c>
      <c r="L440" s="21">
        <f t="shared" si="110"/>
        <v>0.67755888324643498</v>
      </c>
      <c r="M440" s="74">
        <f t="shared" si="111"/>
        <v>2.7981864199791414E-6</v>
      </c>
      <c r="N440" s="10">
        <f t="shared" si="112"/>
        <v>1.0994204079871805E-3</v>
      </c>
      <c r="O440" s="10">
        <f t="shared" si="113"/>
        <v>1.8301379974992426E-6</v>
      </c>
      <c r="P440" s="75">
        <v>438</v>
      </c>
      <c r="Q440" s="71">
        <f t="shared" si="114"/>
        <v>0.67755888324591007</v>
      </c>
      <c r="R440" s="76"/>
      <c r="S440" s="197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</row>
    <row r="441" spans="1:33" x14ac:dyDescent="0.25">
      <c r="A441" s="71">
        <f t="shared" si="102"/>
        <v>-5.2893844708573133E-2</v>
      </c>
      <c r="B441" s="60">
        <v>5.2893844708573133E-2</v>
      </c>
      <c r="C441" s="60">
        <v>0.67603562179694587</v>
      </c>
      <c r="D441" s="21">
        <f t="shared" si="103"/>
        <v>0.45289384470857313</v>
      </c>
      <c r="E441" s="21">
        <f t="shared" si="104"/>
        <v>3.7142902229437023E-2</v>
      </c>
      <c r="F441" s="21">
        <f t="shared" si="105"/>
        <v>1.3322778921921808E-2</v>
      </c>
      <c r="G441" s="21">
        <f t="shared" si="115"/>
        <v>2.4281635567100918E-3</v>
      </c>
      <c r="H441" s="21">
        <f t="shared" si="106"/>
        <v>5.0465681151358834E-2</v>
      </c>
      <c r="I441" s="21">
        <f t="shared" si="107"/>
        <v>2.4281635567100896E-3</v>
      </c>
      <c r="J441" s="21">
        <f t="shared" si="108"/>
        <v>5.042100070668527E-13</v>
      </c>
      <c r="K441" s="73">
        <f t="shared" si="109"/>
        <v>-3.2196467714129021E-16</v>
      </c>
      <c r="L441" s="21">
        <f t="shared" si="110"/>
        <v>0.67743104699418588</v>
      </c>
      <c r="M441" s="74">
        <f t="shared" si="111"/>
        <v>1.9472114810923145E-6</v>
      </c>
      <c r="N441" s="10">
        <f t="shared" si="112"/>
        <v>1.0886494986429129E-3</v>
      </c>
      <c r="O441" s="10">
        <f t="shared" si="113"/>
        <v>1.7942979117595957E-6</v>
      </c>
      <c r="P441" s="75">
        <v>439</v>
      </c>
      <c r="Q441" s="71">
        <f t="shared" si="114"/>
        <v>0.67743104699368195</v>
      </c>
      <c r="R441" s="76"/>
      <c r="S441" s="197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</row>
    <row r="442" spans="1:33" x14ac:dyDescent="0.25">
      <c r="A442" s="71">
        <f t="shared" si="102"/>
        <v>-5.2403708695829811E-2</v>
      </c>
      <c r="B442" s="60">
        <v>5.2403708695829811E-2</v>
      </c>
      <c r="C442" s="60">
        <v>0.67557717151487084</v>
      </c>
      <c r="D442" s="21">
        <f t="shared" si="103"/>
        <v>0.45240370869582985</v>
      </c>
      <c r="E442" s="21">
        <f t="shared" si="104"/>
        <v>3.7142902071889701E-2</v>
      </c>
      <c r="F442" s="21">
        <f t="shared" si="105"/>
        <v>1.2861406352951268E-2</v>
      </c>
      <c r="G442" s="21">
        <f t="shared" si="115"/>
        <v>2.3994002705087503E-3</v>
      </c>
      <c r="H442" s="21">
        <f t="shared" si="106"/>
        <v>5.0004308424840972E-2</v>
      </c>
      <c r="I442" s="21">
        <f t="shared" si="107"/>
        <v>2.3994002705087468E-3</v>
      </c>
      <c r="J442" s="21">
        <f t="shared" si="108"/>
        <v>4.8009152208108278E-13</v>
      </c>
      <c r="K442" s="73">
        <f t="shared" si="109"/>
        <v>-3.0642155479653855E-16</v>
      </c>
      <c r="L442" s="21">
        <f t="shared" si="110"/>
        <v>0.6772775982619802</v>
      </c>
      <c r="M442" s="74">
        <f t="shared" si="111"/>
        <v>2.8914511222848903E-6</v>
      </c>
      <c r="N442" s="10">
        <f t="shared" si="112"/>
        <v>1.0758617833907655E-3</v>
      </c>
      <c r="O442" s="10">
        <f t="shared" si="113"/>
        <v>1.7517541268825549E-6</v>
      </c>
      <c r="P442" s="75">
        <v>440</v>
      </c>
      <c r="Q442" s="71">
        <f t="shared" si="114"/>
        <v>0.67727759826150036</v>
      </c>
      <c r="R442" s="76"/>
      <c r="S442" s="197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</row>
    <row r="443" spans="1:33" x14ac:dyDescent="0.25">
      <c r="A443" s="71">
        <f t="shared" si="102"/>
        <v>-5.1913572683086252E-2</v>
      </c>
      <c r="B443" s="60">
        <v>5.1913572683086252E-2</v>
      </c>
      <c r="C443" s="60">
        <v>0.67542259063876775</v>
      </c>
      <c r="D443" s="21">
        <f t="shared" si="103"/>
        <v>0.4519135726830863</v>
      </c>
      <c r="E443" s="21">
        <f t="shared" si="104"/>
        <v>3.7142901805416954E-2</v>
      </c>
      <c r="F443" s="21">
        <f t="shared" si="105"/>
        <v>1.2399886483393942E-2</v>
      </c>
      <c r="G443" s="21">
        <f t="shared" si="115"/>
        <v>2.3707843938182288E-3</v>
      </c>
      <c r="H443" s="21">
        <f t="shared" si="106"/>
        <v>4.9542788288810896E-2</v>
      </c>
      <c r="I443" s="21">
        <f t="shared" si="107"/>
        <v>2.3707843938182284E-3</v>
      </c>
      <c r="J443" s="21">
        <f t="shared" si="108"/>
        <v>4.5712766904081221E-13</v>
      </c>
      <c r="K443" s="73">
        <f t="shared" si="109"/>
        <v>-2.9309887850103705E-16</v>
      </c>
      <c r="L443" s="21">
        <f t="shared" si="110"/>
        <v>0.67712410053880867</v>
      </c>
      <c r="M443" s="74">
        <f t="shared" si="111"/>
        <v>2.8951359399372636E-6</v>
      </c>
      <c r="N443" s="10">
        <f t="shared" si="112"/>
        <v>1.0632223354181489E-3</v>
      </c>
      <c r="O443" s="10">
        <f t="shared" si="113"/>
        <v>1.7097185365674528E-6</v>
      </c>
      <c r="P443" s="75">
        <v>441</v>
      </c>
      <c r="Q443" s="71">
        <f t="shared" si="114"/>
        <v>0.67712410053835181</v>
      </c>
      <c r="R443" s="76"/>
      <c r="S443" s="197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</row>
    <row r="444" spans="1:33" x14ac:dyDescent="0.25">
      <c r="A444" s="71">
        <f t="shared" si="102"/>
        <v>-5.150512600579988E-2</v>
      </c>
      <c r="B444" s="60">
        <v>5.150512600579988E-2</v>
      </c>
      <c r="C444" s="60">
        <v>0.67480528673974327</v>
      </c>
      <c r="D444" s="21">
        <f t="shared" si="103"/>
        <v>0.45150512600579989</v>
      </c>
      <c r="E444" s="21">
        <f t="shared" si="104"/>
        <v>3.7142901447128757E-2</v>
      </c>
      <c r="F444" s="21">
        <f t="shared" si="105"/>
        <v>1.2015174889375247E-2</v>
      </c>
      <c r="G444" s="21">
        <f t="shared" si="115"/>
        <v>2.347049668857043E-3</v>
      </c>
      <c r="H444" s="21">
        <f t="shared" si="106"/>
        <v>4.9158076336504E-2</v>
      </c>
      <c r="I444" s="21">
        <f t="shared" si="107"/>
        <v>2.3470496688570461E-3</v>
      </c>
      <c r="J444" s="21">
        <f t="shared" si="108"/>
        <v>4.3883341404185836E-13</v>
      </c>
      <c r="K444" s="73">
        <f t="shared" si="109"/>
        <v>-2.7977620220553556E-16</v>
      </c>
      <c r="L444" s="21">
        <f t="shared" si="110"/>
        <v>0.6769961486180911</v>
      </c>
      <c r="M444" s="74">
        <f t="shared" si="111"/>
        <v>4.7998757699977702E-6</v>
      </c>
      <c r="N444" s="10">
        <f t="shared" si="112"/>
        <v>1.0528015135200322E-3</v>
      </c>
      <c r="O444" s="10">
        <f t="shared" si="113"/>
        <v>1.6750782875932631E-6</v>
      </c>
      <c r="P444" s="75">
        <v>442</v>
      </c>
      <c r="Q444" s="71">
        <f t="shared" si="114"/>
        <v>0.67699614861765256</v>
      </c>
      <c r="R444" s="76"/>
      <c r="S444" s="197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</row>
    <row r="445" spans="1:33" x14ac:dyDescent="0.25">
      <c r="A445" s="71">
        <f t="shared" si="102"/>
        <v>-5.1096679328513507E-2</v>
      </c>
      <c r="B445" s="60">
        <v>5.1096679328513507E-2</v>
      </c>
      <c r="C445" s="60">
        <v>0.67541768839647309</v>
      </c>
      <c r="D445" s="21">
        <f t="shared" si="103"/>
        <v>0.45109667932851355</v>
      </c>
      <c r="E445" s="21">
        <f t="shared" si="104"/>
        <v>3.7142900891810396E-2</v>
      </c>
      <c r="F445" s="21">
        <f t="shared" si="105"/>
        <v>1.1630362470272658E-2</v>
      </c>
      <c r="G445" s="21">
        <f t="shared" si="115"/>
        <v>2.3234159660091847E-3</v>
      </c>
      <c r="H445" s="21">
        <f t="shared" si="106"/>
        <v>4.8773263362083055E-2</v>
      </c>
      <c r="I445" s="21">
        <f t="shared" si="107"/>
        <v>2.3234159660091821E-3</v>
      </c>
      <c r="J445" s="21">
        <f t="shared" si="108"/>
        <v>4.2126968579304374E-13</v>
      </c>
      <c r="K445" s="73">
        <f t="shared" si="109"/>
        <v>-2.6867397195928428E-16</v>
      </c>
      <c r="L445" s="21">
        <f t="shared" si="110"/>
        <v>0.67686816316377851</v>
      </c>
      <c r="M445" s="74">
        <f t="shared" si="111"/>
        <v>2.1038770505897148E-6</v>
      </c>
      <c r="N445" s="10">
        <f t="shared" si="112"/>
        <v>1.0424815328076481E-3</v>
      </c>
      <c r="O445" s="10">
        <f t="shared" si="113"/>
        <v>1.6407930221613351E-6</v>
      </c>
      <c r="P445" s="75">
        <v>443</v>
      </c>
      <c r="Q445" s="71">
        <f t="shared" si="114"/>
        <v>0.67686816316335752</v>
      </c>
      <c r="R445" s="76"/>
      <c r="S445" s="197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</row>
    <row r="446" spans="1:33" x14ac:dyDescent="0.25">
      <c r="A446" s="71">
        <f t="shared" si="102"/>
        <v>-5.052485398031277E-2</v>
      </c>
      <c r="B446" s="60">
        <v>5.052485398031277E-2</v>
      </c>
      <c r="C446" s="60">
        <v>0.67510882764931646</v>
      </c>
      <c r="D446" s="21">
        <f t="shared" si="103"/>
        <v>0.45052485398031278</v>
      </c>
      <c r="E446" s="21">
        <f t="shared" si="104"/>
        <v>3.7142899566154026E-2</v>
      </c>
      <c r="F446" s="21">
        <f t="shared" si="105"/>
        <v>1.1091457064340322E-2</v>
      </c>
      <c r="G446" s="21">
        <f t="shared" si="115"/>
        <v>2.2904973494205644E-3</v>
      </c>
      <c r="H446" s="21">
        <f t="shared" si="106"/>
        <v>4.823435663049435E-2</v>
      </c>
      <c r="I446" s="21">
        <f t="shared" si="107"/>
        <v>2.2904973494205626E-3</v>
      </c>
      <c r="J446" s="21">
        <f t="shared" si="108"/>
        <v>3.9785730265070733E-13</v>
      </c>
      <c r="K446" s="73">
        <f t="shared" si="109"/>
        <v>-2.5535129566378273E-16</v>
      </c>
      <c r="L446" s="21">
        <f t="shared" si="110"/>
        <v>0.6766889276459378</v>
      </c>
      <c r="M446" s="74">
        <f t="shared" si="111"/>
        <v>2.4967159993227664E-6</v>
      </c>
      <c r="N446" s="10">
        <f t="shared" si="112"/>
        <v>1.0282011643471187E-3</v>
      </c>
      <c r="O446" s="10">
        <f t="shared" si="113"/>
        <v>1.5933916588509703E-6</v>
      </c>
      <c r="P446" s="75">
        <v>444</v>
      </c>
      <c r="Q446" s="71">
        <f t="shared" si="114"/>
        <v>0.67668892764554023</v>
      </c>
      <c r="R446" s="76"/>
      <c r="S446" s="197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</row>
    <row r="447" spans="1:33" x14ac:dyDescent="0.25">
      <c r="A447" s="71">
        <f t="shared" si="102"/>
        <v>-5.0198096638483812E-2</v>
      </c>
      <c r="B447" s="60">
        <v>5.0198096638483812E-2</v>
      </c>
      <c r="C447" s="60">
        <v>0.67511404389941754</v>
      </c>
      <c r="D447" s="21">
        <f t="shared" si="103"/>
        <v>0.45019809663848381</v>
      </c>
      <c r="E447" s="21">
        <f t="shared" si="104"/>
        <v>3.7142898351985573E-2</v>
      </c>
      <c r="F447" s="21">
        <f t="shared" si="105"/>
        <v>1.0783423839949784E-2</v>
      </c>
      <c r="G447" s="21">
        <f t="shared" si="115"/>
        <v>2.2717744461633882E-3</v>
      </c>
      <c r="H447" s="21">
        <f t="shared" si="106"/>
        <v>4.7926322191935357E-2</v>
      </c>
      <c r="I447" s="21">
        <f t="shared" si="107"/>
        <v>2.2717744461633878E-3</v>
      </c>
      <c r="J447" s="21">
        <f t="shared" si="108"/>
        <v>3.8506753340752618E-13</v>
      </c>
      <c r="K447" s="73">
        <f t="shared" si="109"/>
        <v>-2.4646951146678172E-16</v>
      </c>
      <c r="L447" s="21">
        <f t="shared" si="110"/>
        <v>0.67658647832203478</v>
      </c>
      <c r="M447" s="74">
        <f t="shared" si="111"/>
        <v>2.1680631289081694E-6</v>
      </c>
      <c r="N447" s="10">
        <f t="shared" si="112"/>
        <v>1.0201278633402749E-3</v>
      </c>
      <c r="O447" s="10">
        <f t="shared" si="113"/>
        <v>1.5666191682927755E-6</v>
      </c>
      <c r="P447" s="75">
        <v>445</v>
      </c>
      <c r="Q447" s="71">
        <f t="shared" si="114"/>
        <v>0.67658647832164998</v>
      </c>
      <c r="R447" s="76"/>
      <c r="S447" s="197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</row>
    <row r="448" spans="1:33" x14ac:dyDescent="0.25">
      <c r="A448" s="71">
        <f t="shared" si="102"/>
        <v>-4.9789649961197439E-2</v>
      </c>
      <c r="B448" s="60">
        <v>4.9789649961197439E-2</v>
      </c>
      <c r="C448" s="60">
        <v>0.67542259063876775</v>
      </c>
      <c r="D448" s="21">
        <f t="shared" si="103"/>
        <v>0.44978964996119747</v>
      </c>
      <c r="E448" s="21">
        <f t="shared" si="104"/>
        <v>3.7142896093280198E-2</v>
      </c>
      <c r="F448" s="21">
        <f t="shared" si="105"/>
        <v>1.0398293892417074E-2</v>
      </c>
      <c r="G448" s="21">
        <f t="shared" si="115"/>
        <v>2.2484599751305123E-3</v>
      </c>
      <c r="H448" s="21">
        <f t="shared" si="106"/>
        <v>4.7541189985697271E-2</v>
      </c>
      <c r="I448" s="21">
        <f t="shared" si="107"/>
        <v>2.2484599751305128E-3</v>
      </c>
      <c r="J448" s="21">
        <f t="shared" si="108"/>
        <v>3.6965541738026135E-13</v>
      </c>
      <c r="K448" s="73">
        <f t="shared" si="109"/>
        <v>-2.3536728122053039E-16</v>
      </c>
      <c r="L448" s="21">
        <f t="shared" si="110"/>
        <v>0.67645838726037277</v>
      </c>
      <c r="M448" s="74">
        <f t="shared" si="111"/>
        <v>1.0728746413283792E-6</v>
      </c>
      <c r="N448" s="10">
        <f t="shared" si="112"/>
        <v>1.010124226926518E-3</v>
      </c>
      <c r="O448" s="10">
        <f t="shared" si="113"/>
        <v>1.5334754252799475E-6</v>
      </c>
      <c r="P448" s="75">
        <v>446</v>
      </c>
      <c r="Q448" s="71">
        <f t="shared" si="114"/>
        <v>0.6764583872600034</v>
      </c>
      <c r="R448" s="76"/>
      <c r="S448" s="197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</row>
    <row r="449" spans="1:33" x14ac:dyDescent="0.25">
      <c r="A449" s="71">
        <f t="shared" si="102"/>
        <v>-4.9299513948453881E-2</v>
      </c>
      <c r="B449" s="60">
        <v>4.9299513948453881E-2</v>
      </c>
      <c r="C449" s="60">
        <v>0.67449131806116258</v>
      </c>
      <c r="D449" s="21">
        <f t="shared" si="103"/>
        <v>0.44929951394845391</v>
      </c>
      <c r="E449" s="21">
        <f t="shared" si="104"/>
        <v>3.7142891686365635E-2</v>
      </c>
      <c r="F449" s="21">
        <f t="shared" si="105"/>
        <v>9.936009665092305E-3</v>
      </c>
      <c r="G449" s="21">
        <f t="shared" si="115"/>
        <v>2.2206125966439672E-3</v>
      </c>
      <c r="H449" s="21">
        <f t="shared" si="106"/>
        <v>4.7078901351457939E-2</v>
      </c>
      <c r="I449" s="21">
        <f t="shared" si="107"/>
        <v>2.2206125966439685E-3</v>
      </c>
      <c r="J449" s="21">
        <f t="shared" si="108"/>
        <v>3.5197400549071909E-13</v>
      </c>
      <c r="K449" s="73">
        <f t="shared" si="109"/>
        <v>-2.2426505097427911E-16</v>
      </c>
      <c r="L449" s="21">
        <f t="shared" si="110"/>
        <v>0.67630463531808249</v>
      </c>
      <c r="M449" s="74">
        <f t="shared" si="111"/>
        <v>3.2881194742435495E-6</v>
      </c>
      <c r="N449" s="10">
        <f t="shared" si="112"/>
        <v>9.9824769659538127E-4</v>
      </c>
      <c r="O449" s="10">
        <f t="shared" si="113"/>
        <v>1.4941759488707925E-6</v>
      </c>
      <c r="P449" s="75">
        <v>447</v>
      </c>
      <c r="Q449" s="71">
        <f t="shared" si="114"/>
        <v>0.67630463531773077</v>
      </c>
      <c r="R449" s="76"/>
      <c r="S449" s="197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</row>
    <row r="450" spans="1:33" x14ac:dyDescent="0.25">
      <c r="A450" s="71">
        <f t="shared" ref="A450:A513" si="116">-B450</f>
        <v>-4.8891067271167744E-2</v>
      </c>
      <c r="B450" s="60">
        <v>4.8891067271167744E-2</v>
      </c>
      <c r="C450" s="60">
        <v>0.67573148897371216</v>
      </c>
      <c r="D450" s="21">
        <f t="shared" ref="D450:D513" si="117">IF(B450=0,"",B450+1/$T$8)</f>
        <v>0.44889106727116779</v>
      </c>
      <c r="E450" s="21">
        <f t="shared" ref="E450:E513" si="118">IF(B450=0,"",$T$20-(LN(1+EXP(-$S$37*(H450-T$20))))/$S$37)</f>
        <v>3.7142885756442576E-2</v>
      </c>
      <c r="F450" s="21">
        <f t="shared" ref="F450:F513" si="119">IF(B450=0,"",B450-E450-G450-V$4*J450)</f>
        <v>9.5506674309642093E-3</v>
      </c>
      <c r="G450" s="21">
        <f t="shared" si="115"/>
        <v>2.1975140834230716E-3</v>
      </c>
      <c r="H450" s="21">
        <f t="shared" ref="H450:H513" si="120">IF(B450=0,"",B450-G450-V$4*J450)</f>
        <v>4.6693553187406783E-2</v>
      </c>
      <c r="I450" s="21">
        <f t="shared" ref="I450:I513" si="121">IF(B450=0,"",B450-H450-V$4*J450)</f>
        <v>2.1975140834230734E-3</v>
      </c>
      <c r="J450" s="21">
        <f t="shared" ref="J450:J513" si="122">IF(B450=0,"",LN(1+EXP($U$37*(B450-$U$39)))/$U$37)</f>
        <v>3.3788749575476103E-13</v>
      </c>
      <c r="K450" s="73">
        <f t="shared" ref="K450:K513" si="123">IF(B450=0,"",-LN(1+EXP($V$41*(B450-$V$39)))/$V$41)</f>
        <v>-2.1538326677727805E-16</v>
      </c>
      <c r="L450" s="21">
        <f t="shared" ref="L450:L513" si="124">IF(B450=0,"",$S$41*E450+$S$8+$T$41*F450+$U$41*I450+S$43*(J450+K450))</f>
        <v>0.67617647365164146</v>
      </c>
      <c r="M450" s="74">
        <f t="shared" ref="M450:M513" si="125">IF(B450=0,"",(L450-C450)*(L450-C450))</f>
        <v>1.9801136359184765E-7</v>
      </c>
      <c r="N450" s="10">
        <f t="shared" ref="N450:N513" si="126">IF(B450=0,"",1/V$16*LN(1+EXP(V$16*(B450-V$4*J450-T$39))))</f>
        <v>9.8845604245674274E-4</v>
      </c>
      <c r="O450" s="10">
        <f t="shared" ref="O450:O513" si="127">IF(B450=0,"",(N450-I450)^2)</f>
        <v>1.4618213464253413E-6</v>
      </c>
      <c r="P450" s="75">
        <v>448</v>
      </c>
      <c r="Q450" s="71">
        <f t="shared" ref="Q450:Q513" si="128">IF(B450=0,"",S$8+T$41*F450)</f>
        <v>0.67617647365130384</v>
      </c>
      <c r="R450" s="76"/>
      <c r="S450" s="197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</row>
    <row r="451" spans="1:33" x14ac:dyDescent="0.25">
      <c r="A451" s="71">
        <f t="shared" si="116"/>
        <v>-4.8482620593881372E-2</v>
      </c>
      <c r="B451" s="60">
        <v>4.8482620593881372E-2</v>
      </c>
      <c r="C451" s="60">
        <v>0.67434724294998283</v>
      </c>
      <c r="D451" s="21">
        <f t="shared" si="117"/>
        <v>0.44848262059388139</v>
      </c>
      <c r="E451" s="21">
        <f t="shared" si="118"/>
        <v>3.7142876559063155E-2</v>
      </c>
      <c r="F451" s="21">
        <f t="shared" si="119"/>
        <v>9.1652312333278529E-3</v>
      </c>
      <c r="G451" s="21">
        <f t="shared" ref="G451:G514" si="129">IF(B451=0,"",1/2*(B451-V$4*J451+T$37)+1/2*POWER((B451-V$4*J451+T$37)^2-4*V$37*(B451-V$4*J451),0.5))</f>
        <v>2.1745128011659981E-3</v>
      </c>
      <c r="H451" s="21">
        <f t="shared" si="120"/>
        <v>4.6308107792391008E-2</v>
      </c>
      <c r="I451" s="21">
        <f t="shared" si="121"/>
        <v>2.1745128011659985E-3</v>
      </c>
      <c r="J451" s="21">
        <f t="shared" si="122"/>
        <v>3.2436497931527437E-13</v>
      </c>
      <c r="K451" s="73">
        <f t="shared" si="123"/>
        <v>-2.0650148258027698E-16</v>
      </c>
      <c r="L451" s="21">
        <f t="shared" si="124"/>
        <v>0.67604828073370882</v>
      </c>
      <c r="M451" s="74">
        <f t="shared" si="125"/>
        <v>2.8935295416634257E-6</v>
      </c>
      <c r="N451" s="10">
        <f t="shared" si="126"/>
        <v>9.7875928944153243E-4</v>
      </c>
      <c r="O451" s="10">
        <f t="shared" si="127"/>
        <v>1.4298264608013928E-6</v>
      </c>
      <c r="P451" s="75">
        <v>449</v>
      </c>
      <c r="Q451" s="71">
        <f t="shared" si="128"/>
        <v>0.67604828073338463</v>
      </c>
      <c r="R451" s="76"/>
      <c r="S451" s="197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</row>
    <row r="452" spans="1:33" x14ac:dyDescent="0.25">
      <c r="A452" s="71">
        <f t="shared" si="116"/>
        <v>-4.8074173916595228E-2</v>
      </c>
      <c r="B452" s="60">
        <v>4.8074173916595228E-2</v>
      </c>
      <c r="C452" s="60">
        <v>0.67480528673974327</v>
      </c>
      <c r="D452" s="21">
        <f t="shared" si="117"/>
        <v>0.44807417391659526</v>
      </c>
      <c r="E452" s="21">
        <f t="shared" si="118"/>
        <v>3.7142862292337174E-2</v>
      </c>
      <c r="F452" s="21">
        <f t="shared" si="119"/>
        <v>8.7797034503685756E-3</v>
      </c>
      <c r="G452" s="21">
        <f t="shared" si="129"/>
        <v>2.1516081735780956E-3</v>
      </c>
      <c r="H452" s="21">
        <f t="shared" si="120"/>
        <v>4.592256574270575E-2</v>
      </c>
      <c r="I452" s="21">
        <f t="shared" si="121"/>
        <v>2.1516081735780965E-3</v>
      </c>
      <c r="J452" s="21">
        <f t="shared" si="122"/>
        <v>3.1138203126572046E-13</v>
      </c>
      <c r="K452" s="73">
        <f t="shared" si="123"/>
        <v>-1.9984014443252619E-16</v>
      </c>
      <c r="L452" s="21">
        <f t="shared" si="124"/>
        <v>0.67592005735524952</v>
      </c>
      <c r="M452" s="74">
        <f t="shared" si="125"/>
        <v>1.2427135251961705E-6</v>
      </c>
      <c r="N452" s="10">
        <f t="shared" si="126"/>
        <v>9.6915653991992679E-4</v>
      </c>
      <c r="O452" s="10">
        <f t="shared" si="127"/>
        <v>1.3981918659408745E-6</v>
      </c>
      <c r="P452" s="75">
        <v>450</v>
      </c>
      <c r="Q452" s="71">
        <f t="shared" si="128"/>
        <v>0.67592005735493832</v>
      </c>
      <c r="R452" s="76"/>
      <c r="S452" s="197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</row>
    <row r="453" spans="1:33" x14ac:dyDescent="0.25">
      <c r="A453" s="71">
        <f t="shared" si="116"/>
        <v>-4.7665727239308855E-2</v>
      </c>
      <c r="B453" s="60">
        <v>4.7665727239308855E-2</v>
      </c>
      <c r="C453" s="60">
        <v>0.67480528673974327</v>
      </c>
      <c r="D453" s="21">
        <f t="shared" si="117"/>
        <v>0.44766572723930886</v>
      </c>
      <c r="E453" s="21">
        <f t="shared" si="118"/>
        <v>3.7142840159948148E-2</v>
      </c>
      <c r="F453" s="21">
        <f t="shared" si="119"/>
        <v>8.3940874504555077E-3</v>
      </c>
      <c r="G453" s="21">
        <f t="shared" si="129"/>
        <v>2.1287996286062788E-3</v>
      </c>
      <c r="H453" s="21">
        <f t="shared" si="120"/>
        <v>4.5536927610403656E-2</v>
      </c>
      <c r="I453" s="21">
        <f t="shared" si="121"/>
        <v>2.1287996286062784E-3</v>
      </c>
      <c r="J453" s="21">
        <f t="shared" si="122"/>
        <v>2.9892088803770795E-13</v>
      </c>
      <c r="K453" s="73">
        <f t="shared" si="123"/>
        <v>-1.909583602355251E-16</v>
      </c>
      <c r="L453" s="21">
        <f t="shared" si="124"/>
        <v>0.67579180463655553</v>
      </c>
      <c r="M453" s="74">
        <f t="shared" si="125"/>
        <v>9.7321756073087637E-7</v>
      </c>
      <c r="N453" s="10">
        <f t="shared" si="126"/>
        <v>9.5964690432474842E-4</v>
      </c>
      <c r="O453" s="10">
        <f t="shared" si="127"/>
        <v>1.366918092694923E-6</v>
      </c>
      <c r="P453" s="75">
        <v>451</v>
      </c>
      <c r="Q453" s="71">
        <f t="shared" si="128"/>
        <v>0.67579180463625677</v>
      </c>
      <c r="R453" s="76"/>
      <c r="S453" s="197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</row>
    <row r="454" spans="1:33" x14ac:dyDescent="0.25">
      <c r="A454" s="71">
        <f t="shared" si="116"/>
        <v>-4.7257280562022483E-2</v>
      </c>
      <c r="B454" s="60">
        <v>4.7257280562022483E-2</v>
      </c>
      <c r="C454" s="60">
        <v>0.67418798427968762</v>
      </c>
      <c r="D454" s="21">
        <f t="shared" si="117"/>
        <v>0.44725728056202252</v>
      </c>
      <c r="E454" s="21">
        <f t="shared" si="118"/>
        <v>3.7142805822027856E-2</v>
      </c>
      <c r="F454" s="21">
        <f t="shared" si="119"/>
        <v>8.0083881413043345E-3</v>
      </c>
      <c r="G454" s="21">
        <f t="shared" si="129"/>
        <v>2.1060865984033339E-3</v>
      </c>
      <c r="H454" s="21">
        <f t="shared" si="120"/>
        <v>4.5151193963332191E-2</v>
      </c>
      <c r="I454" s="21">
        <f t="shared" si="121"/>
        <v>2.1060865984033348E-3</v>
      </c>
      <c r="J454" s="21">
        <f t="shared" si="122"/>
        <v>2.8695712472469772E-13</v>
      </c>
      <c r="K454" s="73">
        <f t="shared" si="123"/>
        <v>-1.8429702208777428E-16</v>
      </c>
      <c r="L454" s="21">
        <f t="shared" si="124"/>
        <v>0.67566352420989262</v>
      </c>
      <c r="M454" s="74">
        <f t="shared" si="125"/>
        <v>2.1772180856293594E-6</v>
      </c>
      <c r="N454" s="10">
        <f t="shared" si="126"/>
        <v>9.5022950108735176E-4</v>
      </c>
      <c r="O454" s="10">
        <f t="shared" si="127"/>
        <v>1.3360056294157301E-6</v>
      </c>
      <c r="P454" s="75">
        <v>452</v>
      </c>
      <c r="Q454" s="71">
        <f t="shared" si="128"/>
        <v>0.67566352420960585</v>
      </c>
      <c r="R454" s="76"/>
      <c r="S454" s="197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</row>
    <row r="455" spans="1:33" x14ac:dyDescent="0.25">
      <c r="A455" s="71">
        <f t="shared" si="116"/>
        <v>-4.6848833884736339E-2</v>
      </c>
      <c r="B455" s="60">
        <v>4.6848833884736339E-2</v>
      </c>
      <c r="C455" s="60">
        <v>0.67450140280876769</v>
      </c>
      <c r="D455" s="21">
        <f t="shared" si="117"/>
        <v>0.44684883388473634</v>
      </c>
      <c r="E455" s="21">
        <f t="shared" si="118"/>
        <v>3.7142752542742935E-2</v>
      </c>
      <c r="F455" s="21">
        <f t="shared" si="119"/>
        <v>7.622612822425553E-3</v>
      </c>
      <c r="G455" s="21">
        <f t="shared" si="129"/>
        <v>2.083468519292378E-3</v>
      </c>
      <c r="H455" s="21">
        <f t="shared" si="120"/>
        <v>4.4765365365168487E-2</v>
      </c>
      <c r="I455" s="21">
        <f t="shared" si="121"/>
        <v>2.0834685192923793E-3</v>
      </c>
      <c r="J455" s="21">
        <f t="shared" si="122"/>
        <v>2.7547297775829806E-13</v>
      </c>
      <c r="K455" s="73">
        <f t="shared" si="123"/>
        <v>-1.7541523789077319E-16</v>
      </c>
      <c r="L455" s="21">
        <f t="shared" si="124"/>
        <v>0.67553521850301834</v>
      </c>
      <c r="M455" s="74">
        <f t="shared" si="125"/>
        <v>1.0687748896789544E-6</v>
      </c>
      <c r="N455" s="10">
        <f t="shared" si="126"/>
        <v>9.4090345657377454E-4</v>
      </c>
      <c r="O455" s="10">
        <f t="shared" si="127"/>
        <v>1.3054549225451692E-6</v>
      </c>
      <c r="P455" s="75">
        <v>453</v>
      </c>
      <c r="Q455" s="71">
        <f t="shared" si="128"/>
        <v>0.67553521850274301</v>
      </c>
      <c r="R455" s="76"/>
      <c r="S455" s="197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</row>
    <row r="456" spans="1:33" x14ac:dyDescent="0.25">
      <c r="A456" s="71">
        <f t="shared" si="116"/>
        <v>-4.6358697871992788E-2</v>
      </c>
      <c r="B456" s="60">
        <v>4.6358697871992788E-2</v>
      </c>
      <c r="C456" s="60">
        <v>0.67373520091593031</v>
      </c>
      <c r="D456" s="21">
        <f t="shared" si="117"/>
        <v>0.44635869787199278</v>
      </c>
      <c r="E456" s="21">
        <f t="shared" si="118"/>
        <v>3.7142648509155246E-2</v>
      </c>
      <c r="F456" s="21">
        <f t="shared" si="119"/>
        <v>7.159597990320142E-3</v>
      </c>
      <c r="G456" s="21">
        <f t="shared" si="129"/>
        <v>2.0564513722551025E-3</v>
      </c>
      <c r="H456" s="21">
        <f t="shared" si="120"/>
        <v>4.4302246499475388E-2</v>
      </c>
      <c r="I456" s="21">
        <f t="shared" si="121"/>
        <v>2.056451372255103E-3</v>
      </c>
      <c r="J456" s="21">
        <f t="shared" si="122"/>
        <v>2.6229685090240099E-13</v>
      </c>
      <c r="K456" s="73">
        <f t="shared" si="123"/>
        <v>-1.6875389974302237E-16</v>
      </c>
      <c r="L456" s="21">
        <f t="shared" si="124"/>
        <v>0.67538122356757502</v>
      </c>
      <c r="M456" s="74">
        <f t="shared" si="125"/>
        <v>2.7093905697274737E-6</v>
      </c>
      <c r="N456" s="10">
        <f t="shared" si="126"/>
        <v>9.29831578229378E-4</v>
      </c>
      <c r="O456" s="10">
        <f t="shared" si="127"/>
        <v>1.2692721602905673E-6</v>
      </c>
      <c r="P456" s="75">
        <v>454</v>
      </c>
      <c r="Q456" s="71">
        <f t="shared" si="128"/>
        <v>0.67538122356731289</v>
      </c>
      <c r="R456" s="76"/>
      <c r="S456" s="197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</row>
    <row r="457" spans="1:33" x14ac:dyDescent="0.25">
      <c r="A457" s="71">
        <f t="shared" si="116"/>
        <v>-4.6113629865621009E-2</v>
      </c>
      <c r="B457" s="60">
        <v>4.6113629865621009E-2</v>
      </c>
      <c r="C457" s="60">
        <v>0.67480528673974327</v>
      </c>
      <c r="D457" s="21">
        <f t="shared" si="117"/>
        <v>0.44611362986562103</v>
      </c>
      <c r="E457" s="21">
        <f t="shared" si="118"/>
        <v>3.7142571924478035E-2</v>
      </c>
      <c r="F457" s="21">
        <f t="shared" si="119"/>
        <v>6.9280644706808409E-3</v>
      </c>
      <c r="G457" s="21">
        <f t="shared" si="129"/>
        <v>2.0429934702061864E-3</v>
      </c>
      <c r="H457" s="21">
        <f t="shared" si="120"/>
        <v>4.4070636395158874E-2</v>
      </c>
      <c r="I457" s="21">
        <f t="shared" si="121"/>
        <v>2.0429934702061881E-3</v>
      </c>
      <c r="J457" s="21">
        <f t="shared" si="122"/>
        <v>2.5594637520170965E-13</v>
      </c>
      <c r="K457" s="73">
        <f t="shared" si="123"/>
        <v>-1.6431300764452181E-16</v>
      </c>
      <c r="L457" s="21">
        <f t="shared" si="124"/>
        <v>0.67530421741801483</v>
      </c>
      <c r="M457" s="74">
        <f t="shared" si="125"/>
        <v>2.4893182172051749E-7</v>
      </c>
      <c r="N457" s="10">
        <f t="shared" si="126"/>
        <v>9.2434404190501062E-4</v>
      </c>
      <c r="O457" s="10">
        <f t="shared" si="127"/>
        <v>1.2513765434385512E-6</v>
      </c>
      <c r="P457" s="75">
        <v>455</v>
      </c>
      <c r="Q457" s="71">
        <f t="shared" si="128"/>
        <v>0.67530421741775903</v>
      </c>
      <c r="R457" s="76"/>
      <c r="S457" s="197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</row>
    <row r="458" spans="1:33" x14ac:dyDescent="0.25">
      <c r="A458" s="71">
        <f t="shared" si="116"/>
        <v>-4.5705183188334636E-2</v>
      </c>
      <c r="B458" s="60">
        <v>4.5705183188334636E-2</v>
      </c>
      <c r="C458" s="60">
        <v>0.67373520091593031</v>
      </c>
      <c r="D458" s="21">
        <f t="shared" si="117"/>
        <v>0.44570518318833463</v>
      </c>
      <c r="E458" s="21">
        <f t="shared" si="118"/>
        <v>3.71423895717026E-2</v>
      </c>
      <c r="F458" s="21">
        <f t="shared" si="119"/>
        <v>6.5421553259284891E-3</v>
      </c>
      <c r="G458" s="21">
        <f t="shared" si="129"/>
        <v>2.0206382904578435E-3</v>
      </c>
      <c r="H458" s="21">
        <f t="shared" si="120"/>
        <v>4.3684544897631086E-2</v>
      </c>
      <c r="I458" s="21">
        <f t="shared" si="121"/>
        <v>2.0206382904578461E-3</v>
      </c>
      <c r="J458" s="21">
        <f t="shared" si="122"/>
        <v>2.4570345757677491E-13</v>
      </c>
      <c r="K458" s="73">
        <f t="shared" si="123"/>
        <v>-1.5765166949677099E-16</v>
      </c>
      <c r="L458" s="21">
        <f t="shared" si="124"/>
        <v>0.67517586720175393</v>
      </c>
      <c r="M458" s="74">
        <f t="shared" si="125"/>
        <v>2.0755193471088296E-6</v>
      </c>
      <c r="N458" s="10">
        <f t="shared" si="126"/>
        <v>9.1526922084385245E-4</v>
      </c>
      <c r="O458" s="10">
        <f t="shared" si="127"/>
        <v>1.2218407800593057E-6</v>
      </c>
      <c r="P458" s="75">
        <v>456</v>
      </c>
      <c r="Q458" s="71">
        <f t="shared" si="128"/>
        <v>0.67517586720150835</v>
      </c>
      <c r="R458" s="76"/>
      <c r="S458" s="197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</row>
    <row r="459" spans="1:33" x14ac:dyDescent="0.25">
      <c r="A459" s="71">
        <f t="shared" si="116"/>
        <v>-4.5215047175591196E-2</v>
      </c>
      <c r="B459" s="60">
        <v>4.5215047175591196E-2</v>
      </c>
      <c r="C459" s="60">
        <v>0.67511404389941754</v>
      </c>
      <c r="D459" s="21">
        <f t="shared" si="117"/>
        <v>0.44521504717559124</v>
      </c>
      <c r="E459" s="21">
        <f t="shared" si="118"/>
        <v>3.7142033468521317E-2</v>
      </c>
      <c r="F459" s="21">
        <f t="shared" si="119"/>
        <v>6.0790791226003902E-3</v>
      </c>
      <c r="G459" s="21">
        <f t="shared" si="129"/>
        <v>1.9939345842355377E-3</v>
      </c>
      <c r="H459" s="21">
        <f t="shared" si="120"/>
        <v>4.3221112591121706E-2</v>
      </c>
      <c r="I459" s="21">
        <f t="shared" si="121"/>
        <v>1.993934584235539E-3</v>
      </c>
      <c r="J459" s="21">
        <f t="shared" si="122"/>
        <v>2.3395063663837486E-13</v>
      </c>
      <c r="K459" s="73">
        <f t="shared" si="123"/>
        <v>-1.4876988529976988E-16</v>
      </c>
      <c r="L459" s="21">
        <f t="shared" si="124"/>
        <v>0.67502185185474672</v>
      </c>
      <c r="M459" s="74">
        <f t="shared" si="125"/>
        <v>8.4993731005852803E-9</v>
      </c>
      <c r="N459" s="10">
        <f t="shared" si="126"/>
        <v>9.044956672487266E-4</v>
      </c>
      <c r="O459" s="10">
        <f t="shared" si="127"/>
        <v>1.1868771538453984E-6</v>
      </c>
      <c r="P459" s="75">
        <v>457</v>
      </c>
      <c r="Q459" s="71">
        <f t="shared" si="128"/>
        <v>0.67502185185451291</v>
      </c>
      <c r="R459" s="76"/>
      <c r="S459" s="197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</row>
    <row r="460" spans="1:33" x14ac:dyDescent="0.25">
      <c r="A460" s="71">
        <f t="shared" si="116"/>
        <v>-4.4806600498304941E-2</v>
      </c>
      <c r="B460" s="60">
        <v>4.4806600498304941E-2</v>
      </c>
      <c r="C460" s="60">
        <v>0.67448103073079058</v>
      </c>
      <c r="D460" s="21">
        <f t="shared" si="117"/>
        <v>0.44480660049830495</v>
      </c>
      <c r="E460" s="21">
        <f t="shared" si="118"/>
        <v>3.7141553969060923E-2</v>
      </c>
      <c r="F460" s="21">
        <f t="shared" si="119"/>
        <v>5.6932635800665101E-3</v>
      </c>
      <c r="G460" s="21">
        <f t="shared" si="129"/>
        <v>1.9717829489529215E-3</v>
      </c>
      <c r="H460" s="21">
        <f t="shared" si="120"/>
        <v>4.2834817549127435E-2</v>
      </c>
      <c r="I460" s="21">
        <f t="shared" si="121"/>
        <v>1.9717829489529189E-3</v>
      </c>
      <c r="J460" s="21">
        <f t="shared" si="122"/>
        <v>2.2458701564890094E-13</v>
      </c>
      <c r="K460" s="73">
        <f t="shared" si="123"/>
        <v>-1.4432899320126932E-16</v>
      </c>
      <c r="L460" s="21">
        <f t="shared" si="124"/>
        <v>0.67489353276981678</v>
      </c>
      <c r="M460" s="74">
        <f t="shared" si="125"/>
        <v>1.7015793220077921E-7</v>
      </c>
      <c r="N460" s="10">
        <f t="shared" si="126"/>
        <v>8.9561358513662868E-4</v>
      </c>
      <c r="O460" s="10">
        <f t="shared" si="127"/>
        <v>1.1581404996167586E-6</v>
      </c>
      <c r="P460" s="75">
        <v>458</v>
      </c>
      <c r="Q460" s="71">
        <f t="shared" si="128"/>
        <v>0.6748935327695923</v>
      </c>
      <c r="R460" s="76"/>
      <c r="S460" s="197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</row>
    <row r="461" spans="1:33" x14ac:dyDescent="0.25">
      <c r="A461" s="71">
        <f t="shared" si="116"/>
        <v>-4.4398153821018568E-2</v>
      </c>
      <c r="B461" s="60">
        <v>4.4398153821018568E-2</v>
      </c>
      <c r="C461" s="60">
        <v>0.67464064110876221</v>
      </c>
      <c r="D461" s="21">
        <f t="shared" si="117"/>
        <v>0.4443981538210186</v>
      </c>
      <c r="E461" s="21">
        <f t="shared" si="118"/>
        <v>3.7140809983426691E-2</v>
      </c>
      <c r="F461" s="21">
        <f t="shared" si="119"/>
        <v>5.3076208690428228E-3</v>
      </c>
      <c r="G461" s="21">
        <f t="shared" si="129"/>
        <v>1.949722968333456E-3</v>
      </c>
      <c r="H461" s="21">
        <f t="shared" si="120"/>
        <v>4.2448430852469514E-2</v>
      </c>
      <c r="I461" s="21">
        <f t="shared" si="121"/>
        <v>1.9497229683334558E-3</v>
      </c>
      <c r="J461" s="21">
        <f t="shared" si="122"/>
        <v>2.1559865004173351E-13</v>
      </c>
      <c r="K461" s="73">
        <f t="shared" si="123"/>
        <v>-1.3766765505351847E-16</v>
      </c>
      <c r="L461" s="21">
        <f t="shared" si="124"/>
        <v>0.67476527116722995</v>
      </c>
      <c r="M461" s="74">
        <f t="shared" si="125"/>
        <v>1.5532651473673565E-8</v>
      </c>
      <c r="N461" s="10">
        <f t="shared" si="126"/>
        <v>8.8681778304407969E-4</v>
      </c>
      <c r="O461" s="10">
        <f t="shared" si="127"/>
        <v>1.1297674329150429E-6</v>
      </c>
      <c r="P461" s="75">
        <v>459</v>
      </c>
      <c r="Q461" s="71">
        <f t="shared" si="128"/>
        <v>0.67476527116701446</v>
      </c>
      <c r="R461" s="76"/>
      <c r="S461" s="197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</row>
    <row r="462" spans="1:33" x14ac:dyDescent="0.25">
      <c r="A462" s="71">
        <f t="shared" si="116"/>
        <v>-4.407139647918961E-2</v>
      </c>
      <c r="B462" s="60">
        <v>4.407139647918961E-2</v>
      </c>
      <c r="C462" s="60">
        <v>0.67388430770953989</v>
      </c>
      <c r="D462" s="21">
        <f t="shared" si="117"/>
        <v>0.44407139647918964</v>
      </c>
      <c r="E462" s="21">
        <f t="shared" si="118"/>
        <v>3.713992892901663E-2</v>
      </c>
      <c r="F462" s="21">
        <f t="shared" si="119"/>
        <v>4.9993269347228713E-3</v>
      </c>
      <c r="G462" s="21">
        <f t="shared" si="129"/>
        <v>1.93214061524144E-3</v>
      </c>
      <c r="H462" s="21">
        <f t="shared" si="120"/>
        <v>4.2139255863739504E-2</v>
      </c>
      <c r="I462" s="21">
        <f t="shared" si="121"/>
        <v>1.9321406152414378E-3</v>
      </c>
      <c r="J462" s="21">
        <f t="shared" si="122"/>
        <v>2.0866863792217029E-13</v>
      </c>
      <c r="K462" s="73">
        <f t="shared" si="123"/>
        <v>-1.3322676295501789E-16</v>
      </c>
      <c r="L462" s="21">
        <f t="shared" si="124"/>
        <v>0.67466273513334862</v>
      </c>
      <c r="M462" s="74">
        <f t="shared" si="125"/>
        <v>6.05949254137506E-7</v>
      </c>
      <c r="N462" s="10">
        <f t="shared" si="126"/>
        <v>8.7984271179576104E-4</v>
      </c>
      <c r="O462" s="10">
        <f t="shared" si="127"/>
        <v>1.1073308775961668E-6</v>
      </c>
      <c r="P462" s="75">
        <v>460</v>
      </c>
      <c r="Q462" s="71">
        <f t="shared" si="128"/>
        <v>0.67466273513314012</v>
      </c>
      <c r="R462" s="76"/>
      <c r="S462" s="197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</row>
    <row r="463" spans="1:33" x14ac:dyDescent="0.25">
      <c r="A463" s="71">
        <f t="shared" si="116"/>
        <v>-4.3662949801903349E-2</v>
      </c>
      <c r="B463" s="60">
        <v>4.3662949801903349E-2</v>
      </c>
      <c r="C463" s="60">
        <v>0.67357586606611575</v>
      </c>
      <c r="D463" s="21">
        <f t="shared" si="117"/>
        <v>0.44366294980190335</v>
      </c>
      <c r="E463" s="21">
        <f t="shared" si="118"/>
        <v>3.7138289872427364E-2</v>
      </c>
      <c r="F463" s="21">
        <f t="shared" si="119"/>
        <v>4.6144156629745556E-3</v>
      </c>
      <c r="G463" s="21">
        <f t="shared" si="129"/>
        <v>1.9102442663011115E-3</v>
      </c>
      <c r="H463" s="21">
        <f t="shared" si="120"/>
        <v>4.1752705535401918E-2</v>
      </c>
      <c r="I463" s="21">
        <f t="shared" si="121"/>
        <v>1.9102442663011128E-3</v>
      </c>
      <c r="J463" s="21">
        <f t="shared" si="122"/>
        <v>2.0031754033111063E-13</v>
      </c>
      <c r="K463" s="73">
        <f t="shared" si="123"/>
        <v>-1.2878587085651731E-16</v>
      </c>
      <c r="L463" s="21">
        <f t="shared" si="124"/>
        <v>0.67453471680146593</v>
      </c>
      <c r="M463" s="74">
        <f t="shared" si="125"/>
        <v>9.1939473268158231E-7</v>
      </c>
      <c r="N463" s="10">
        <f t="shared" si="126"/>
        <v>8.7120015272057179E-4</v>
      </c>
      <c r="O463" s="10">
        <f t="shared" si="127"/>
        <v>1.0796126699663724E-6</v>
      </c>
      <c r="P463" s="75">
        <v>461</v>
      </c>
      <c r="Q463" s="71">
        <f t="shared" si="128"/>
        <v>0.67453471680126575</v>
      </c>
      <c r="R463" s="76"/>
      <c r="S463" s="197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</row>
    <row r="464" spans="1:33" x14ac:dyDescent="0.25">
      <c r="A464" s="71">
        <f t="shared" si="116"/>
        <v>-4.3254503124616976E-2</v>
      </c>
      <c r="B464" s="60">
        <v>4.3254503124616976E-2</v>
      </c>
      <c r="C464" s="60">
        <v>0.67419803372515685</v>
      </c>
      <c r="D464" s="21">
        <f t="shared" si="117"/>
        <v>0.44325450312461701</v>
      </c>
      <c r="E464" s="21">
        <f t="shared" si="118"/>
        <v>3.713575028036941E-2</v>
      </c>
      <c r="F464" s="21">
        <f t="shared" si="119"/>
        <v>4.2303147614916239E-3</v>
      </c>
      <c r="G464" s="21">
        <f t="shared" si="129"/>
        <v>1.8884380825636427E-3</v>
      </c>
      <c r="H464" s="21">
        <f t="shared" si="120"/>
        <v>4.1366065041861036E-2</v>
      </c>
      <c r="I464" s="21">
        <f t="shared" si="121"/>
        <v>1.8884380825636407E-3</v>
      </c>
      <c r="J464" s="21">
        <f t="shared" si="122"/>
        <v>1.9229950964742517E-13</v>
      </c>
      <c r="K464" s="73">
        <f t="shared" si="123"/>
        <v>-1.2212453270876649E-16</v>
      </c>
      <c r="L464" s="21">
        <f t="shared" si="124"/>
        <v>0.6744069679920871</v>
      </c>
      <c r="M464" s="74">
        <f t="shared" si="125"/>
        <v>4.3653527897680806E-8</v>
      </c>
      <c r="N464" s="10">
        <f t="shared" si="126"/>
        <v>8.6264159679023142E-4</v>
      </c>
      <c r="O464" s="10">
        <f t="shared" si="127"/>
        <v>1.052258430225076E-6</v>
      </c>
      <c r="P464" s="75">
        <v>462</v>
      </c>
      <c r="Q464" s="71">
        <f t="shared" si="128"/>
        <v>0.67440696799189492</v>
      </c>
      <c r="R464" s="76"/>
      <c r="S464" s="197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</row>
    <row r="465" spans="1:33" x14ac:dyDescent="0.25">
      <c r="A465" s="71">
        <f t="shared" si="116"/>
        <v>-4.2927745782788018E-2</v>
      </c>
      <c r="B465" s="60">
        <v>4.2927745782788018E-2</v>
      </c>
      <c r="C465" s="60">
        <v>0.67372505246818537</v>
      </c>
      <c r="D465" s="21">
        <f t="shared" si="117"/>
        <v>0.44292774578278804</v>
      </c>
      <c r="E465" s="21">
        <f t="shared" si="118"/>
        <v>3.7132748743907498E-2</v>
      </c>
      <c r="F465" s="21">
        <f t="shared" si="119"/>
        <v>3.9239393368462857E-3</v>
      </c>
      <c r="G465" s="21">
        <f t="shared" si="129"/>
        <v>1.8710577018481167E-3</v>
      </c>
      <c r="H465" s="21">
        <f t="shared" si="120"/>
        <v>4.1056688080753787E-2</v>
      </c>
      <c r="I465" s="21">
        <f t="shared" si="121"/>
        <v>1.8710577018481139E-3</v>
      </c>
      <c r="J465" s="21">
        <f t="shared" si="122"/>
        <v>1.8611778784642924E-13</v>
      </c>
      <c r="K465" s="73">
        <f t="shared" si="123"/>
        <v>-1.1990408665951617E-16</v>
      </c>
      <c r="L465" s="21">
        <f t="shared" si="124"/>
        <v>0.67430507003878837</v>
      </c>
      <c r="M465" s="74">
        <f t="shared" si="125"/>
        <v>3.3642038220820324E-7</v>
      </c>
      <c r="N465" s="10">
        <f t="shared" si="126"/>
        <v>8.5585469701837831E-4</v>
      </c>
      <c r="O465" s="10">
        <f t="shared" si="127"/>
        <v>1.0306371410153244E-6</v>
      </c>
      <c r="P465" s="75">
        <v>463</v>
      </c>
      <c r="Q465" s="71">
        <f t="shared" si="128"/>
        <v>0.67430507003860241</v>
      </c>
      <c r="R465" s="76"/>
      <c r="S465" s="197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</row>
    <row r="466" spans="1:33" x14ac:dyDescent="0.25">
      <c r="A466" s="71">
        <f t="shared" si="116"/>
        <v>-4.2519299105501764E-2</v>
      </c>
      <c r="B466" s="60">
        <v>4.2519299105501764E-2</v>
      </c>
      <c r="C466" s="60">
        <v>0.67388430770953989</v>
      </c>
      <c r="D466" s="21">
        <f t="shared" si="117"/>
        <v>0.44251929910550181</v>
      </c>
      <c r="E466" s="21">
        <f t="shared" si="118"/>
        <v>3.7127182634483058E-2</v>
      </c>
      <c r="F466" s="21">
        <f t="shared" si="119"/>
        <v>3.5427039748425495E-3</v>
      </c>
      <c r="G466" s="21">
        <f t="shared" si="129"/>
        <v>1.8494124959974878E-3</v>
      </c>
      <c r="H466" s="21">
        <f t="shared" si="120"/>
        <v>4.0669886609325606E-2</v>
      </c>
      <c r="I466" s="21">
        <f t="shared" si="121"/>
        <v>1.8494124959974891E-3</v>
      </c>
      <c r="J466" s="21">
        <f t="shared" si="122"/>
        <v>1.7866819135133034E-13</v>
      </c>
      <c r="K466" s="73">
        <f t="shared" si="123"/>
        <v>-1.1324274851176533E-16</v>
      </c>
      <c r="L466" s="21">
        <f t="shared" si="124"/>
        <v>0.67417827428433719</v>
      </c>
      <c r="M466" s="74">
        <f t="shared" si="125"/>
        <v>8.6416347098056398E-8</v>
      </c>
      <c r="N466" s="10">
        <f t="shared" si="126"/>
        <v>8.4744533770799411E-4</v>
      </c>
      <c r="O466" s="10">
        <f t="shared" si="127"/>
        <v>1.0039381862907261E-6</v>
      </c>
      <c r="P466" s="75">
        <v>464</v>
      </c>
      <c r="Q466" s="71">
        <f t="shared" si="128"/>
        <v>0.67417827428415866</v>
      </c>
      <c r="R466" s="76"/>
      <c r="S466" s="197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</row>
    <row r="467" spans="1:33" x14ac:dyDescent="0.25">
      <c r="A467" s="71">
        <f t="shared" si="116"/>
        <v>-4.2192541763672688E-2</v>
      </c>
      <c r="B467" s="60">
        <v>4.2192541763672688E-2</v>
      </c>
      <c r="C467" s="60">
        <v>0.67326777558711781</v>
      </c>
      <c r="D467" s="21">
        <f t="shared" si="117"/>
        <v>0.44219254176367273</v>
      </c>
      <c r="E467" s="21">
        <f t="shared" si="118"/>
        <v>3.7120627610320693E-2</v>
      </c>
      <c r="F467" s="21">
        <f t="shared" si="119"/>
        <v>3.2397539289263696E-3</v>
      </c>
      <c r="G467" s="21">
        <f t="shared" si="129"/>
        <v>1.8321602242526991E-3</v>
      </c>
      <c r="H467" s="21">
        <f t="shared" si="120"/>
        <v>4.0360381539247064E-2</v>
      </c>
      <c r="I467" s="21">
        <f t="shared" si="121"/>
        <v>1.8321602242526971E-3</v>
      </c>
      <c r="J467" s="21">
        <f t="shared" si="122"/>
        <v>1.7292611786806997E-13</v>
      </c>
      <c r="K467" s="73">
        <f t="shared" si="123"/>
        <v>-1.1102230246251504E-16</v>
      </c>
      <c r="L467" s="21">
        <f t="shared" si="124"/>
        <v>0.67407751558390872</v>
      </c>
      <c r="M467" s="74">
        <f t="shared" si="125"/>
        <v>6.5567886240293252E-7</v>
      </c>
      <c r="N467" s="10">
        <f t="shared" si="126"/>
        <v>8.4077677203432395E-4</v>
      </c>
      <c r="O467" s="10">
        <f t="shared" si="127"/>
        <v>9.8284114933241937E-7</v>
      </c>
      <c r="P467" s="75">
        <v>465</v>
      </c>
      <c r="Q467" s="71">
        <f t="shared" si="128"/>
        <v>0.67407751558373585</v>
      </c>
      <c r="R467" s="76"/>
      <c r="S467" s="197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</row>
    <row r="468" spans="1:33" x14ac:dyDescent="0.25">
      <c r="A468" s="71">
        <f t="shared" si="116"/>
        <v>-4.1784095086386426E-2</v>
      </c>
      <c r="B468" s="60">
        <v>4.1784095086386426E-2</v>
      </c>
      <c r="C468" s="60">
        <v>0.67342682751974681</v>
      </c>
      <c r="D468" s="21">
        <f t="shared" si="117"/>
        <v>0.44178409508638644</v>
      </c>
      <c r="E468" s="21">
        <f t="shared" si="118"/>
        <v>3.7108539418526022E-2</v>
      </c>
      <c r="F468" s="21">
        <f t="shared" si="119"/>
        <v>2.8648813490582833E-3</v>
      </c>
      <c r="G468" s="21">
        <f t="shared" si="129"/>
        <v>1.8106743186361157E-3</v>
      </c>
      <c r="H468" s="21">
        <f t="shared" si="120"/>
        <v>3.9973420767584304E-2</v>
      </c>
      <c r="I468" s="21">
        <f t="shared" si="121"/>
        <v>1.8106743186361168E-3</v>
      </c>
      <c r="J468" s="21">
        <f t="shared" si="122"/>
        <v>1.6600498753267404E-13</v>
      </c>
      <c r="K468" s="73">
        <f t="shared" si="123"/>
        <v>-1.0658141036401446E-16</v>
      </c>
      <c r="L468" s="21">
        <f t="shared" si="124"/>
        <v>0.67395283603860767</v>
      </c>
      <c r="M468" s="74">
        <f t="shared" si="125"/>
        <v>2.766849619142014E-7</v>
      </c>
      <c r="N468" s="10">
        <f t="shared" si="126"/>
        <v>8.3251406222178753E-4</v>
      </c>
      <c r="O468" s="10">
        <f t="shared" si="127"/>
        <v>9.5679748722854641E-7</v>
      </c>
      <c r="P468" s="75">
        <v>466</v>
      </c>
      <c r="Q468" s="71">
        <f t="shared" si="128"/>
        <v>0.6739528360384418</v>
      </c>
      <c r="R468" s="76"/>
      <c r="S468" s="197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</row>
    <row r="469" spans="1:33" x14ac:dyDescent="0.25">
      <c r="A469" s="71">
        <f t="shared" si="116"/>
        <v>-4.145733774455735E-2</v>
      </c>
      <c r="B469" s="60">
        <v>4.145733774455735E-2</v>
      </c>
      <c r="C469" s="60">
        <v>0.67373021839063751</v>
      </c>
      <c r="D469" s="21">
        <f t="shared" si="117"/>
        <v>0.44145733774455737</v>
      </c>
      <c r="E469" s="21">
        <f t="shared" si="118"/>
        <v>3.7094415057154016E-2</v>
      </c>
      <c r="F469" s="21">
        <f t="shared" si="119"/>
        <v>2.5693738647495873E-3</v>
      </c>
      <c r="G469" s="21">
        <f t="shared" si="129"/>
        <v>1.7935488224930796E-3</v>
      </c>
      <c r="H469" s="21">
        <f t="shared" si="120"/>
        <v>3.9663788921903601E-2</v>
      </c>
      <c r="I469" s="21">
        <f t="shared" si="121"/>
        <v>1.7935488224930826E-3</v>
      </c>
      <c r="J469" s="21">
        <f t="shared" si="122"/>
        <v>1.6066703523036346E-13</v>
      </c>
      <c r="K469" s="73">
        <f t="shared" si="123"/>
        <v>-1.0214051826551388E-16</v>
      </c>
      <c r="L469" s="21">
        <f t="shared" si="124"/>
        <v>0.67385455267312511</v>
      </c>
      <c r="M469" s="74">
        <f t="shared" si="125"/>
        <v>1.5459013801704476E-8</v>
      </c>
      <c r="N469" s="10">
        <f t="shared" si="126"/>
        <v>8.2596180966328081E-4</v>
      </c>
      <c r="O469" s="10">
        <f t="shared" si="127"/>
        <v>9.36224627396899E-7</v>
      </c>
      <c r="P469" s="75">
        <v>467</v>
      </c>
      <c r="Q469" s="71">
        <f t="shared" si="128"/>
        <v>0.67385455267296457</v>
      </c>
      <c r="R469" s="76"/>
      <c r="S469" s="197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</row>
    <row r="470" spans="1:33" x14ac:dyDescent="0.25">
      <c r="A470" s="71">
        <f t="shared" si="116"/>
        <v>-4.0967201731813917E-2</v>
      </c>
      <c r="B470" s="60">
        <v>4.0967201731813917E-2</v>
      </c>
      <c r="C470" s="60">
        <v>0.67266152304566895</v>
      </c>
      <c r="D470" s="21">
        <f t="shared" si="117"/>
        <v>0.44096720173181392</v>
      </c>
      <c r="E470" s="21">
        <f t="shared" si="118"/>
        <v>3.7062143567328426E-2</v>
      </c>
      <c r="F470" s="21">
        <f t="shared" si="119"/>
        <v>2.1370928145309077E-3</v>
      </c>
      <c r="G470" s="21">
        <f t="shared" si="129"/>
        <v>1.7679653498016007E-3</v>
      </c>
      <c r="H470" s="21">
        <f t="shared" si="120"/>
        <v>3.9199236381859334E-2</v>
      </c>
      <c r="I470" s="21">
        <f t="shared" si="121"/>
        <v>1.7679653498016005E-3</v>
      </c>
      <c r="J470" s="21">
        <f t="shared" si="122"/>
        <v>1.5298207145402866E-13</v>
      </c>
      <c r="K470" s="73">
        <f t="shared" si="123"/>
        <v>-9.7699626167013308E-17</v>
      </c>
      <c r="L470" s="21">
        <f t="shared" si="124"/>
        <v>0.67371077954145908</v>
      </c>
      <c r="M470" s="74">
        <f t="shared" si="125"/>
        <v>1.1009391939577822E-6</v>
      </c>
      <c r="N470" s="10">
        <f t="shared" si="126"/>
        <v>8.1622903640792552E-4</v>
      </c>
      <c r="O470" s="10">
        <f t="shared" si="127"/>
        <v>9.0580201023218344E-7</v>
      </c>
      <c r="P470" s="75">
        <v>468</v>
      </c>
      <c r="Q470" s="71">
        <f t="shared" si="128"/>
        <v>0.6737107795413062</v>
      </c>
      <c r="R470" s="76"/>
      <c r="S470" s="197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</row>
    <row r="471" spans="1:33" x14ac:dyDescent="0.25">
      <c r="A471" s="71">
        <f t="shared" si="116"/>
        <v>-4.0722133725442138E-2</v>
      </c>
      <c r="B471" s="60">
        <v>4.0722133725442138E-2</v>
      </c>
      <c r="C471" s="60">
        <v>0.67373021839063751</v>
      </c>
      <c r="D471" s="21">
        <f t="shared" si="117"/>
        <v>0.44072213372544217</v>
      </c>
      <c r="E471" s="21">
        <f t="shared" si="118"/>
        <v>3.7039093575390307E-2</v>
      </c>
      <c r="F471" s="21">
        <f t="shared" si="119"/>
        <v>1.9278196252505758E-3</v>
      </c>
      <c r="G471" s="21">
        <f t="shared" si="129"/>
        <v>1.7552205246519764E-3</v>
      </c>
      <c r="H471" s="21">
        <f t="shared" si="120"/>
        <v>3.8966913200640885E-2</v>
      </c>
      <c r="I471" s="21">
        <f t="shared" si="121"/>
        <v>1.7552205246519745E-3</v>
      </c>
      <c r="J471" s="21">
        <f t="shared" si="122"/>
        <v>1.4927836744393509E-13</v>
      </c>
      <c r="K471" s="73">
        <f t="shared" si="123"/>
        <v>-9.5479180117763005E-17</v>
      </c>
      <c r="L471" s="21">
        <f t="shared" si="124"/>
        <v>0.67364117699519588</v>
      </c>
      <c r="M471" s="74">
        <f t="shared" si="125"/>
        <v>7.9283701021937612E-9</v>
      </c>
      <c r="N471" s="10">
        <f t="shared" si="126"/>
        <v>8.1140531647999538E-4</v>
      </c>
      <c r="O471" s="10">
        <f t="shared" si="127"/>
        <v>8.9078714717671624E-7</v>
      </c>
      <c r="P471" s="75">
        <v>469</v>
      </c>
      <c r="Q471" s="71">
        <f t="shared" si="128"/>
        <v>0.67364117699504666</v>
      </c>
      <c r="R471" s="76"/>
      <c r="S471" s="197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</row>
    <row r="472" spans="1:33" x14ac:dyDescent="0.25">
      <c r="A472" s="71">
        <f t="shared" si="116"/>
        <v>-4.0313687048155765E-2</v>
      </c>
      <c r="B472" s="60">
        <v>4.0313687048155765E-2</v>
      </c>
      <c r="C472" s="60">
        <v>0.67326777558711781</v>
      </c>
      <c r="D472" s="21">
        <f t="shared" si="117"/>
        <v>0.44031368704815577</v>
      </c>
      <c r="E472" s="21">
        <f t="shared" si="118"/>
        <v>3.6986464714221269E-2</v>
      </c>
      <c r="F472" s="21">
        <f t="shared" si="119"/>
        <v>1.5931740603822265E-3</v>
      </c>
      <c r="G472" s="21">
        <f t="shared" si="129"/>
        <v>1.7340482734089641E-3</v>
      </c>
      <c r="H472" s="21">
        <f t="shared" si="120"/>
        <v>3.8579638774603499E-2</v>
      </c>
      <c r="I472" s="21">
        <f t="shared" si="121"/>
        <v>1.7340482734089608E-3</v>
      </c>
      <c r="J472" s="21">
        <f t="shared" si="122"/>
        <v>1.4330536757153915E-13</v>
      </c>
      <c r="K472" s="73">
        <f t="shared" si="123"/>
        <v>-9.1038288019262424E-17</v>
      </c>
      <c r="L472" s="21">
        <f t="shared" si="124"/>
        <v>0.67352987662513575</v>
      </c>
      <c r="M472" s="74">
        <f t="shared" si="125"/>
        <v>6.869695413007991E-8</v>
      </c>
      <c r="N472" s="10">
        <f t="shared" si="126"/>
        <v>8.0342843018528141E-4</v>
      </c>
      <c r="O472" s="10">
        <f t="shared" si="127"/>
        <v>8.6605329260166564E-7</v>
      </c>
      <c r="P472" s="75">
        <v>470</v>
      </c>
      <c r="Q472" s="71">
        <f t="shared" si="128"/>
        <v>0.67352987662499253</v>
      </c>
      <c r="R472" s="76"/>
      <c r="S472" s="197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</row>
    <row r="473" spans="1:33" x14ac:dyDescent="0.25">
      <c r="A473" s="71">
        <f t="shared" si="116"/>
        <v>-3.9986929706326807E-2</v>
      </c>
      <c r="B473" s="60">
        <v>3.9986929706326807E-2</v>
      </c>
      <c r="C473" s="60">
        <v>0.6729696870453884</v>
      </c>
      <c r="D473" s="21">
        <f t="shared" si="117"/>
        <v>0.4399869297063268</v>
      </c>
      <c r="E473" s="21">
        <f t="shared" si="118"/>
        <v>3.6927859185352123E-2</v>
      </c>
      <c r="F473" s="21">
        <f t="shared" si="119"/>
        <v>1.3418981235054537E-3</v>
      </c>
      <c r="G473" s="21">
        <f t="shared" si="129"/>
        <v>1.7171723973305325E-3</v>
      </c>
      <c r="H473" s="21">
        <f t="shared" si="120"/>
        <v>3.826975730885758E-2</v>
      </c>
      <c r="I473" s="21">
        <f t="shared" si="121"/>
        <v>1.7171723973305293E-3</v>
      </c>
      <c r="J473" s="21">
        <f t="shared" si="122"/>
        <v>1.386979420194097E-13</v>
      </c>
      <c r="K473" s="73">
        <f t="shared" si="123"/>
        <v>-8.8817841970012134E-17</v>
      </c>
      <c r="L473" s="21">
        <f t="shared" si="124"/>
        <v>0.67344630430953478</v>
      </c>
      <c r="M473" s="74">
        <f t="shared" si="125"/>
        <v>2.2716401648238393E-7</v>
      </c>
      <c r="N473" s="10">
        <f t="shared" si="126"/>
        <v>7.971028726332487E-4</v>
      </c>
      <c r="O473" s="10">
        <f t="shared" si="127"/>
        <v>8.4652793027667977E-7</v>
      </c>
      <c r="P473" s="75">
        <v>471</v>
      </c>
      <c r="Q473" s="71">
        <f t="shared" si="128"/>
        <v>0.67344630430939623</v>
      </c>
      <c r="R473" s="76"/>
      <c r="S473" s="197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</row>
    <row r="474" spans="1:33" x14ac:dyDescent="0.25">
      <c r="A474" s="71">
        <f t="shared" si="116"/>
        <v>-3.9578483029040545E-2</v>
      </c>
      <c r="B474" s="60">
        <v>3.9578483029040545E-2</v>
      </c>
      <c r="C474" s="60">
        <v>0.67311880521028911</v>
      </c>
      <c r="D474" s="21">
        <f t="shared" si="117"/>
        <v>0.43957848302904057</v>
      </c>
      <c r="E474" s="21">
        <f t="shared" si="118"/>
        <v>3.6828035260734131E-2</v>
      </c>
      <c r="F474" s="21">
        <f t="shared" si="119"/>
        <v>1.0542932253259538E-3</v>
      </c>
      <c r="G474" s="21">
        <f t="shared" si="129"/>
        <v>1.696154542847314E-3</v>
      </c>
      <c r="H474" s="21">
        <f t="shared" si="120"/>
        <v>3.7882328486060088E-2</v>
      </c>
      <c r="I474" s="21">
        <f t="shared" si="121"/>
        <v>1.6961545428473108E-3</v>
      </c>
      <c r="J474" s="21">
        <f t="shared" si="122"/>
        <v>1.3314682689635937E-13</v>
      </c>
      <c r="K474" s="73">
        <f t="shared" si="123"/>
        <v>-8.4376949871511528E-17</v>
      </c>
      <c r="L474" s="21">
        <f t="shared" si="124"/>
        <v>0.67335064927938026</v>
      </c>
      <c r="M474" s="74">
        <f t="shared" si="125"/>
        <v>5.3751672372745781E-8</v>
      </c>
      <c r="N474" s="10">
        <f t="shared" si="126"/>
        <v>7.8926524176986101E-4</v>
      </c>
      <c r="O474" s="10">
        <f t="shared" si="127"/>
        <v>8.2244820440874539E-7</v>
      </c>
      <c r="P474" s="75">
        <v>472</v>
      </c>
      <c r="Q474" s="71">
        <f t="shared" si="128"/>
        <v>0.67335064927924715</v>
      </c>
      <c r="R474" s="76"/>
      <c r="S474" s="197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</row>
    <row r="475" spans="1:33" x14ac:dyDescent="0.25">
      <c r="A475" s="71">
        <f t="shared" si="116"/>
        <v>-3.9251725687211469E-2</v>
      </c>
      <c r="B475" s="60">
        <v>3.9251725687211469E-2</v>
      </c>
      <c r="C475" s="60">
        <v>0.67401292304740545</v>
      </c>
      <c r="D475" s="21">
        <f t="shared" si="117"/>
        <v>0.43925172568721149</v>
      </c>
      <c r="E475" s="21">
        <f t="shared" si="118"/>
        <v>3.672265040597044E-2</v>
      </c>
      <c r="F475" s="21">
        <f t="shared" si="119"/>
        <v>8.496737360403592E-4</v>
      </c>
      <c r="G475" s="21">
        <f t="shared" si="129"/>
        <v>1.6794015450718042E-3</v>
      </c>
      <c r="H475" s="21">
        <f t="shared" si="120"/>
        <v>3.7572324142010796E-2</v>
      </c>
      <c r="I475" s="21">
        <f t="shared" si="121"/>
        <v>1.6794015450718074E-3</v>
      </c>
      <c r="J475" s="21">
        <f t="shared" si="122"/>
        <v>1.2886580691346086E-13</v>
      </c>
      <c r="K475" s="73">
        <f t="shared" si="123"/>
        <v>-8.215650382226125E-17</v>
      </c>
      <c r="L475" s="21">
        <f t="shared" si="124"/>
        <v>0.67328259451556416</v>
      </c>
      <c r="M475" s="74">
        <f t="shared" si="125"/>
        <v>5.3337976442146223E-7</v>
      </c>
      <c r="N475" s="10">
        <f t="shared" si="126"/>
        <v>7.8305013075230295E-4</v>
      </c>
      <c r="O475" s="10">
        <f t="shared" si="127"/>
        <v>8.0344585795257592E-7</v>
      </c>
      <c r="P475" s="75">
        <v>473</v>
      </c>
      <c r="Q475" s="71">
        <f t="shared" si="128"/>
        <v>0.67328259451543537</v>
      </c>
      <c r="R475" s="76"/>
      <c r="S475" s="197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</row>
    <row r="476" spans="1:33" x14ac:dyDescent="0.25">
      <c r="A476" s="71">
        <f t="shared" si="116"/>
        <v>-3.8924968345382512E-2</v>
      </c>
      <c r="B476" s="60">
        <v>3.8924968345382512E-2</v>
      </c>
      <c r="C476" s="60">
        <v>0.67463013752440015</v>
      </c>
      <c r="D476" s="21">
        <f t="shared" si="117"/>
        <v>0.43892496834538253</v>
      </c>
      <c r="E476" s="21">
        <f t="shared" si="118"/>
        <v>3.6591574541595742E-2</v>
      </c>
      <c r="F476" s="21">
        <f t="shared" si="119"/>
        <v>6.7069105102875366E-4</v>
      </c>
      <c r="G476" s="21">
        <f t="shared" si="129"/>
        <v>1.662702752633291E-3</v>
      </c>
      <c r="H476" s="21">
        <f t="shared" si="120"/>
        <v>3.7262265592624494E-2</v>
      </c>
      <c r="I476" s="21">
        <f t="shared" si="121"/>
        <v>1.662702752633293E-3</v>
      </c>
      <c r="J476" s="21">
        <f t="shared" si="122"/>
        <v>1.2472467503166154E-13</v>
      </c>
      <c r="K476" s="73">
        <f t="shared" si="123"/>
        <v>-7.993605777301096E-17</v>
      </c>
      <c r="L476" s="21">
        <f t="shared" si="124"/>
        <v>0.67322306634257223</v>
      </c>
      <c r="M476" s="74">
        <f t="shared" si="125"/>
        <v>1.9798493107306295E-6</v>
      </c>
      <c r="N476" s="10">
        <f t="shared" si="126"/>
        <v>7.7688349801451756E-4</v>
      </c>
      <c r="O476" s="10">
        <f t="shared" si="127"/>
        <v>7.8467575185336293E-7</v>
      </c>
      <c r="P476" s="75">
        <v>474</v>
      </c>
      <c r="Q476" s="71">
        <f t="shared" si="128"/>
        <v>0.67322306634244755</v>
      </c>
      <c r="R476" s="76"/>
      <c r="S476" s="197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</row>
    <row r="477" spans="1:33" x14ac:dyDescent="0.25">
      <c r="A477" s="71">
        <f t="shared" si="116"/>
        <v>-3.8516521668096139E-2</v>
      </c>
      <c r="B477" s="60">
        <v>3.8516521668096139E-2</v>
      </c>
      <c r="C477" s="60">
        <v>0.67264596397542264</v>
      </c>
      <c r="D477" s="21">
        <f t="shared" si="117"/>
        <v>0.43851652166809618</v>
      </c>
      <c r="E477" s="21">
        <f t="shared" si="118"/>
        <v>3.6389574487662071E-2</v>
      </c>
      <c r="F477" s="21">
        <f t="shared" si="119"/>
        <v>4.8504207052077225E-4</v>
      </c>
      <c r="G477" s="21">
        <f t="shared" si="129"/>
        <v>1.6419051097935622E-3</v>
      </c>
      <c r="H477" s="21">
        <f t="shared" si="120"/>
        <v>3.6874616558182846E-2</v>
      </c>
      <c r="I477" s="21">
        <f t="shared" si="121"/>
        <v>1.6419051097935596E-3</v>
      </c>
      <c r="J477" s="21">
        <f t="shared" si="122"/>
        <v>1.1973311231300782E-13</v>
      </c>
      <c r="K477" s="73">
        <f t="shared" si="123"/>
        <v>-7.5495165674510367E-17</v>
      </c>
      <c r="L477" s="21">
        <f t="shared" si="124"/>
        <v>0.67316132101437554</v>
      </c>
      <c r="M477" s="74">
        <f t="shared" si="125"/>
        <v>2.6559287759829113E-7</v>
      </c>
      <c r="N477" s="10">
        <f t="shared" si="126"/>
        <v>7.6924281486575447E-4</v>
      </c>
      <c r="O477" s="10">
        <f t="shared" si="127"/>
        <v>7.6153948098866352E-7</v>
      </c>
      <c r="P477" s="75">
        <v>475</v>
      </c>
      <c r="Q477" s="71">
        <f t="shared" si="128"/>
        <v>0.67316132101425585</v>
      </c>
      <c r="R477" s="76"/>
      <c r="S477" s="197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</row>
    <row r="478" spans="1:33" x14ac:dyDescent="0.25">
      <c r="A478" s="71">
        <f t="shared" si="116"/>
        <v>-3.8189764326267181E-2</v>
      </c>
      <c r="B478" s="60">
        <v>3.8189764326267181E-2</v>
      </c>
      <c r="C478" s="60">
        <v>0.67356586412884734</v>
      </c>
      <c r="D478" s="21">
        <f t="shared" si="117"/>
        <v>0.43818976432626722</v>
      </c>
      <c r="E478" s="21">
        <f t="shared" si="118"/>
        <v>3.6197913111617235E-2</v>
      </c>
      <c r="F478" s="21">
        <f t="shared" si="119"/>
        <v>3.6652384183640338E-4</v>
      </c>
      <c r="G478" s="21">
        <f t="shared" si="129"/>
        <v>1.6253273726976603E-3</v>
      </c>
      <c r="H478" s="21">
        <f t="shared" si="120"/>
        <v>3.6564436953453641E-2</v>
      </c>
      <c r="I478" s="21">
        <f t="shared" si="121"/>
        <v>1.625327372697657E-3</v>
      </c>
      <c r="J478" s="21">
        <f t="shared" si="122"/>
        <v>1.1588285886365316E-13</v>
      </c>
      <c r="K478" s="73">
        <f t="shared" si="123"/>
        <v>-7.3274719625260064E-17</v>
      </c>
      <c r="L478" s="21">
        <f t="shared" si="124"/>
        <v>0.67312190282361839</v>
      </c>
      <c r="M478" s="74">
        <f t="shared" si="125"/>
        <v>1.971016405405893E-7</v>
      </c>
      <c r="N478" s="10">
        <f t="shared" si="126"/>
        <v>7.6318390624679653E-4</v>
      </c>
      <c r="O478" s="10">
        <f t="shared" si="127"/>
        <v>7.4329135674390597E-7</v>
      </c>
      <c r="P478" s="75">
        <v>476</v>
      </c>
      <c r="Q478" s="71">
        <f t="shared" si="128"/>
        <v>0.67312190282350259</v>
      </c>
      <c r="R478" s="76"/>
      <c r="S478" s="197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</row>
    <row r="479" spans="1:33" x14ac:dyDescent="0.25">
      <c r="A479" s="71">
        <f t="shared" si="116"/>
        <v>-3.7863006984438105E-2</v>
      </c>
      <c r="B479" s="60">
        <v>3.7863006984438105E-2</v>
      </c>
      <c r="C479" s="60">
        <v>0.67264076503767567</v>
      </c>
      <c r="D479" s="21">
        <f t="shared" si="117"/>
        <v>0.43786300698443814</v>
      </c>
      <c r="E479" s="21">
        <f t="shared" si="118"/>
        <v>3.5981689419347908E-2</v>
      </c>
      <c r="F479" s="21">
        <f t="shared" si="119"/>
        <v>2.7251452669304813E-4</v>
      </c>
      <c r="G479" s="21">
        <f t="shared" si="129"/>
        <v>1.6088030382849922E-3</v>
      </c>
      <c r="H479" s="21">
        <f t="shared" si="120"/>
        <v>3.6254203946040953E-2</v>
      </c>
      <c r="I479" s="21">
        <f t="shared" si="121"/>
        <v>1.6088030382849954E-3</v>
      </c>
      <c r="J479" s="21">
        <f t="shared" si="122"/>
        <v>1.121569503930536E-13</v>
      </c>
      <c r="K479" s="73">
        <f t="shared" si="123"/>
        <v>-7.1054273576009761E-17</v>
      </c>
      <c r="L479" s="21">
        <f t="shared" si="124"/>
        <v>0.67309063609647879</v>
      </c>
      <c r="M479" s="74">
        <f t="shared" si="125"/>
        <v>2.023839695486399E-7</v>
      </c>
      <c r="N479" s="10">
        <f t="shared" si="126"/>
        <v>7.5717228036896304E-4</v>
      </c>
      <c r="O479" s="10">
        <f t="shared" si="127"/>
        <v>7.2527494782863574E-7</v>
      </c>
      <c r="P479" s="75">
        <v>477</v>
      </c>
      <c r="Q479" s="71">
        <f t="shared" si="128"/>
        <v>0.67309063609636666</v>
      </c>
      <c r="R479" s="76"/>
      <c r="S479" s="197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</row>
    <row r="480" spans="1:33" x14ac:dyDescent="0.25">
      <c r="A480" s="71">
        <f t="shared" si="116"/>
        <v>-3.7536249642609147E-2</v>
      </c>
      <c r="B480" s="60">
        <v>3.7536249642609147E-2</v>
      </c>
      <c r="C480" s="60">
        <v>0.67246515139673291</v>
      </c>
      <c r="D480" s="21">
        <f t="shared" si="117"/>
        <v>0.43753624964260918</v>
      </c>
      <c r="E480" s="21">
        <f t="shared" si="118"/>
        <v>3.5744039126951933E-2</v>
      </c>
      <c r="F480" s="21">
        <f t="shared" si="119"/>
        <v>1.9987865296144824E-4</v>
      </c>
      <c r="G480" s="21">
        <f t="shared" si="129"/>
        <v>1.5923318625872124E-3</v>
      </c>
      <c r="H480" s="21">
        <f t="shared" si="120"/>
        <v>3.5943917779913383E-2</v>
      </c>
      <c r="I480" s="21">
        <f t="shared" si="121"/>
        <v>1.5923318625872113E-3</v>
      </c>
      <c r="J480" s="21">
        <f t="shared" si="122"/>
        <v>1.0855316645516012E-13</v>
      </c>
      <c r="K480" s="73">
        <f t="shared" si="123"/>
        <v>-6.8833827526759471E-17</v>
      </c>
      <c r="L480" s="21">
        <f t="shared" si="124"/>
        <v>0.67306647800064401</v>
      </c>
      <c r="M480" s="74">
        <f t="shared" si="125"/>
        <v>3.6159368457125805E-7</v>
      </c>
      <c r="N480" s="10">
        <f t="shared" si="126"/>
        <v>7.5120757510825707E-4</v>
      </c>
      <c r="O480" s="10">
        <f t="shared" si="127"/>
        <v>7.0749006698697843E-7</v>
      </c>
      <c r="P480" s="75">
        <v>478</v>
      </c>
      <c r="Q480" s="71">
        <f t="shared" si="128"/>
        <v>0.67306647800053554</v>
      </c>
      <c r="R480" s="76"/>
      <c r="S480" s="197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</row>
    <row r="481" spans="1:33" x14ac:dyDescent="0.25">
      <c r="A481" s="71">
        <f t="shared" si="116"/>
        <v>-3.7209492300780071E-2</v>
      </c>
      <c r="B481" s="60">
        <v>3.7209492300780071E-2</v>
      </c>
      <c r="C481" s="60">
        <v>0.67385845293537872</v>
      </c>
      <c r="D481" s="21">
        <f t="shared" si="117"/>
        <v>0.4372094923007801</v>
      </c>
      <c r="E481" s="21">
        <f t="shared" si="118"/>
        <v>3.5488578642539924E-2</v>
      </c>
      <c r="F481" s="21">
        <f t="shared" si="119"/>
        <v>1.4500005510279578E-4</v>
      </c>
      <c r="G481" s="21">
        <f t="shared" si="129"/>
        <v>1.575913603032289E-3</v>
      </c>
      <c r="H481" s="21">
        <f t="shared" si="120"/>
        <v>3.563357869764272E-2</v>
      </c>
      <c r="I481" s="21">
        <f t="shared" si="121"/>
        <v>1.5759136030322881E-3</v>
      </c>
      <c r="J481" s="21">
        <f t="shared" si="122"/>
        <v>1.0506262526577591E-13</v>
      </c>
      <c r="K481" s="73">
        <f t="shared" si="123"/>
        <v>-6.6613381477509168E-17</v>
      </c>
      <c r="L481" s="21">
        <f t="shared" si="124"/>
        <v>0.67304822582911661</v>
      </c>
      <c r="M481" s="74">
        <f t="shared" si="125"/>
        <v>6.5646796372186755E-7</v>
      </c>
      <c r="N481" s="10">
        <f t="shared" si="126"/>
        <v>7.4528943100734169E-4</v>
      </c>
      <c r="O481" s="10">
        <f t="shared" si="127"/>
        <v>6.8993651515212781E-7</v>
      </c>
      <c r="P481" s="75">
        <v>479</v>
      </c>
      <c r="Q481" s="71">
        <f t="shared" si="128"/>
        <v>0.67304822582901158</v>
      </c>
      <c r="R481" s="76"/>
      <c r="S481" s="197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</row>
    <row r="482" spans="1:33" x14ac:dyDescent="0.25">
      <c r="A482" s="71">
        <f t="shared" si="116"/>
        <v>-3.6882734958951113E-2</v>
      </c>
      <c r="B482" s="60">
        <v>3.6882734958951113E-2</v>
      </c>
      <c r="C482" s="60">
        <v>0.67324687633961189</v>
      </c>
      <c r="D482" s="21">
        <f t="shared" si="117"/>
        <v>0.43688273495895114</v>
      </c>
      <c r="E482" s="21">
        <f t="shared" si="118"/>
        <v>3.5218898347964996E-2</v>
      </c>
      <c r="F482" s="21">
        <f t="shared" si="119"/>
        <v>1.042885924492129E-4</v>
      </c>
      <c r="G482" s="21">
        <f t="shared" si="129"/>
        <v>1.5595480184352195E-3</v>
      </c>
      <c r="H482" s="21">
        <f t="shared" si="120"/>
        <v>3.5323186940414211E-2</v>
      </c>
      <c r="I482" s="21">
        <f t="shared" si="121"/>
        <v>1.5595480184352167E-3</v>
      </c>
      <c r="J482" s="21">
        <f t="shared" si="122"/>
        <v>1.016853268249011E-13</v>
      </c>
      <c r="K482" s="73">
        <f t="shared" si="123"/>
        <v>-6.4392935428258878E-17</v>
      </c>
      <c r="L482" s="21">
        <f t="shared" si="124"/>
        <v>0.67303468553055712</v>
      </c>
      <c r="M482" s="74">
        <f t="shared" si="125"/>
        <v>4.5024939447317277E-8</v>
      </c>
      <c r="N482" s="10">
        <f t="shared" si="126"/>
        <v>7.3941749125759171E-4</v>
      </c>
      <c r="O482" s="10">
        <f t="shared" si="127"/>
        <v>6.7261408160864904E-7</v>
      </c>
      <c r="P482" s="75">
        <v>480</v>
      </c>
      <c r="Q482" s="71">
        <f t="shared" si="128"/>
        <v>0.67303468553045553</v>
      </c>
      <c r="R482" s="76"/>
      <c r="S482" s="197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</row>
    <row r="483" spans="1:33" x14ac:dyDescent="0.25">
      <c r="A483" s="71">
        <f t="shared" si="116"/>
        <v>-3.6555977617122037E-2</v>
      </c>
      <c r="B483" s="60">
        <v>3.6555977617122037E-2</v>
      </c>
      <c r="C483" s="60">
        <v>0.67280022680558316</v>
      </c>
      <c r="D483" s="21">
        <f t="shared" si="117"/>
        <v>0.43655597761712206</v>
      </c>
      <c r="E483" s="21">
        <f t="shared" si="118"/>
        <v>3.4938224559434738E-2</v>
      </c>
      <c r="F483" s="21">
        <f t="shared" si="119"/>
        <v>7.4518188600052331E-5</v>
      </c>
      <c r="G483" s="21">
        <f t="shared" si="129"/>
        <v>1.5432348689888298E-3</v>
      </c>
      <c r="H483" s="21">
        <f t="shared" si="120"/>
        <v>3.5012742748034793E-2</v>
      </c>
      <c r="I483" s="21">
        <f t="shared" si="121"/>
        <v>1.5432348689888272E-3</v>
      </c>
      <c r="J483" s="21">
        <f t="shared" si="122"/>
        <v>9.8416830240437333E-14</v>
      </c>
      <c r="K483" s="73">
        <f t="shared" si="123"/>
        <v>-6.2172489379008575E-17</v>
      </c>
      <c r="L483" s="21">
        <f t="shared" si="124"/>
        <v>0.6730247841384156</v>
      </c>
      <c r="M483" s="74">
        <f t="shared" si="125"/>
        <v>5.0425995728820307E-8</v>
      </c>
      <c r="N483" s="10">
        <f t="shared" si="126"/>
        <v>7.3359140168115266E-4</v>
      </c>
      <c r="O483" s="10">
        <f t="shared" si="127"/>
        <v>6.555225441539934E-7</v>
      </c>
      <c r="P483" s="75">
        <v>481</v>
      </c>
      <c r="Q483" s="71">
        <f t="shared" si="128"/>
        <v>0.67302478413831723</v>
      </c>
      <c r="R483" s="76"/>
      <c r="S483" s="197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</row>
    <row r="484" spans="1:33" x14ac:dyDescent="0.25">
      <c r="A484" s="71">
        <f t="shared" si="116"/>
        <v>-3.6229220275292962E-2</v>
      </c>
      <c r="B484" s="60">
        <v>3.6229220275292962E-2</v>
      </c>
      <c r="C484" s="60">
        <v>0.67324131093459894</v>
      </c>
      <c r="D484" s="21">
        <f t="shared" si="117"/>
        <v>0.43622922027529298</v>
      </c>
      <c r="E484" s="21">
        <f t="shared" si="118"/>
        <v>3.4649259851462208E-2</v>
      </c>
      <c r="F484" s="21">
        <f t="shared" si="119"/>
        <v>5.2986507480816678E-5</v>
      </c>
      <c r="G484" s="21">
        <f t="shared" si="129"/>
        <v>1.5269739162546841E-3</v>
      </c>
      <c r="H484" s="21">
        <f t="shared" si="120"/>
        <v>3.4702246358943027E-2</v>
      </c>
      <c r="I484" s="21">
        <f t="shared" si="121"/>
        <v>1.5269739162546815E-3</v>
      </c>
      <c r="J484" s="21">
        <f t="shared" si="122"/>
        <v>9.525269462028627E-14</v>
      </c>
      <c r="K484" s="73">
        <f t="shared" si="123"/>
        <v>-5.9952043329758272E-17</v>
      </c>
      <c r="L484" s="21">
        <f t="shared" si="124"/>
        <v>0.67301762287787881</v>
      </c>
      <c r="M484" s="74">
        <f t="shared" si="125"/>
        <v>5.0036346719227319E-8</v>
      </c>
      <c r="N484" s="10">
        <f t="shared" si="126"/>
        <v>7.2781081071322817E-4</v>
      </c>
      <c r="O484" s="10">
        <f t="shared" si="127"/>
        <v>6.3866166925866014E-7</v>
      </c>
      <c r="P484" s="75">
        <v>482</v>
      </c>
      <c r="Q484" s="71">
        <f t="shared" si="128"/>
        <v>0.67301762287778366</v>
      </c>
      <c r="R484" s="76"/>
      <c r="S484" s="197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</row>
    <row r="485" spans="1:33" x14ac:dyDescent="0.25">
      <c r="A485" s="71">
        <f t="shared" si="116"/>
        <v>-3.5902462933464004E-2</v>
      </c>
      <c r="B485" s="60">
        <v>3.5902462933464004E-2</v>
      </c>
      <c r="C485" s="60">
        <v>0.67386395267057686</v>
      </c>
      <c r="D485" s="21">
        <f t="shared" si="117"/>
        <v>0.43590246293346402</v>
      </c>
      <c r="E485" s="21">
        <f t="shared" si="118"/>
        <v>3.4354156929173194E-2</v>
      </c>
      <c r="F485" s="21">
        <f t="shared" si="119"/>
        <v>3.754108104469328E-5</v>
      </c>
      <c r="G485" s="21">
        <f t="shared" si="129"/>
        <v>1.5107649231539261E-3</v>
      </c>
      <c r="H485" s="21">
        <f t="shared" si="120"/>
        <v>3.4391698010217887E-2</v>
      </c>
      <c r="I485" s="21">
        <f t="shared" si="121"/>
        <v>1.5107649231539254E-3</v>
      </c>
      <c r="J485" s="21">
        <f t="shared" si="122"/>
        <v>9.2190699518398786E-14</v>
      </c>
      <c r="K485" s="73">
        <f t="shared" si="123"/>
        <v>-5.9952043329758272E-17</v>
      </c>
      <c r="L485" s="21">
        <f t="shared" si="124"/>
        <v>0.67301248585572915</v>
      </c>
      <c r="M485" s="74">
        <f t="shared" si="125"/>
        <v>7.2499573678690826E-7</v>
      </c>
      <c r="N485" s="10">
        <f t="shared" si="126"/>
        <v>7.2207536938432312E-4</v>
      </c>
      <c r="O485" s="10">
        <f t="shared" si="127"/>
        <v>6.2203121222529443E-7</v>
      </c>
      <c r="P485" s="75">
        <v>483</v>
      </c>
      <c r="Q485" s="71">
        <f t="shared" si="128"/>
        <v>0.673012485855637</v>
      </c>
      <c r="R485" s="76"/>
      <c r="S485" s="197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</row>
    <row r="486" spans="1:33" x14ac:dyDescent="0.25">
      <c r="A486" s="71">
        <f t="shared" si="116"/>
        <v>-3.5657394927092224E-2</v>
      </c>
      <c r="B486" s="60">
        <v>3.5657394927092224E-2</v>
      </c>
      <c r="C486" s="60">
        <v>0.67281057292688484</v>
      </c>
      <c r="D486" s="21">
        <f t="shared" si="117"/>
        <v>0.43565739492709227</v>
      </c>
      <c r="E486" s="21">
        <f t="shared" si="118"/>
        <v>3.4129812849330525E-2</v>
      </c>
      <c r="F486" s="21">
        <f t="shared" si="119"/>
        <v>2.8939942689761855E-5</v>
      </c>
      <c r="G486" s="21">
        <f t="shared" si="129"/>
        <v>1.4986421349819784E-3</v>
      </c>
      <c r="H486" s="21">
        <f t="shared" si="120"/>
        <v>3.415875279202029E-2</v>
      </c>
      <c r="I486" s="21">
        <f t="shared" si="121"/>
        <v>1.4986421349819751E-3</v>
      </c>
      <c r="J486" s="21">
        <f t="shared" si="122"/>
        <v>8.995915123892254E-14</v>
      </c>
      <c r="K486" s="73">
        <f t="shared" si="123"/>
        <v>-5.773159728050797E-17</v>
      </c>
      <c r="L486" s="21">
        <f t="shared" si="124"/>
        <v>0.67300962518765817</v>
      </c>
      <c r="M486" s="74">
        <f t="shared" si="125"/>
        <v>3.9621802518971666E-8</v>
      </c>
      <c r="N486" s="10">
        <f t="shared" si="126"/>
        <v>7.1780320936552918E-4</v>
      </c>
      <c r="O486" s="10">
        <f t="shared" si="127"/>
        <v>6.0970942775784563E-7</v>
      </c>
      <c r="P486" s="75">
        <v>484</v>
      </c>
      <c r="Q486" s="71">
        <f t="shared" si="128"/>
        <v>0.67300962518756824</v>
      </c>
      <c r="R486" s="76"/>
      <c r="S486" s="197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</row>
    <row r="487" spans="1:33" x14ac:dyDescent="0.25">
      <c r="A487" s="71">
        <f t="shared" si="116"/>
        <v>-3.524894824980597E-2</v>
      </c>
      <c r="B487" s="60">
        <v>3.524894824980597E-2</v>
      </c>
      <c r="C487" s="60">
        <v>0.67265634305492583</v>
      </c>
      <c r="D487" s="21">
        <f t="shared" si="117"/>
        <v>0.43524894824980598</v>
      </c>
      <c r="E487" s="21">
        <f t="shared" si="118"/>
        <v>3.375173560933601E-2</v>
      </c>
      <c r="F487" s="21">
        <f t="shared" si="119"/>
        <v>1.8710766102308652E-5</v>
      </c>
      <c r="G487" s="21">
        <f t="shared" si="129"/>
        <v>1.4785018742812933E-3</v>
      </c>
      <c r="H487" s="21">
        <f t="shared" si="120"/>
        <v>3.3770446375438322E-2</v>
      </c>
      <c r="I487" s="21">
        <f t="shared" si="121"/>
        <v>1.4785018742812903E-3</v>
      </c>
      <c r="J487" s="21">
        <f t="shared" si="122"/>
        <v>8.6357587747070295E-14</v>
      </c>
      <c r="K487" s="73">
        <f t="shared" si="123"/>
        <v>-5.5511151231257667E-17</v>
      </c>
      <c r="L487" s="21">
        <f t="shared" si="124"/>
        <v>0.67300622304742297</v>
      </c>
      <c r="M487" s="74">
        <f t="shared" si="125"/>
        <v>1.2241600914979694E-7</v>
      </c>
      <c r="N487" s="10">
        <f t="shared" si="126"/>
        <v>7.1073855263674933E-4</v>
      </c>
      <c r="O487" s="10">
        <f t="shared" si="127"/>
        <v>5.894605180626588E-7</v>
      </c>
      <c r="P487" s="75">
        <v>485</v>
      </c>
      <c r="Q487" s="71">
        <f t="shared" si="128"/>
        <v>0.6730062230473367</v>
      </c>
      <c r="R487" s="76"/>
      <c r="S487" s="197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</row>
    <row r="488" spans="1:33" x14ac:dyDescent="0.25">
      <c r="A488" s="71">
        <f t="shared" si="116"/>
        <v>-3.5003880243434191E-2</v>
      </c>
      <c r="B488" s="60">
        <v>3.5003880243434191E-2</v>
      </c>
      <c r="C488" s="60">
        <v>0.67294906076601324</v>
      </c>
      <c r="D488" s="21">
        <f t="shared" si="117"/>
        <v>0.43500388024343423</v>
      </c>
      <c r="E488" s="21">
        <f t="shared" si="118"/>
        <v>3.3523036828330091E-2</v>
      </c>
      <c r="F488" s="21">
        <f t="shared" si="119"/>
        <v>1.4387225745993714E-5</v>
      </c>
      <c r="G488" s="21">
        <f t="shared" si="129"/>
        <v>1.4664561892738376E-3</v>
      </c>
      <c r="H488" s="21">
        <f t="shared" si="120"/>
        <v>3.3537424054076087E-2</v>
      </c>
      <c r="I488" s="21">
        <f t="shared" si="121"/>
        <v>1.4664561892738354E-3</v>
      </c>
      <c r="J488" s="21">
        <f t="shared" si="122"/>
        <v>8.4268148014743579E-14</v>
      </c>
      <c r="K488" s="73">
        <f t="shared" si="123"/>
        <v>-5.329070518200737E-17</v>
      </c>
      <c r="L488" s="21">
        <f t="shared" si="124"/>
        <v>0.67300478507336092</v>
      </c>
      <c r="M488" s="74">
        <f t="shared" si="125"/>
        <v>3.1051984293789348E-9</v>
      </c>
      <c r="N488" s="10">
        <f t="shared" si="126"/>
        <v>7.0653288972727195E-4</v>
      </c>
      <c r="O488" s="10">
        <f t="shared" si="127"/>
        <v>5.77483421193736E-7</v>
      </c>
      <c r="P488" s="75">
        <v>486</v>
      </c>
      <c r="Q488" s="71">
        <f t="shared" si="128"/>
        <v>0.67300478507327666</v>
      </c>
      <c r="R488" s="76"/>
      <c r="S488" s="197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</row>
    <row r="489" spans="1:33" x14ac:dyDescent="0.25">
      <c r="A489" s="71">
        <f t="shared" si="116"/>
        <v>-3.4677122901605115E-2</v>
      </c>
      <c r="B489" s="60">
        <v>3.4677122901605115E-2</v>
      </c>
      <c r="C489" s="60">
        <v>0.67248650343198768</v>
      </c>
      <c r="D489" s="21">
        <f t="shared" si="117"/>
        <v>0.43467712290160515</v>
      </c>
      <c r="E489" s="21">
        <f t="shared" si="118"/>
        <v>3.3216557159870624E-2</v>
      </c>
      <c r="F489" s="21">
        <f t="shared" si="119"/>
        <v>1.0125785387435915E-5</v>
      </c>
      <c r="G489" s="21">
        <f t="shared" si="129"/>
        <v>1.4504399562654952E-3</v>
      </c>
      <c r="H489" s="21">
        <f t="shared" si="120"/>
        <v>3.322668294525806E-2</v>
      </c>
      <c r="I489" s="21">
        <f t="shared" si="121"/>
        <v>1.4504399562654958E-3</v>
      </c>
      <c r="J489" s="21">
        <f t="shared" si="122"/>
        <v>8.1559203834680654E-14</v>
      </c>
      <c r="K489" s="73">
        <f t="shared" si="123"/>
        <v>-5.1070259132757067E-17</v>
      </c>
      <c r="L489" s="21">
        <f t="shared" si="124"/>
        <v>0.67300336775324798</v>
      </c>
      <c r="M489" s="74">
        <f t="shared" si="125"/>
        <v>2.6714872659187257E-7</v>
      </c>
      <c r="N489" s="10">
        <f t="shared" si="126"/>
        <v>7.0096369533281799E-4</v>
      </c>
      <c r="O489" s="10">
        <f t="shared" si="127"/>
        <v>5.6171466570162735E-7</v>
      </c>
      <c r="P489" s="75">
        <v>487</v>
      </c>
      <c r="Q489" s="71">
        <f t="shared" si="128"/>
        <v>0.67300336775316649</v>
      </c>
      <c r="R489" s="76"/>
      <c r="S489" s="197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</row>
    <row r="490" spans="1:33" x14ac:dyDescent="0.25">
      <c r="A490" s="71">
        <f t="shared" si="116"/>
        <v>-3.4350365559776157E-2</v>
      </c>
      <c r="B490" s="60">
        <v>3.4350365559776157E-2</v>
      </c>
      <c r="C490" s="60">
        <v>0.67294906076601324</v>
      </c>
      <c r="D490" s="21">
        <f t="shared" si="117"/>
        <v>0.43435036555977619</v>
      </c>
      <c r="E490" s="21">
        <f t="shared" si="118"/>
        <v>3.2908769944948547E-2</v>
      </c>
      <c r="F490" s="21">
        <f t="shared" si="119"/>
        <v>7.1210396902637862E-6</v>
      </c>
      <c r="G490" s="21">
        <f t="shared" si="129"/>
        <v>1.4344745750584087E-3</v>
      </c>
      <c r="H490" s="21">
        <f t="shared" si="120"/>
        <v>3.2915890984638811E-2</v>
      </c>
      <c r="I490" s="21">
        <f t="shared" si="121"/>
        <v>1.4344745750584087E-3</v>
      </c>
      <c r="J490" s="21">
        <f t="shared" si="122"/>
        <v>7.8936857050537074E-14</v>
      </c>
      <c r="K490" s="73">
        <f t="shared" si="123"/>
        <v>-5.1070259132757067E-17</v>
      </c>
      <c r="L490" s="21">
        <f t="shared" si="124"/>
        <v>0.67300236839947192</v>
      </c>
      <c r="M490" s="74">
        <f t="shared" si="125"/>
        <v>2.8417037849646426E-9</v>
      </c>
      <c r="N490" s="10">
        <f t="shared" si="126"/>
        <v>6.9543802787679564E-4</v>
      </c>
      <c r="O490" s="10">
        <f t="shared" si="127"/>
        <v>5.4617501807012053E-7</v>
      </c>
      <c r="P490" s="75">
        <v>488</v>
      </c>
      <c r="Q490" s="71">
        <f t="shared" si="128"/>
        <v>0.67300236839939298</v>
      </c>
      <c r="R490" s="76"/>
      <c r="S490" s="197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</row>
    <row r="491" spans="1:33" x14ac:dyDescent="0.25">
      <c r="A491" s="71">
        <f t="shared" si="116"/>
        <v>-3.4023608217947081E-2</v>
      </c>
      <c r="B491" s="60">
        <v>3.4023608217947081E-2</v>
      </c>
      <c r="C491" s="60">
        <v>0.67204540676482971</v>
      </c>
      <c r="D491" s="21">
        <f t="shared" si="117"/>
        <v>0.43402360821794711</v>
      </c>
      <c r="E491" s="21">
        <f t="shared" si="118"/>
        <v>3.260004330138179E-2</v>
      </c>
      <c r="F491" s="21">
        <f t="shared" si="119"/>
        <v>5.005100270147056E-6</v>
      </c>
      <c r="G491" s="21">
        <f t="shared" si="129"/>
        <v>1.4185598162187452E-3</v>
      </c>
      <c r="H491" s="21">
        <f t="shared" si="120"/>
        <v>3.2605048401651938E-2</v>
      </c>
      <c r="I491" s="21">
        <f t="shared" si="121"/>
        <v>1.4185598162187434E-3</v>
      </c>
      <c r="J491" s="21">
        <f t="shared" si="122"/>
        <v>7.639888721626368E-14</v>
      </c>
      <c r="K491" s="73">
        <f t="shared" si="123"/>
        <v>-4.8849813083506771E-17</v>
      </c>
      <c r="L491" s="21">
        <f t="shared" si="124"/>
        <v>0.67300166465537359</v>
      </c>
      <c r="M491" s="74">
        <f t="shared" si="125"/>
        <v>9.1442915322742503E-7</v>
      </c>
      <c r="N491" s="10">
        <f t="shared" si="126"/>
        <v>6.8995555297425787E-4</v>
      </c>
      <c r="O491" s="10">
        <f t="shared" si="127"/>
        <v>5.3086417241803958E-7</v>
      </c>
      <c r="P491" s="75">
        <v>489</v>
      </c>
      <c r="Q491" s="71">
        <f t="shared" si="128"/>
        <v>0.6730016646552972</v>
      </c>
      <c r="R491" s="76"/>
      <c r="S491" s="197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</row>
    <row r="492" spans="1:33" x14ac:dyDescent="0.25">
      <c r="A492" s="71">
        <f t="shared" si="116"/>
        <v>-3.3778540211575302E-2</v>
      </c>
      <c r="B492" s="60">
        <v>3.3778540211575302E-2</v>
      </c>
      <c r="C492" s="60">
        <v>0.67219432012558855</v>
      </c>
      <c r="D492" s="21">
        <f t="shared" si="117"/>
        <v>0.4337785402115753</v>
      </c>
      <c r="E492" s="21">
        <f t="shared" si="118"/>
        <v>3.2368042385780109E-2</v>
      </c>
      <c r="F492" s="21">
        <f t="shared" si="119"/>
        <v>3.8409949884044E-6</v>
      </c>
      <c r="G492" s="21">
        <f t="shared" si="129"/>
        <v>1.4066568307322391E-3</v>
      </c>
      <c r="H492" s="21">
        <f t="shared" si="120"/>
        <v>3.2371883380768511E-2</v>
      </c>
      <c r="I492" s="21">
        <f t="shared" si="121"/>
        <v>1.4066568307322413E-3</v>
      </c>
      <c r="J492" s="21">
        <f t="shared" si="122"/>
        <v>7.4549255657252132E-14</v>
      </c>
      <c r="K492" s="73">
        <f t="shared" si="123"/>
        <v>-4.6629367034256462E-17</v>
      </c>
      <c r="L492" s="21">
        <f t="shared" si="124"/>
        <v>0.67300127748350314</v>
      </c>
      <c r="M492" s="74">
        <f t="shared" si="125"/>
        <v>6.5118017749248581E-7</v>
      </c>
      <c r="N492" s="10">
        <f t="shared" si="126"/>
        <v>6.8587184215535089E-4</v>
      </c>
      <c r="O492" s="10">
        <f t="shared" si="127"/>
        <v>5.1953099975778804E-7</v>
      </c>
      <c r="P492" s="75">
        <v>490</v>
      </c>
      <c r="Q492" s="71">
        <f t="shared" si="128"/>
        <v>0.67300127748342864</v>
      </c>
      <c r="R492" s="76"/>
      <c r="S492" s="197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</row>
    <row r="493" spans="1:33" x14ac:dyDescent="0.25">
      <c r="A493" s="71">
        <f t="shared" si="116"/>
        <v>-3.3451782869746344E-2</v>
      </c>
      <c r="B493" s="60">
        <v>3.3451782869746344E-2</v>
      </c>
      <c r="C493" s="60">
        <v>0.67204540676482971</v>
      </c>
      <c r="D493" s="21">
        <f t="shared" si="117"/>
        <v>0.43345178286974639</v>
      </c>
      <c r="E493" s="21">
        <f t="shared" si="118"/>
        <v>3.2058254838968056E-2</v>
      </c>
      <c r="F493" s="21">
        <f t="shared" si="119"/>
        <v>2.6979178402969371E-6</v>
      </c>
      <c r="G493" s="21">
        <f t="shared" si="129"/>
        <v>1.3908301128658374E-3</v>
      </c>
      <c r="H493" s="21">
        <f t="shared" si="120"/>
        <v>3.2060952756808356E-2</v>
      </c>
      <c r="I493" s="21">
        <f t="shared" si="121"/>
        <v>1.3908301128658345E-3</v>
      </c>
      <c r="J493" s="21">
        <f t="shared" si="122"/>
        <v>7.2153394370128622E-14</v>
      </c>
      <c r="K493" s="73">
        <f t="shared" si="123"/>
        <v>-4.6629367034256462E-17</v>
      </c>
      <c r="L493" s="21">
        <f t="shared" si="124"/>
        <v>0.67300089730541701</v>
      </c>
      <c r="M493" s="74">
        <f t="shared" si="125"/>
        <v>9.1296217315181158E-7</v>
      </c>
      <c r="N493" s="10">
        <f t="shared" si="126"/>
        <v>6.8046415705262935E-4</v>
      </c>
      <c r="O493" s="10">
        <f t="shared" si="127"/>
        <v>5.0461979117840855E-7</v>
      </c>
      <c r="P493" s="75">
        <v>491</v>
      </c>
      <c r="Q493" s="71">
        <f t="shared" si="128"/>
        <v>0.67300089730534496</v>
      </c>
      <c r="R493" s="76"/>
      <c r="S493" s="197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</row>
    <row r="494" spans="1:33" x14ac:dyDescent="0.25">
      <c r="A494" s="71">
        <f t="shared" si="116"/>
        <v>-3.3125025527917268E-2</v>
      </c>
      <c r="B494" s="60">
        <v>3.3125025527917268E-2</v>
      </c>
      <c r="C494" s="60">
        <v>0.67204540676482971</v>
      </c>
      <c r="D494" s="21">
        <f t="shared" si="117"/>
        <v>0.43312502552791732</v>
      </c>
      <c r="E494" s="21">
        <f t="shared" si="118"/>
        <v>3.1748077589701995E-2</v>
      </c>
      <c r="F494" s="21">
        <f t="shared" si="119"/>
        <v>1.8945450440260858E-6</v>
      </c>
      <c r="G494" s="21">
        <f t="shared" si="129"/>
        <v>1.3750533931014136E-3</v>
      </c>
      <c r="H494" s="21">
        <f t="shared" si="120"/>
        <v>3.1749972134746021E-2</v>
      </c>
      <c r="I494" s="21">
        <f t="shared" si="121"/>
        <v>1.3750533931014136E-3</v>
      </c>
      <c r="J494" s="21">
        <f t="shared" si="122"/>
        <v>6.9833028248678519E-14</v>
      </c>
      <c r="K494" s="73">
        <f t="shared" si="123"/>
        <v>-4.4408920985006165E-17</v>
      </c>
      <c r="L494" s="21">
        <f t="shared" si="124"/>
        <v>0.67300063011021216</v>
      </c>
      <c r="M494" s="74">
        <f t="shared" si="125"/>
        <v>9.1245163956363919E-7</v>
      </c>
      <c r="N494" s="10">
        <f t="shared" si="126"/>
        <v>6.7509875767303548E-4</v>
      </c>
      <c r="O494" s="10">
        <f t="shared" si="127"/>
        <v>4.8993649165767374E-7</v>
      </c>
      <c r="P494" s="75">
        <v>492</v>
      </c>
      <c r="Q494" s="71">
        <f t="shared" si="128"/>
        <v>0.67300063011014233</v>
      </c>
      <c r="R494" s="76"/>
      <c r="S494" s="197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</row>
    <row r="495" spans="1:33" x14ac:dyDescent="0.25">
      <c r="A495" s="71">
        <f t="shared" si="116"/>
        <v>-3.2879957521545489E-2</v>
      </c>
      <c r="B495" s="60">
        <v>3.2879957521545489E-2</v>
      </c>
      <c r="C495" s="60">
        <v>0.67204540676482971</v>
      </c>
      <c r="D495" s="21">
        <f t="shared" si="117"/>
        <v>0.43287995752154551</v>
      </c>
      <c r="E495" s="21">
        <f t="shared" si="118"/>
        <v>3.1515250856673067E-2</v>
      </c>
      <c r="F495" s="21">
        <f t="shared" si="119"/>
        <v>1.4531354320287958E-6</v>
      </c>
      <c r="G495" s="21">
        <f t="shared" si="129"/>
        <v>1.3632535293722492E-3</v>
      </c>
      <c r="H495" s="21">
        <f t="shared" si="120"/>
        <v>3.15167039921051E-2</v>
      </c>
      <c r="I495" s="21">
        <f t="shared" si="121"/>
        <v>1.3632535293722459E-3</v>
      </c>
      <c r="J495" s="21">
        <f t="shared" si="122"/>
        <v>6.8143268805210678E-14</v>
      </c>
      <c r="K495" s="73">
        <f t="shared" si="123"/>
        <v>-4.4408920985006165E-17</v>
      </c>
      <c r="L495" s="21">
        <f t="shared" si="124"/>
        <v>0.67300048330099393</v>
      </c>
      <c r="M495" s="74">
        <f t="shared" si="125"/>
        <v>9.1217118993145092E-7</v>
      </c>
      <c r="N495" s="10">
        <f t="shared" si="126"/>
        <v>6.7110226243819804E-4</v>
      </c>
      <c r="O495" s="10">
        <f t="shared" si="127"/>
        <v>4.790733763184076E-7</v>
      </c>
      <c r="P495" s="75">
        <v>493</v>
      </c>
      <c r="Q495" s="71">
        <f t="shared" si="128"/>
        <v>0.67300048330092588</v>
      </c>
      <c r="R495" s="76"/>
      <c r="S495" s="197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</row>
    <row r="496" spans="1:33" x14ac:dyDescent="0.25">
      <c r="A496" s="71">
        <f t="shared" si="116"/>
        <v>-3.2716578850631013E-2</v>
      </c>
      <c r="B496" s="60">
        <v>3.2716578850631013E-2</v>
      </c>
      <c r="C496" s="60">
        <v>0.67279476381049585</v>
      </c>
      <c r="D496" s="21">
        <f t="shared" si="117"/>
        <v>0.43271657885063103</v>
      </c>
      <c r="E496" s="21">
        <f t="shared" si="118"/>
        <v>3.1359958845324838E-2</v>
      </c>
      <c r="F496" s="21">
        <f t="shared" si="119"/>
        <v>1.2175440595513232E-6</v>
      </c>
      <c r="G496" s="21">
        <f t="shared" si="129"/>
        <v>1.3554024611795862E-3</v>
      </c>
      <c r="H496" s="21">
        <f t="shared" si="120"/>
        <v>3.136117638938439E-2</v>
      </c>
      <c r="I496" s="21">
        <f t="shared" si="121"/>
        <v>1.3554024611795853E-3</v>
      </c>
      <c r="J496" s="21">
        <f t="shared" si="122"/>
        <v>6.7037486672691502E-14</v>
      </c>
      <c r="K496" s="73">
        <f t="shared" si="123"/>
        <v>-4.2188474935755863E-17</v>
      </c>
      <c r="L496" s="21">
        <f t="shared" si="124"/>
        <v>0.67300040494523472</v>
      </c>
      <c r="M496" s="74">
        <f t="shared" si="125"/>
        <v>4.2288276296688176E-8</v>
      </c>
      <c r="N496" s="10">
        <f t="shared" si="126"/>
        <v>6.6845097758831489E-4</v>
      </c>
      <c r="O496" s="10">
        <f t="shared" si="127"/>
        <v>4.7190234080824747E-7</v>
      </c>
      <c r="P496" s="75">
        <v>494</v>
      </c>
      <c r="Q496" s="71">
        <f t="shared" si="128"/>
        <v>0.67300040494516777</v>
      </c>
      <c r="R496" s="76"/>
      <c r="S496" s="197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</row>
    <row r="497" spans="1:33" x14ac:dyDescent="0.25">
      <c r="A497" s="71">
        <f t="shared" si="116"/>
        <v>-3.2308132173344752E-2</v>
      </c>
      <c r="B497" s="60">
        <v>3.2308132173344752E-2</v>
      </c>
      <c r="C497" s="60">
        <v>0.67279476381049585</v>
      </c>
      <c r="D497" s="21">
        <f t="shared" si="117"/>
        <v>0.43230813217334479</v>
      </c>
      <c r="E497" s="21">
        <f t="shared" si="118"/>
        <v>3.0971521021157696E-2</v>
      </c>
      <c r="F497" s="21">
        <f t="shared" si="119"/>
        <v>7.8228757210585533E-7</v>
      </c>
      <c r="G497" s="21">
        <f t="shared" si="129"/>
        <v>1.335828864550595E-3</v>
      </c>
      <c r="H497" s="21">
        <f t="shared" si="120"/>
        <v>3.0972303308729802E-2</v>
      </c>
      <c r="I497" s="21">
        <f t="shared" si="121"/>
        <v>1.3358288645505946E-3</v>
      </c>
      <c r="J497" s="21">
        <f t="shared" si="122"/>
        <v>6.4355187845214748E-14</v>
      </c>
      <c r="K497" s="73">
        <f t="shared" si="123"/>
        <v>-4.2188474935755863E-17</v>
      </c>
      <c r="L497" s="21">
        <f t="shared" si="124"/>
        <v>0.67300026018249437</v>
      </c>
      <c r="M497" s="74">
        <f t="shared" si="125"/>
        <v>4.2228758904551973E-8</v>
      </c>
      <c r="N497" s="10">
        <f t="shared" si="126"/>
        <v>6.6186813122086807E-4</v>
      </c>
      <c r="O497" s="10">
        <f t="shared" si="127"/>
        <v>4.5422307007034272E-7</v>
      </c>
      <c r="P497" s="75">
        <v>495</v>
      </c>
      <c r="Q497" s="71">
        <f t="shared" si="128"/>
        <v>0.67300026018243009</v>
      </c>
      <c r="R497" s="76"/>
      <c r="S497" s="197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</row>
    <row r="498" spans="1:33" x14ac:dyDescent="0.25">
      <c r="A498" s="71">
        <f t="shared" si="116"/>
        <v>-3.1981374831515676E-2</v>
      </c>
      <c r="B498" s="60">
        <v>3.1981374831515676E-2</v>
      </c>
      <c r="C498" s="60">
        <v>0.67249199926201164</v>
      </c>
      <c r="D498" s="21">
        <f t="shared" si="117"/>
        <v>0.43198137483151572</v>
      </c>
      <c r="E498" s="21">
        <f t="shared" si="118"/>
        <v>3.0660600398539108E-2</v>
      </c>
      <c r="F498" s="21">
        <f t="shared" si="119"/>
        <v>5.4905521494397197E-7</v>
      </c>
      <c r="G498" s="21">
        <f t="shared" si="129"/>
        <v>1.3202253776993383E-3</v>
      </c>
      <c r="H498" s="21">
        <f t="shared" si="120"/>
        <v>3.066114945375405E-2</v>
      </c>
      <c r="I498" s="21">
        <f t="shared" si="121"/>
        <v>1.3202253776993396E-3</v>
      </c>
      <c r="J498" s="21">
        <f t="shared" si="122"/>
        <v>6.2285732127326559E-14</v>
      </c>
      <c r="K498" s="73">
        <f t="shared" si="123"/>
        <v>-3.9968028886505554E-17</v>
      </c>
      <c r="L498" s="21">
        <f t="shared" si="124"/>
        <v>0.67300018261132333</v>
      </c>
      <c r="M498" s="74">
        <f t="shared" si="125"/>
        <v>2.5825031651764312E-7</v>
      </c>
      <c r="N498" s="10">
        <f t="shared" si="126"/>
        <v>6.5664818690361077E-4</v>
      </c>
      <c r="O498" s="10">
        <f t="shared" si="127"/>
        <v>4.4033468814435118E-7</v>
      </c>
      <c r="P498" s="75">
        <v>496</v>
      </c>
      <c r="Q498" s="71">
        <f t="shared" si="128"/>
        <v>0.67300018261126104</v>
      </c>
      <c r="R498" s="76"/>
      <c r="S498" s="197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</row>
    <row r="499" spans="1:33" x14ac:dyDescent="0.25">
      <c r="A499" s="71">
        <f t="shared" si="116"/>
        <v>-3.1736306825143903E-2</v>
      </c>
      <c r="B499" s="60">
        <v>3.1736306825143903E-2</v>
      </c>
      <c r="C499" s="60">
        <v>0.67204016090636387</v>
      </c>
      <c r="D499" s="21">
        <f t="shared" si="117"/>
        <v>0.43173630682514391</v>
      </c>
      <c r="E499" s="21">
        <f t="shared" si="118"/>
        <v>3.0427330902206697E-2</v>
      </c>
      <c r="F499" s="21">
        <f t="shared" si="119"/>
        <v>4.2099382704566257E-7</v>
      </c>
      <c r="G499" s="21">
        <f t="shared" si="129"/>
        <v>1.3085549290493825E-3</v>
      </c>
      <c r="H499" s="21">
        <f t="shared" si="120"/>
        <v>3.0427751896033743E-2</v>
      </c>
      <c r="I499" s="21">
        <f t="shared" si="121"/>
        <v>1.3085549290493823E-3</v>
      </c>
      <c r="J499" s="21">
        <f t="shared" si="122"/>
        <v>6.0778049259894869E-14</v>
      </c>
      <c r="K499" s="73">
        <f t="shared" si="123"/>
        <v>-3.9968028886505554E-17</v>
      </c>
      <c r="L499" s="21">
        <f t="shared" si="124"/>
        <v>0.67300014001915454</v>
      </c>
      <c r="M499" s="74">
        <f t="shared" si="125"/>
        <v>9.2155989699435304E-7</v>
      </c>
      <c r="N499" s="10">
        <f t="shared" si="126"/>
        <v>6.5276004802644562E-4</v>
      </c>
      <c r="O499" s="10">
        <f t="shared" si="127"/>
        <v>4.3006692597588768E-7</v>
      </c>
      <c r="P499" s="75">
        <v>497</v>
      </c>
      <c r="Q499" s="71">
        <f t="shared" si="128"/>
        <v>0.67300014001909381</v>
      </c>
      <c r="R499" s="76"/>
      <c r="S499" s="197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</row>
    <row r="500" spans="1:33" x14ac:dyDescent="0.25">
      <c r="A500" s="71">
        <f t="shared" si="116"/>
        <v>-3.1491238818772124E-2</v>
      </c>
      <c r="B500" s="60">
        <v>3.1491238818772124E-2</v>
      </c>
      <c r="C500" s="60">
        <v>0.67188629960769719</v>
      </c>
      <c r="D500" s="21">
        <f t="shared" si="117"/>
        <v>0.43149123881877216</v>
      </c>
      <c r="E500" s="21">
        <f t="shared" si="118"/>
        <v>3.0194004083942294E-2</v>
      </c>
      <c r="F500" s="21">
        <f t="shared" si="119"/>
        <v>3.2278584175537974E-7</v>
      </c>
      <c r="G500" s="21">
        <f t="shared" si="129"/>
        <v>1.2969119489287667E-3</v>
      </c>
      <c r="H500" s="21">
        <f t="shared" si="120"/>
        <v>3.0194326869784051E-2</v>
      </c>
      <c r="I500" s="21">
        <f t="shared" si="121"/>
        <v>1.2969119489287654E-3</v>
      </c>
      <c r="J500" s="21">
        <f t="shared" si="122"/>
        <v>5.9308113975299996E-14</v>
      </c>
      <c r="K500" s="73">
        <f t="shared" si="123"/>
        <v>-3.7747582837255251E-17</v>
      </c>
      <c r="L500" s="21">
        <f t="shared" si="124"/>
        <v>0.6730001073559827</v>
      </c>
      <c r="M500" s="74">
        <f t="shared" si="125"/>
        <v>1.240567700140841E-6</v>
      </c>
      <c r="N500" s="10">
        <f t="shared" si="126"/>
        <v>6.4889474957291091E-4</v>
      </c>
      <c r="O500" s="10">
        <f t="shared" si="127"/>
        <v>4.1992629066100526E-7</v>
      </c>
      <c r="P500" s="75">
        <v>498</v>
      </c>
      <c r="Q500" s="71">
        <f t="shared" si="128"/>
        <v>0.67300010735592342</v>
      </c>
      <c r="R500" s="76"/>
      <c r="S500" s="197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</row>
    <row r="501" spans="1:33" x14ac:dyDescent="0.25">
      <c r="A501" s="71">
        <f t="shared" si="116"/>
        <v>-3.1164481476943166E-2</v>
      </c>
      <c r="B501" s="60">
        <v>3.1164481476943166E-2</v>
      </c>
      <c r="C501" s="60">
        <v>0.67204540676482971</v>
      </c>
      <c r="D501" s="21">
        <f t="shared" si="117"/>
        <v>0.4311644814769432</v>
      </c>
      <c r="E501" s="21">
        <f t="shared" si="118"/>
        <v>2.9882824430803159E-2</v>
      </c>
      <c r="F501" s="21">
        <f t="shared" si="119"/>
        <v>2.2650086556802451E-7</v>
      </c>
      <c r="G501" s="21">
        <f t="shared" si="129"/>
        <v>1.2814305452170383E-3</v>
      </c>
      <c r="H501" s="21">
        <f t="shared" si="120"/>
        <v>2.9883050931668726E-2</v>
      </c>
      <c r="I501" s="21">
        <f t="shared" si="121"/>
        <v>1.2814305452170396E-3</v>
      </c>
      <c r="J501" s="21">
        <f t="shared" si="122"/>
        <v>5.7400750819005102E-14</v>
      </c>
      <c r="K501" s="73">
        <f t="shared" si="123"/>
        <v>-3.7747582837255251E-17</v>
      </c>
      <c r="L501" s="21">
        <f t="shared" si="124"/>
        <v>0.67300007533238748</v>
      </c>
      <c r="M501" s="74">
        <f t="shared" si="125"/>
        <v>9.1139207388280528E-7</v>
      </c>
      <c r="N501" s="10">
        <f t="shared" si="126"/>
        <v>6.4377631974590302E-4</v>
      </c>
      <c r="O501" s="10">
        <f t="shared" si="127"/>
        <v>4.0660291126119502E-7</v>
      </c>
      <c r="P501" s="75">
        <v>499</v>
      </c>
      <c r="Q501" s="71">
        <f t="shared" si="128"/>
        <v>0.67300007533233008</v>
      </c>
      <c r="R501" s="76"/>
      <c r="S501" s="197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</row>
    <row r="502" spans="1:33" x14ac:dyDescent="0.25">
      <c r="A502" s="71">
        <f t="shared" si="116"/>
        <v>-3.0919413470571387E-2</v>
      </c>
      <c r="B502" s="60">
        <v>3.0919413470571387E-2</v>
      </c>
      <c r="C502" s="60">
        <v>0.67158364488155309</v>
      </c>
      <c r="D502" s="21">
        <f t="shared" si="117"/>
        <v>0.43091941347057139</v>
      </c>
      <c r="E502" s="21">
        <f t="shared" si="118"/>
        <v>2.9649388523035339E-2</v>
      </c>
      <c r="F502" s="21">
        <f t="shared" si="119"/>
        <v>1.7364644593412248E-7</v>
      </c>
      <c r="G502" s="21">
        <f t="shared" si="129"/>
        <v>1.2698513010341028E-3</v>
      </c>
      <c r="H502" s="21">
        <f t="shared" si="120"/>
        <v>2.9649562169481274E-2</v>
      </c>
      <c r="I502" s="21">
        <f t="shared" si="121"/>
        <v>1.2698513010341028E-3</v>
      </c>
      <c r="J502" s="21">
        <f t="shared" si="122"/>
        <v>5.601075159218229E-14</v>
      </c>
      <c r="K502" s="73">
        <f t="shared" si="123"/>
        <v>-3.5527136788004948E-17</v>
      </c>
      <c r="L502" s="21">
        <f t="shared" si="124"/>
        <v>0.67300005775343963</v>
      </c>
      <c r="M502" s="74">
        <f t="shared" si="125"/>
        <v>2.0062254236458787E-6</v>
      </c>
      <c r="N502" s="10">
        <f t="shared" si="126"/>
        <v>6.3996380341731045E-4</v>
      </c>
      <c r="O502" s="10">
        <f t="shared" si="127"/>
        <v>3.9675825965394464E-7</v>
      </c>
      <c r="P502" s="75">
        <v>500</v>
      </c>
      <c r="Q502" s="71">
        <f t="shared" si="128"/>
        <v>0.67300005775338367</v>
      </c>
      <c r="R502" s="76"/>
      <c r="S502" s="197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</row>
    <row r="503" spans="1:33" x14ac:dyDescent="0.25">
      <c r="A503" s="71">
        <f t="shared" si="116"/>
        <v>-3.0674345464199611E-2</v>
      </c>
      <c r="B503" s="60">
        <v>3.0674345464199611E-2</v>
      </c>
      <c r="C503" s="60">
        <v>0.67173745448371014</v>
      </c>
      <c r="D503" s="21">
        <f t="shared" si="117"/>
        <v>0.43067434546419964</v>
      </c>
      <c r="E503" s="21">
        <f t="shared" si="118"/>
        <v>2.94159131234293E-2</v>
      </c>
      <c r="F503" s="21">
        <f t="shared" si="119"/>
        <v>1.3312065852782995E-7</v>
      </c>
      <c r="G503" s="21">
        <f t="shared" si="129"/>
        <v>1.2582992200571297E-3</v>
      </c>
      <c r="H503" s="21">
        <f t="shared" si="120"/>
        <v>2.9416046244087828E-2</v>
      </c>
      <c r="I503" s="21">
        <f t="shared" si="121"/>
        <v>1.2582992200571299E-3</v>
      </c>
      <c r="J503" s="21">
        <f t="shared" si="122"/>
        <v>5.4654059056097856E-14</v>
      </c>
      <c r="K503" s="73">
        <f t="shared" si="123"/>
        <v>-3.5527136788004948E-17</v>
      </c>
      <c r="L503" s="21">
        <f t="shared" si="124"/>
        <v>0.67300004427489379</v>
      </c>
      <c r="M503" s="74">
        <f t="shared" si="125"/>
        <v>1.5941329808011851E-6</v>
      </c>
      <c r="N503" s="10">
        <f t="shared" si="126"/>
        <v>6.3617369025752624E-4</v>
      </c>
      <c r="O503" s="10">
        <f t="shared" si="127"/>
        <v>3.8704017482843756E-7</v>
      </c>
      <c r="P503" s="75">
        <v>501</v>
      </c>
      <c r="Q503" s="71">
        <f t="shared" si="128"/>
        <v>0.67300004427483917</v>
      </c>
      <c r="R503" s="76"/>
      <c r="S503" s="197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</row>
    <row r="504" spans="1:33" x14ac:dyDescent="0.25">
      <c r="A504" s="71">
        <f t="shared" si="116"/>
        <v>-3.0347588122370536E-2</v>
      </c>
      <c r="B504" s="60">
        <v>3.0347588122370536E-2</v>
      </c>
      <c r="C504" s="60">
        <v>0.67173745448371014</v>
      </c>
      <c r="D504" s="21">
        <f t="shared" si="117"/>
        <v>0.43034758812237056</v>
      </c>
      <c r="E504" s="21">
        <f t="shared" si="118"/>
        <v>2.910455618407233E-2</v>
      </c>
      <c r="F504" s="21">
        <f t="shared" si="119"/>
        <v>9.3395766163489875E-8</v>
      </c>
      <c r="G504" s="21">
        <f t="shared" si="129"/>
        <v>1.2429385424791439E-3</v>
      </c>
      <c r="H504" s="21">
        <f t="shared" si="120"/>
        <v>2.9104649579838493E-2</v>
      </c>
      <c r="I504" s="21">
        <f t="shared" si="121"/>
        <v>1.2429385424791448E-3</v>
      </c>
      <c r="J504" s="21">
        <f t="shared" si="122"/>
        <v>5.28976862311503E-14</v>
      </c>
      <c r="K504" s="73">
        <f t="shared" si="123"/>
        <v>-3.330669073875464E-17</v>
      </c>
      <c r="L504" s="21">
        <f t="shared" si="124"/>
        <v>0.67300003106271866</v>
      </c>
      <c r="M504" s="74">
        <f t="shared" si="125"/>
        <v>1.5940996178608653E-6</v>
      </c>
      <c r="N504" s="10">
        <f t="shared" si="126"/>
        <v>6.3115483154030513E-4</v>
      </c>
      <c r="O504" s="10">
        <f t="shared" si="127"/>
        <v>3.7427930897009775E-7</v>
      </c>
      <c r="P504" s="75">
        <v>502</v>
      </c>
      <c r="Q504" s="71">
        <f t="shared" si="128"/>
        <v>0.67300003106266582</v>
      </c>
      <c r="R504" s="76"/>
      <c r="S504" s="197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</row>
    <row r="505" spans="1:33" x14ac:dyDescent="0.25">
      <c r="A505" s="71">
        <f t="shared" si="116"/>
        <v>-3.0020830780541574E-2</v>
      </c>
      <c r="B505" s="60">
        <v>3.0020830780541574E-2</v>
      </c>
      <c r="C505" s="60">
        <v>0.67096802254656518</v>
      </c>
      <c r="D505" s="21">
        <f t="shared" si="117"/>
        <v>0.4300208307805416</v>
      </c>
      <c r="E505" s="21">
        <f t="shared" si="118"/>
        <v>2.8793139479571177E-2</v>
      </c>
      <c r="F505" s="21">
        <f t="shared" si="119"/>
        <v>6.5521270025958868E-8</v>
      </c>
      <c r="G505" s="21">
        <f t="shared" si="129"/>
        <v>1.2276257796491746E-3</v>
      </c>
      <c r="H505" s="21">
        <f t="shared" si="120"/>
        <v>2.8793205000841204E-2</v>
      </c>
      <c r="I505" s="21">
        <f t="shared" si="121"/>
        <v>1.2276257796491729E-3</v>
      </c>
      <c r="J505" s="21">
        <f t="shared" si="122"/>
        <v>5.1196824557433415E-14</v>
      </c>
      <c r="K505" s="73">
        <f t="shared" si="123"/>
        <v>-3.330669073875464E-17</v>
      </c>
      <c r="L505" s="21">
        <f t="shared" si="124"/>
        <v>0.67300002179188823</v>
      </c>
      <c r="M505" s="74">
        <f t="shared" si="125"/>
        <v>4.1290209329934289E-6</v>
      </c>
      <c r="N505" s="10">
        <f t="shared" si="126"/>
        <v>6.2617526520904469E-4</v>
      </c>
      <c r="O505" s="10">
        <f t="shared" si="127"/>
        <v>3.6174272132029485E-7</v>
      </c>
      <c r="P505" s="75">
        <v>503</v>
      </c>
      <c r="Q505" s="71">
        <f t="shared" si="128"/>
        <v>0.67300002179183704</v>
      </c>
      <c r="R505" s="76"/>
      <c r="S505" s="197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</row>
    <row r="506" spans="1:33" x14ac:dyDescent="0.25">
      <c r="A506" s="71">
        <f t="shared" si="116"/>
        <v>-2.9775762774169798E-2</v>
      </c>
      <c r="B506" s="60">
        <v>2.9775762774169798E-2</v>
      </c>
      <c r="C506" s="60">
        <v>0.67158364488155309</v>
      </c>
      <c r="D506" s="21">
        <f t="shared" si="117"/>
        <v>0.42977576277416984</v>
      </c>
      <c r="E506" s="21">
        <f t="shared" si="118"/>
        <v>2.8559540027171256E-2</v>
      </c>
      <c r="F506" s="21">
        <f t="shared" si="119"/>
        <v>5.0223477386091007E-8</v>
      </c>
      <c r="G506" s="21">
        <f t="shared" si="129"/>
        <v>1.2161725234711984E-3</v>
      </c>
      <c r="H506" s="21">
        <f t="shared" si="120"/>
        <v>2.8559590250648643E-2</v>
      </c>
      <c r="I506" s="21">
        <f t="shared" si="121"/>
        <v>1.2161725234711971E-3</v>
      </c>
      <c r="J506" s="21">
        <f t="shared" si="122"/>
        <v>4.9957815661958005E-14</v>
      </c>
      <c r="K506" s="73">
        <f t="shared" si="123"/>
        <v>-3.1086244689504337E-17</v>
      </c>
      <c r="L506" s="21">
        <f t="shared" si="124"/>
        <v>0.67300001670396659</v>
      </c>
      <c r="M506" s="74">
        <f t="shared" si="125"/>
        <v>2.0061091393269335E-6</v>
      </c>
      <c r="N506" s="10">
        <f t="shared" si="126"/>
        <v>6.2246619379386628E-4</v>
      </c>
      <c r="O506" s="10">
        <f t="shared" si="127"/>
        <v>3.5248720589892745E-7</v>
      </c>
      <c r="P506" s="75">
        <v>504</v>
      </c>
      <c r="Q506" s="71">
        <f t="shared" si="128"/>
        <v>0.67300001670391663</v>
      </c>
      <c r="R506" s="76"/>
      <c r="S506" s="197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</row>
    <row r="507" spans="1:33" x14ac:dyDescent="0.25">
      <c r="A507" s="71">
        <f t="shared" si="116"/>
        <v>-2.9530694767798019E-2</v>
      </c>
      <c r="B507" s="60">
        <v>2.9530694767798019E-2</v>
      </c>
      <c r="C507" s="60">
        <v>0.67158364488155309</v>
      </c>
      <c r="D507" s="21">
        <f t="shared" si="117"/>
        <v>0.42953069476779804</v>
      </c>
      <c r="E507" s="21">
        <f t="shared" si="118"/>
        <v>2.8325910261417078E-2</v>
      </c>
      <c r="F507" s="21">
        <f t="shared" si="119"/>
        <v>3.8496136856164267E-8</v>
      </c>
      <c r="G507" s="21">
        <f t="shared" si="129"/>
        <v>1.2047460101953372E-3</v>
      </c>
      <c r="H507" s="21">
        <f t="shared" si="120"/>
        <v>2.8325948757553933E-2</v>
      </c>
      <c r="I507" s="21">
        <f t="shared" si="121"/>
        <v>1.2047460101953387E-3</v>
      </c>
      <c r="J507" s="21">
        <f t="shared" si="122"/>
        <v>4.8747672565122557E-14</v>
      </c>
      <c r="K507" s="73">
        <f t="shared" si="123"/>
        <v>-3.1086244689504337E-17</v>
      </c>
      <c r="L507" s="21">
        <f t="shared" si="124"/>
        <v>0.67300001280354815</v>
      </c>
      <c r="M507" s="74">
        <f t="shared" si="125"/>
        <v>2.0060980904566196E-6</v>
      </c>
      <c r="N507" s="10">
        <f t="shared" si="126"/>
        <v>6.1877892697328898E-4</v>
      </c>
      <c r="O507" s="10">
        <f t="shared" si="127"/>
        <v>3.4335742261975658E-7</v>
      </c>
      <c r="P507" s="75">
        <v>505</v>
      </c>
      <c r="Q507" s="71">
        <f t="shared" si="128"/>
        <v>0.67300001280349941</v>
      </c>
      <c r="R507" s="76"/>
      <c r="S507" s="197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</row>
    <row r="508" spans="1:33" x14ac:dyDescent="0.25">
      <c r="A508" s="71">
        <f t="shared" si="116"/>
        <v>-2.9285626761426244E-2</v>
      </c>
      <c r="B508" s="60">
        <v>2.9285626761426244E-2</v>
      </c>
      <c r="C508" s="60">
        <v>0.67204540676482971</v>
      </c>
      <c r="D508" s="21">
        <f t="shared" si="117"/>
        <v>0.42928562676142629</v>
      </c>
      <c r="E508" s="21">
        <f t="shared" si="118"/>
        <v>2.8092251104326782E-2</v>
      </c>
      <c r="F508" s="21">
        <f t="shared" si="119"/>
        <v>2.9506226237596688E-8</v>
      </c>
      <c r="G508" s="21">
        <f t="shared" si="129"/>
        <v>1.1933461508256554E-3</v>
      </c>
      <c r="H508" s="21">
        <f t="shared" si="120"/>
        <v>2.8092280610553019E-2</v>
      </c>
      <c r="I508" s="21">
        <f t="shared" si="121"/>
        <v>1.1933461508256563E-3</v>
      </c>
      <c r="J508" s="21">
        <f t="shared" si="122"/>
        <v>4.756861571297632E-14</v>
      </c>
      <c r="K508" s="73">
        <f t="shared" si="123"/>
        <v>-3.1086244689504337E-17</v>
      </c>
      <c r="L508" s="21">
        <f t="shared" si="124"/>
        <v>0.67300000981357644</v>
      </c>
      <c r="M508" s="74">
        <f t="shared" si="125"/>
        <v>9.1126698067654643E-7</v>
      </c>
      <c r="N508" s="10">
        <f t="shared" si="126"/>
        <v>6.1511333851095031E-4</v>
      </c>
      <c r="O508" s="10">
        <f t="shared" si="127"/>
        <v>3.3435318523737398E-7</v>
      </c>
      <c r="P508" s="75">
        <v>506</v>
      </c>
      <c r="Q508" s="71">
        <f t="shared" si="128"/>
        <v>0.67300000981352892</v>
      </c>
      <c r="R508" s="76"/>
      <c r="S508" s="197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</row>
    <row r="509" spans="1:33" x14ac:dyDescent="0.25">
      <c r="A509" s="71">
        <f t="shared" si="116"/>
        <v>-2.9040558755054464E-2</v>
      </c>
      <c r="B509" s="60">
        <v>2.9040558755054464E-2</v>
      </c>
      <c r="C509" s="60">
        <v>0.67158364488155309</v>
      </c>
      <c r="D509" s="21">
        <f t="shared" si="117"/>
        <v>0.42904055875505448</v>
      </c>
      <c r="E509" s="21">
        <f t="shared" si="118"/>
        <v>2.7858563283271548E-2</v>
      </c>
      <c r="F509" s="21">
        <f t="shared" si="119"/>
        <v>2.2614997081393805E-8</v>
      </c>
      <c r="G509" s="21">
        <f t="shared" si="129"/>
        <v>1.1819728567394189E-3</v>
      </c>
      <c r="H509" s="21">
        <f t="shared" si="120"/>
        <v>2.7858585898268628E-2</v>
      </c>
      <c r="I509" s="21">
        <f t="shared" si="121"/>
        <v>1.1819728567394204E-3</v>
      </c>
      <c r="J509" s="21">
        <f t="shared" si="122"/>
        <v>4.6416204213420822E-14</v>
      </c>
      <c r="K509" s="73">
        <f t="shared" si="123"/>
        <v>-2.8865798640254028E-17</v>
      </c>
      <c r="L509" s="21">
        <f t="shared" si="124"/>
        <v>0.67300000752160893</v>
      </c>
      <c r="M509" s="74">
        <f t="shared" si="125"/>
        <v>2.0060831281459662E-6</v>
      </c>
      <c r="N509" s="10">
        <f t="shared" si="126"/>
        <v>6.114693028785044E-4</v>
      </c>
      <c r="O509" s="10">
        <f t="shared" si="127"/>
        <v>3.2547430496793505E-7</v>
      </c>
      <c r="P509" s="75">
        <v>507</v>
      </c>
      <c r="Q509" s="71">
        <f t="shared" si="128"/>
        <v>0.67300000752156253</v>
      </c>
      <c r="R509" s="76"/>
      <c r="S509" s="197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</row>
    <row r="510" spans="1:33" x14ac:dyDescent="0.25">
      <c r="A510" s="71">
        <f t="shared" si="116"/>
        <v>-2.8713801413225506E-2</v>
      </c>
      <c r="B510" s="60">
        <v>2.8713801413225506E-2</v>
      </c>
      <c r="C510" s="60">
        <v>0.67173745448371014</v>
      </c>
      <c r="D510" s="21">
        <f t="shared" si="117"/>
        <v>0.42871380141322551</v>
      </c>
      <c r="E510" s="21">
        <f t="shared" si="118"/>
        <v>2.7546935915451841E-2</v>
      </c>
      <c r="F510" s="21">
        <f t="shared" si="119"/>
        <v>1.5861809870842959E-8</v>
      </c>
      <c r="G510" s="21">
        <f t="shared" si="129"/>
        <v>1.1668496359188707E-3</v>
      </c>
      <c r="H510" s="21">
        <f t="shared" si="120"/>
        <v>2.7546951777261713E-2</v>
      </c>
      <c r="I510" s="21">
        <f t="shared" si="121"/>
        <v>1.166849635918869E-3</v>
      </c>
      <c r="J510" s="21">
        <f t="shared" si="122"/>
        <v>4.4924064468331422E-14</v>
      </c>
      <c r="K510" s="73">
        <f t="shared" si="123"/>
        <v>-2.8865798640254028E-17</v>
      </c>
      <c r="L510" s="21">
        <f t="shared" si="124"/>
        <v>0.6730000052755527</v>
      </c>
      <c r="M510" s="74">
        <f t="shared" si="125"/>
        <v>1.5940345019822876E-6</v>
      </c>
      <c r="N510" s="10">
        <f t="shared" si="126"/>
        <v>6.0664389968191439E-4</v>
      </c>
      <c r="O510" s="10">
        <f t="shared" si="127"/>
        <v>3.1383046691278832E-7</v>
      </c>
      <c r="P510" s="75">
        <v>508</v>
      </c>
      <c r="Q510" s="71">
        <f t="shared" si="128"/>
        <v>0.67300000527550785</v>
      </c>
      <c r="R510" s="76"/>
      <c r="S510" s="197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</row>
    <row r="511" spans="1:33" x14ac:dyDescent="0.25">
      <c r="A511" s="71">
        <f t="shared" si="116"/>
        <v>-2.8468733406853731E-2</v>
      </c>
      <c r="B511" s="60">
        <v>2.8468733406853731E-2</v>
      </c>
      <c r="C511" s="60">
        <v>0.67219432012558855</v>
      </c>
      <c r="D511" s="21">
        <f t="shared" si="117"/>
        <v>0.42846873340685376</v>
      </c>
      <c r="E511" s="21">
        <f t="shared" si="118"/>
        <v>2.731318326549452E-2</v>
      </c>
      <c r="F511" s="21">
        <f t="shared" si="119"/>
        <v>1.2156382297040524E-8</v>
      </c>
      <c r="G511" s="21">
        <f t="shared" si="129"/>
        <v>1.1555379849330777E-3</v>
      </c>
      <c r="H511" s="21">
        <f t="shared" si="120"/>
        <v>2.7313195421876817E-2</v>
      </c>
      <c r="I511" s="21">
        <f t="shared" si="121"/>
        <v>1.1555379849330781E-3</v>
      </c>
      <c r="J511" s="21">
        <f t="shared" si="122"/>
        <v>4.3836045904203601E-14</v>
      </c>
      <c r="K511" s="73">
        <f t="shared" si="123"/>
        <v>-2.8865798640254028E-17</v>
      </c>
      <c r="L511" s="21">
        <f t="shared" si="124"/>
        <v>0.67300000404315696</v>
      </c>
      <c r="M511" s="74">
        <f t="shared" si="125"/>
        <v>6.4912657502838313E-7</v>
      </c>
      <c r="N511" s="10">
        <f t="shared" si="126"/>
        <v>6.0304966976947006E-4</v>
      </c>
      <c r="O511" s="10">
        <f t="shared" si="127"/>
        <v>3.052433383923223E-7</v>
      </c>
      <c r="P511" s="75">
        <v>509</v>
      </c>
      <c r="Q511" s="71">
        <f t="shared" si="128"/>
        <v>0.67300000404311311</v>
      </c>
      <c r="R511" s="76"/>
      <c r="S511" s="197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</row>
    <row r="512" spans="1:33" x14ac:dyDescent="0.25">
      <c r="A512" s="71">
        <f t="shared" si="116"/>
        <v>-2.8223665400481952E-2</v>
      </c>
      <c r="B512" s="60">
        <v>2.8223665400481952E-2</v>
      </c>
      <c r="C512" s="60">
        <v>0.67188111948287021</v>
      </c>
      <c r="D512" s="21">
        <f t="shared" si="117"/>
        <v>0.42822366540048196</v>
      </c>
      <c r="E512" s="21">
        <f t="shared" si="118"/>
        <v>2.7079403477660427E-2</v>
      </c>
      <c r="F512" s="21">
        <f t="shared" si="119"/>
        <v>9.3162848387173817E-9</v>
      </c>
      <c r="G512" s="21">
        <f t="shared" si="129"/>
        <v>1.144252606493909E-3</v>
      </c>
      <c r="H512" s="21">
        <f t="shared" si="120"/>
        <v>2.7079412793945264E-2</v>
      </c>
      <c r="I512" s="21">
        <f t="shared" si="121"/>
        <v>1.1442526064939103E-3</v>
      </c>
      <c r="J512" s="21">
        <f t="shared" si="122"/>
        <v>4.2776893138715794E-14</v>
      </c>
      <c r="K512" s="73">
        <f t="shared" si="123"/>
        <v>-2.6645352591003722E-17</v>
      </c>
      <c r="L512" s="21">
        <f t="shared" si="124"/>
        <v>0.67300000309856267</v>
      </c>
      <c r="M512" s="74">
        <f t="shared" si="125"/>
        <v>1.2519005454650245E-6</v>
      </c>
      <c r="N512" s="10">
        <f t="shared" si="126"/>
        <v>5.9947657932506832E-4</v>
      </c>
      <c r="O512" s="10">
        <f t="shared" si="127"/>
        <v>2.9678091977786687E-7</v>
      </c>
      <c r="P512" s="75">
        <v>510</v>
      </c>
      <c r="Q512" s="71">
        <f t="shared" si="128"/>
        <v>0.67300000309851993</v>
      </c>
      <c r="R512" s="76"/>
      <c r="S512" s="197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</row>
    <row r="513" spans="1:33" x14ac:dyDescent="0.25">
      <c r="A513" s="71">
        <f t="shared" si="116"/>
        <v>-2.7978597394110176E-2</v>
      </c>
      <c r="B513" s="60">
        <v>2.7978597394110176E-2</v>
      </c>
      <c r="C513" s="60">
        <v>0.67233253994472475</v>
      </c>
      <c r="D513" s="21">
        <f t="shared" si="117"/>
        <v>0.42797859739411021</v>
      </c>
      <c r="E513" s="21">
        <f t="shared" si="118"/>
        <v>2.6845596840989153E-2</v>
      </c>
      <c r="F513" s="21">
        <f t="shared" si="119"/>
        <v>7.139504290820664E-9</v>
      </c>
      <c r="G513" s="21">
        <f t="shared" si="129"/>
        <v>1.1329934135749925E-3</v>
      </c>
      <c r="H513" s="21">
        <f t="shared" si="120"/>
        <v>2.6845603980493443E-2</v>
      </c>
      <c r="I513" s="21">
        <f t="shared" si="121"/>
        <v>1.1329934135749934E-3</v>
      </c>
      <c r="J513" s="21">
        <f t="shared" si="122"/>
        <v>4.1739944833720274E-14</v>
      </c>
      <c r="K513" s="73">
        <f t="shared" si="123"/>
        <v>-2.6645352591003722E-17</v>
      </c>
      <c r="L513" s="21">
        <f t="shared" si="124"/>
        <v>0.67300000237458235</v>
      </c>
      <c r="M513" s="74">
        <f t="shared" si="125"/>
        <v>4.455060952714136E-7</v>
      </c>
      <c r="N513" s="10">
        <f t="shared" si="126"/>
        <v>5.9592450584583121E-4</v>
      </c>
      <c r="O513" s="10">
        <f t="shared" si="127"/>
        <v>2.884430116493953E-7</v>
      </c>
      <c r="P513" s="75">
        <v>511</v>
      </c>
      <c r="Q513" s="71">
        <f t="shared" si="128"/>
        <v>0.67300000237454061</v>
      </c>
      <c r="R513" s="76"/>
      <c r="S513" s="197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</row>
    <row r="514" spans="1:33" x14ac:dyDescent="0.25">
      <c r="A514" s="71">
        <f t="shared" ref="A514:A577" si="130">-B514</f>
        <v>-2.7733529387738397E-2</v>
      </c>
      <c r="B514" s="60">
        <v>2.7733529387738397E-2</v>
      </c>
      <c r="C514" s="60">
        <v>0.67171630166498231</v>
      </c>
      <c r="D514" s="21">
        <f t="shared" ref="D514:D577" si="131">IF(B514=0,"",B514+1/$T$8)</f>
        <v>0.4277335293877384</v>
      </c>
      <c r="E514" s="21">
        <f t="shared" ref="E514:E577" si="132">IF(B514=0,"",$T$20-(LN(1+EXP(-$S$37*(H514-T$20))))/$S$37)</f>
        <v>2.6611763597012582E-2</v>
      </c>
      <c r="F514" s="21">
        <f t="shared" ref="F514:F577" si="133">IF(B514=0,"",B514-E514-G514-V$4*J514)</f>
        <v>5.471171559134902E-9</v>
      </c>
      <c r="G514" s="21">
        <f t="shared" si="129"/>
        <v>1.1217603195135262E-3</v>
      </c>
      <c r="H514" s="21">
        <f t="shared" ref="H514:H577" si="134">IF(B514=0,"",B514-G514-V$4*J514)</f>
        <v>2.6611769068184139E-2</v>
      </c>
      <c r="I514" s="21">
        <f t="shared" ref="I514:I577" si="135">IF(B514=0,"",B514-H514-V$4*J514)</f>
        <v>1.1217603195135279E-3</v>
      </c>
      <c r="J514" s="21">
        <f t="shared" ref="J514:J577" si="136">IF(B514=0,"",LN(1+EXP($U$37*(B514-$U$39)))/$U$37)</f>
        <v>4.072964188131555E-14</v>
      </c>
      <c r="K514" s="73">
        <f t="shared" ref="K514:K577" si="137">IF(B514=0,"",-LN(1+EXP($V$41*(B514-$V$39)))/$V$41)</f>
        <v>-2.6645352591003722E-17</v>
      </c>
      <c r="L514" s="21">
        <f t="shared" ref="L514:L577" si="138">IF(B514=0,"",$S$41*E514+$S$8+$T$41*F514+$U$41*I514+S$43*(J514+K514))</f>
        <v>0.67300000181970754</v>
      </c>
      <c r="M514" s="74">
        <f t="shared" ref="M514:M577" si="139">IF(B514=0,"",(L514-C514)*(L514-C514))</f>
        <v>1.6478860872415829E-6</v>
      </c>
      <c r="N514" s="10">
        <f t="shared" ref="N514:N577" si="140">IF(B514=0,"",1/V$16*LN(1+EXP(V$16*(B514-V$4*J514-T$39))))</f>
        <v>5.9239332751731685E-4</v>
      </c>
      <c r="O514" s="10">
        <f t="shared" ref="O514:O577" si="141">IF(B514=0,"",(N514-I514)^2)</f>
        <v>2.8022941221511656E-7</v>
      </c>
      <c r="P514" s="75">
        <v>512</v>
      </c>
      <c r="Q514" s="71">
        <f t="shared" ref="Q514:Q577" si="142">IF(B514=0,"",S$8+T$41*F514)</f>
        <v>0.67300000181966679</v>
      </c>
      <c r="R514" s="76"/>
      <c r="S514" s="197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</row>
    <row r="515" spans="1:33" x14ac:dyDescent="0.25">
      <c r="A515" s="71">
        <f t="shared" si="130"/>
        <v>-2.7406772045909321E-2</v>
      </c>
      <c r="B515" s="60">
        <v>2.7406772045909321E-2</v>
      </c>
      <c r="C515" s="60">
        <v>0.67158364488155309</v>
      </c>
      <c r="D515" s="21">
        <f t="shared" si="131"/>
        <v>0.42740677204590932</v>
      </c>
      <c r="E515" s="21">
        <f t="shared" si="132"/>
        <v>2.6299944899421692E-2</v>
      </c>
      <c r="F515" s="21">
        <f t="shared" si="133"/>
        <v>3.8365708703025356E-9</v>
      </c>
      <c r="G515" s="21">
        <f t="shared" ref="G515:G578" si="143">IF(B515=0,"",1/2*(B515-V$4*J515+T$37)+1/2*POWER((B515-V$4*J515+T$37)^2-4*V$37*(B515-V$4*J515),0.5))</f>
        <v>1.1068233098773389E-3</v>
      </c>
      <c r="H515" s="21">
        <f t="shared" si="134"/>
        <v>2.6299948735992562E-2</v>
      </c>
      <c r="I515" s="21">
        <f t="shared" si="135"/>
        <v>1.1068233098773391E-3</v>
      </c>
      <c r="J515" s="21">
        <f t="shared" si="136"/>
        <v>3.9419578712263115E-14</v>
      </c>
      <c r="K515" s="73">
        <f t="shared" si="137"/>
        <v>-2.4424906541753413E-17</v>
      </c>
      <c r="L515" s="21">
        <f t="shared" si="138"/>
        <v>0.67300000127605142</v>
      </c>
      <c r="M515" s="74">
        <f t="shared" si="139"/>
        <v>2.00606543623631E-6</v>
      </c>
      <c r="N515" s="10">
        <f t="shared" si="140"/>
        <v>5.8771738405211734E-4</v>
      </c>
      <c r="O515" s="10">
        <f t="shared" si="141"/>
        <v>2.6947096222686066E-7</v>
      </c>
      <c r="P515" s="75">
        <v>513</v>
      </c>
      <c r="Q515" s="71">
        <f t="shared" si="142"/>
        <v>0.67300000127601201</v>
      </c>
      <c r="R515" s="76"/>
      <c r="S515" s="197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</row>
    <row r="516" spans="1:33" x14ac:dyDescent="0.25">
      <c r="A516" s="71">
        <f t="shared" si="130"/>
        <v>-2.7243393374994842E-2</v>
      </c>
      <c r="B516" s="60">
        <v>2.7243393374994842E-2</v>
      </c>
      <c r="C516" s="60">
        <v>0.67158364488155309</v>
      </c>
      <c r="D516" s="21">
        <f t="shared" si="131"/>
        <v>0.42724339337499484</v>
      </c>
      <c r="E516" s="21">
        <f t="shared" si="132"/>
        <v>2.6144018079167171E-2</v>
      </c>
      <c r="F516" s="21">
        <f t="shared" si="133"/>
        <v>3.2126697370460366E-9</v>
      </c>
      <c r="G516" s="21">
        <f t="shared" si="143"/>
        <v>1.0993720831191517E-3</v>
      </c>
      <c r="H516" s="21">
        <f t="shared" si="134"/>
        <v>2.6144021291836909E-2</v>
      </c>
      <c r="I516" s="21">
        <f t="shared" si="135"/>
        <v>1.0993720831191508E-3</v>
      </c>
      <c r="J516" s="21">
        <f t="shared" si="136"/>
        <v>3.8782310696130761E-14</v>
      </c>
      <c r="K516" s="73">
        <f t="shared" si="137"/>
        <v>-2.4424906541753413E-17</v>
      </c>
      <c r="L516" s="21">
        <f t="shared" si="138"/>
        <v>0.67300000106854641</v>
      </c>
      <c r="M516" s="74">
        <f t="shared" si="139"/>
        <v>2.0060648484342485E-6</v>
      </c>
      <c r="N516" s="10">
        <f t="shared" si="140"/>
        <v>5.8539317247523052E-4</v>
      </c>
      <c r="O516" s="10">
        <f t="shared" si="141"/>
        <v>2.6417432058671099E-7</v>
      </c>
      <c r="P516" s="75">
        <v>514</v>
      </c>
      <c r="Q516" s="71">
        <f t="shared" si="142"/>
        <v>0.67300000106850766</v>
      </c>
      <c r="R516" s="76"/>
      <c r="S516" s="197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</row>
    <row r="517" spans="1:33" x14ac:dyDescent="0.25">
      <c r="A517" s="71">
        <f t="shared" si="130"/>
        <v>-2.6998325368623066E-2</v>
      </c>
      <c r="B517" s="60">
        <v>2.6998325368623066E-2</v>
      </c>
      <c r="C517" s="60">
        <v>0.67204016090636387</v>
      </c>
      <c r="D517" s="21">
        <f t="shared" si="131"/>
        <v>0.42699832536862309</v>
      </c>
      <c r="E517" s="21">
        <f t="shared" si="132"/>
        <v>2.5910106137596756E-2</v>
      </c>
      <c r="F517" s="21">
        <f t="shared" si="133"/>
        <v>2.4617258248538221E-9</v>
      </c>
      <c r="G517" s="21">
        <f t="shared" si="143"/>
        <v>1.0882167692626427E-3</v>
      </c>
      <c r="H517" s="21">
        <f t="shared" si="134"/>
        <v>2.5910108599322579E-2</v>
      </c>
      <c r="I517" s="21">
        <f t="shared" si="135"/>
        <v>1.0882167692626444E-3</v>
      </c>
      <c r="J517" s="21">
        <f t="shared" si="136"/>
        <v>3.7843062017301484E-14</v>
      </c>
      <c r="K517" s="73">
        <f t="shared" si="137"/>
        <v>-2.4424906541753413E-17</v>
      </c>
      <c r="L517" s="21">
        <f t="shared" si="138"/>
        <v>0.67300000081878775</v>
      </c>
      <c r="M517" s="74">
        <f t="shared" si="139"/>
        <v>9.2129265748187505E-7</v>
      </c>
      <c r="N517" s="10">
        <f t="shared" si="140"/>
        <v>5.8192395554255267E-4</v>
      </c>
      <c r="O517" s="10">
        <f t="shared" si="141"/>
        <v>2.563324132246075E-7</v>
      </c>
      <c r="P517" s="75">
        <v>515</v>
      </c>
      <c r="Q517" s="71">
        <f t="shared" si="142"/>
        <v>0.67300000081874989</v>
      </c>
      <c r="R517" s="76"/>
      <c r="S517" s="197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</row>
    <row r="518" spans="1:33" x14ac:dyDescent="0.25">
      <c r="A518" s="71">
        <f t="shared" si="130"/>
        <v>-2.6753257362251287E-2</v>
      </c>
      <c r="B518" s="60">
        <v>2.6753257362251287E-2</v>
      </c>
      <c r="C518" s="60">
        <v>0.67173745448371014</v>
      </c>
      <c r="D518" s="21">
        <f t="shared" si="131"/>
        <v>0.42675325736225134</v>
      </c>
      <c r="E518" s="21">
        <f t="shared" si="132"/>
        <v>2.5676168264746002E-2</v>
      </c>
      <c r="F518" s="21">
        <f t="shared" si="133"/>
        <v>1.8862554462817374E-9</v>
      </c>
      <c r="G518" s="21">
        <f t="shared" si="143"/>
        <v>1.0770872112129126E-3</v>
      </c>
      <c r="H518" s="21">
        <f t="shared" si="134"/>
        <v>2.5676170151001449E-2</v>
      </c>
      <c r="I518" s="21">
        <f t="shared" si="135"/>
        <v>1.077087211212912E-3</v>
      </c>
      <c r="J518" s="21">
        <f t="shared" si="136"/>
        <v>3.6926017798964526E-14</v>
      </c>
      <c r="K518" s="73">
        <f t="shared" si="137"/>
        <v>-2.4424906541753413E-17</v>
      </c>
      <c r="L518" s="21">
        <f t="shared" si="138"/>
        <v>0.67300000062738996</v>
      </c>
      <c r="M518" s="74">
        <f t="shared" si="139"/>
        <v>1.594022764920788E-6</v>
      </c>
      <c r="N518" s="10">
        <f t="shared" si="140"/>
        <v>5.7847515331520749E-4</v>
      </c>
      <c r="O518" s="10">
        <f t="shared" si="141"/>
        <v>2.486139842809838E-7</v>
      </c>
      <c r="P518" s="75">
        <v>516</v>
      </c>
      <c r="Q518" s="71">
        <f t="shared" si="142"/>
        <v>0.6730000006273531</v>
      </c>
      <c r="R518" s="76"/>
      <c r="S518" s="197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</row>
    <row r="519" spans="1:33" x14ac:dyDescent="0.25">
      <c r="A519" s="71">
        <f t="shared" si="130"/>
        <v>-2.6508189355879511E-2</v>
      </c>
      <c r="B519" s="60">
        <v>2.6508189355879511E-2</v>
      </c>
      <c r="C519" s="60">
        <v>0.67082449162761548</v>
      </c>
      <c r="D519" s="21">
        <f t="shared" si="131"/>
        <v>0.42650818935587953</v>
      </c>
      <c r="E519" s="21">
        <f t="shared" si="132"/>
        <v>2.5442204586476114E-2</v>
      </c>
      <c r="F519" s="21">
        <f t="shared" si="133"/>
        <v>1.4452687348287531E-9</v>
      </c>
      <c r="G519" s="21">
        <f t="shared" si="143"/>
        <v>1.0659833240986294E-3</v>
      </c>
      <c r="H519" s="21">
        <f t="shared" si="134"/>
        <v>2.5442206031744848E-2</v>
      </c>
      <c r="I519" s="21">
        <f t="shared" si="135"/>
        <v>1.0659833240986296E-3</v>
      </c>
      <c r="J519" s="21">
        <f t="shared" si="136"/>
        <v>3.6033398487169161E-14</v>
      </c>
      <c r="K519" s="73">
        <f t="shared" si="137"/>
        <v>-2.2204460492503107E-17</v>
      </c>
      <c r="L519" s="21">
        <f t="shared" si="138"/>
        <v>0.67300000048072051</v>
      </c>
      <c r="M519" s="74">
        <f t="shared" si="139"/>
        <v>4.7328387699383356E-6</v>
      </c>
      <c r="N519" s="10">
        <f t="shared" si="140"/>
        <v>5.7504664736705109E-4</v>
      </c>
      <c r="O519" s="10">
        <f t="shared" si="141"/>
        <v>2.4101882056024642E-7</v>
      </c>
      <c r="P519" s="75">
        <v>517</v>
      </c>
      <c r="Q519" s="71">
        <f t="shared" si="142"/>
        <v>0.67300000048068453</v>
      </c>
      <c r="R519" s="76"/>
      <c r="S519" s="197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</row>
    <row r="520" spans="1:33" x14ac:dyDescent="0.25">
      <c r="A520" s="71">
        <f t="shared" si="130"/>
        <v>-2.6344810684965029E-2</v>
      </c>
      <c r="B520" s="60">
        <v>2.6344810684965029E-2</v>
      </c>
      <c r="C520" s="60">
        <v>0.67189128169699053</v>
      </c>
      <c r="D520" s="21">
        <f t="shared" si="131"/>
        <v>0.42634481068496505</v>
      </c>
      <c r="E520" s="21">
        <f t="shared" si="132"/>
        <v>2.5286214522208524E-2</v>
      </c>
      <c r="F520" s="21">
        <f t="shared" si="133"/>
        <v>1.2101530486030577E-9</v>
      </c>
      <c r="G520" s="21">
        <f t="shared" si="143"/>
        <v>1.0585949525680066E-3</v>
      </c>
      <c r="H520" s="21">
        <f t="shared" si="134"/>
        <v>2.5286215732361571E-2</v>
      </c>
      <c r="I520" s="21">
        <f t="shared" si="135"/>
        <v>1.0585949525680079E-3</v>
      </c>
      <c r="J520" s="21">
        <f t="shared" si="136"/>
        <v>3.5449421176218412E-14</v>
      </c>
      <c r="K520" s="73">
        <f t="shared" si="137"/>
        <v>-2.2204460492503107E-17</v>
      </c>
      <c r="L520" s="21">
        <f t="shared" si="138"/>
        <v>0.67300000040252239</v>
      </c>
      <c r="M520" s="74">
        <f t="shared" si="139"/>
        <v>1.2292571679962515E-6</v>
      </c>
      <c r="N520" s="10">
        <f t="shared" si="140"/>
        <v>5.7277219426559952E-4</v>
      </c>
      <c r="O520" s="10">
        <f t="shared" si="141"/>
        <v>2.3602375248456033E-7</v>
      </c>
      <c r="P520" s="75">
        <v>518</v>
      </c>
      <c r="Q520" s="71">
        <f t="shared" si="142"/>
        <v>0.67300000040248698</v>
      </c>
      <c r="R520" s="76"/>
      <c r="S520" s="197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</row>
    <row r="521" spans="1:33" x14ac:dyDescent="0.25">
      <c r="A521" s="71">
        <f t="shared" si="130"/>
        <v>-2.6099742678593253E-2</v>
      </c>
      <c r="B521" s="60">
        <v>2.6099742678593253E-2</v>
      </c>
      <c r="C521" s="60">
        <v>0.6714190316525267</v>
      </c>
      <c r="D521" s="21">
        <f t="shared" si="131"/>
        <v>0.4260997426785933</v>
      </c>
      <c r="E521" s="21">
        <f t="shared" si="132"/>
        <v>2.5052208088670425E-2</v>
      </c>
      <c r="F521" s="21">
        <f t="shared" si="133"/>
        <v>9.2718693861515438E-10</v>
      </c>
      <c r="G521" s="21">
        <f t="shared" si="143"/>
        <v>1.0475336627012999E-3</v>
      </c>
      <c r="H521" s="21">
        <f t="shared" si="134"/>
        <v>2.5052209015857363E-2</v>
      </c>
      <c r="I521" s="21">
        <f t="shared" si="135"/>
        <v>1.0475336627013001E-3</v>
      </c>
      <c r="J521" s="21">
        <f t="shared" si="136"/>
        <v>3.459010855516155E-14</v>
      </c>
      <c r="K521" s="73">
        <f t="shared" si="137"/>
        <v>-2.2204460492503107E-17</v>
      </c>
      <c r="L521" s="21">
        <f t="shared" si="138"/>
        <v>0.67300000030840934</v>
      </c>
      <c r="M521" s="74">
        <f t="shared" si="139"/>
        <v>2.4994618908833673E-6</v>
      </c>
      <c r="N521" s="10">
        <f t="shared" si="140"/>
        <v>5.6937725409020898E-4</v>
      </c>
      <c r="O521" s="10">
        <f t="shared" si="141"/>
        <v>2.2863355109585673E-7</v>
      </c>
      <c r="P521" s="75">
        <v>519</v>
      </c>
      <c r="Q521" s="71">
        <f t="shared" si="142"/>
        <v>0.67300000030837481</v>
      </c>
      <c r="R521" s="76"/>
      <c r="S521" s="197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</row>
    <row r="522" spans="1:33" x14ac:dyDescent="0.25">
      <c r="A522" s="71">
        <f t="shared" si="130"/>
        <v>-2.5772985336764177E-2</v>
      </c>
      <c r="B522" s="60">
        <v>2.5772985336764177E-2</v>
      </c>
      <c r="C522" s="60">
        <v>0.67173245592405639</v>
      </c>
      <c r="D522" s="21">
        <f t="shared" si="131"/>
        <v>0.42577298533676422</v>
      </c>
      <c r="E522" s="21">
        <f t="shared" si="132"/>
        <v>2.4740159841784591E-2</v>
      </c>
      <c r="F522" s="21">
        <f t="shared" si="133"/>
        <v>6.5000554494432104E-10</v>
      </c>
      <c r="G522" s="21">
        <f t="shared" si="143"/>
        <v>1.0328248449405636E-3</v>
      </c>
      <c r="H522" s="21">
        <f t="shared" si="134"/>
        <v>2.4740160491790137E-2</v>
      </c>
      <c r="I522" s="21">
        <f t="shared" si="135"/>
        <v>1.0328248449405627E-3</v>
      </c>
      <c r="J522" s="21">
        <f t="shared" si="136"/>
        <v>3.3477665084490932E-14</v>
      </c>
      <c r="K522" s="73">
        <f t="shared" si="137"/>
        <v>-2.2204460492503107E-17</v>
      </c>
      <c r="L522" s="21">
        <f t="shared" si="138"/>
        <v>0.67300000021621997</v>
      </c>
      <c r="M522" s="74">
        <f t="shared" si="139"/>
        <v>1.6066685325964721E-6</v>
      </c>
      <c r="N522" s="10">
        <f t="shared" si="140"/>
        <v>5.6488173291999709E-4</v>
      </c>
      <c r="O522" s="10">
        <f t="shared" si="141"/>
        <v>2.1897075608749165E-7</v>
      </c>
      <c r="P522" s="75">
        <v>520</v>
      </c>
      <c r="Q522" s="71">
        <f t="shared" si="142"/>
        <v>0.67300000021618656</v>
      </c>
      <c r="R522" s="76"/>
      <c r="S522" s="197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</row>
    <row r="523" spans="1:33" x14ac:dyDescent="0.25">
      <c r="A523" s="71">
        <f t="shared" si="130"/>
        <v>-2.5527917330392516E-2</v>
      </c>
      <c r="B523" s="60">
        <v>2.5527917330392516E-2</v>
      </c>
      <c r="C523" s="60">
        <v>0.67157834967830998</v>
      </c>
      <c r="D523" s="21">
        <f t="shared" si="131"/>
        <v>0.42552791733039252</v>
      </c>
      <c r="E523" s="21">
        <f t="shared" si="132"/>
        <v>2.4506094032486544E-2</v>
      </c>
      <c r="F523" s="21">
        <f t="shared" si="133"/>
        <v>4.9798327031447273E-10</v>
      </c>
      <c r="G523" s="21">
        <f t="shared" si="143"/>
        <v>1.0218227998900348E-3</v>
      </c>
      <c r="H523" s="21">
        <f t="shared" si="134"/>
        <v>2.4506094530469813E-2</v>
      </c>
      <c r="I523" s="21">
        <f t="shared" si="135"/>
        <v>1.0218227998900359E-3</v>
      </c>
      <c r="J523" s="21">
        <f t="shared" si="136"/>
        <v>3.2667202276517249E-14</v>
      </c>
      <c r="K523" s="73">
        <f t="shared" si="137"/>
        <v>-1.9984014443252798E-17</v>
      </c>
      <c r="L523" s="21">
        <f t="shared" si="138"/>
        <v>0.67300000016565786</v>
      </c>
      <c r="M523" s="74">
        <f t="shared" si="139"/>
        <v>2.0210901081764672E-6</v>
      </c>
      <c r="N523" s="10">
        <f t="shared" si="140"/>
        <v>5.6153324111415492E-4</v>
      </c>
      <c r="O523" s="10">
        <f t="shared" si="141"/>
        <v>2.1186647791809516E-7</v>
      </c>
      <c r="P523" s="75">
        <v>521</v>
      </c>
      <c r="Q523" s="71">
        <f t="shared" si="142"/>
        <v>0.67300000016562522</v>
      </c>
      <c r="R523" s="76"/>
      <c r="S523" s="197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</row>
    <row r="524" spans="1:33" x14ac:dyDescent="0.25">
      <c r="A524" s="71">
        <f t="shared" si="130"/>
        <v>-2.5364538659477919E-2</v>
      </c>
      <c r="B524" s="60">
        <v>2.5364538659477919E-2</v>
      </c>
      <c r="C524" s="60">
        <v>0.67158364488155309</v>
      </c>
      <c r="D524" s="21">
        <f t="shared" si="131"/>
        <v>0.42536453865947793</v>
      </c>
      <c r="E524" s="21">
        <f t="shared" si="132"/>
        <v>2.4350036105399694E-2</v>
      </c>
      <c r="F524" s="21">
        <f t="shared" si="133"/>
        <v>4.1693939842324395E-10</v>
      </c>
      <c r="G524" s="21">
        <f t="shared" si="143"/>
        <v>1.0145021371066876E-3</v>
      </c>
      <c r="H524" s="21">
        <f t="shared" si="134"/>
        <v>2.4350036522339094E-2</v>
      </c>
      <c r="I524" s="21">
        <f t="shared" si="135"/>
        <v>1.0145021371066863E-3</v>
      </c>
      <c r="J524" s="21">
        <f t="shared" si="136"/>
        <v>3.2138736116797385E-14</v>
      </c>
      <c r="K524" s="73">
        <f t="shared" si="137"/>
        <v>-1.9984014443252798E-17</v>
      </c>
      <c r="L524" s="21">
        <f t="shared" si="138"/>
        <v>0.67300000013870276</v>
      </c>
      <c r="M524" s="74">
        <f t="shared" si="139"/>
        <v>2.0060622144555099E-6</v>
      </c>
      <c r="N524" s="10">
        <f t="shared" si="140"/>
        <v>5.5931187259175715E-4</v>
      </c>
      <c r="O524" s="10">
        <f t="shared" si="141"/>
        <v>2.0719817690917116E-7</v>
      </c>
      <c r="P524" s="75">
        <v>522</v>
      </c>
      <c r="Q524" s="71">
        <f t="shared" si="142"/>
        <v>0.67300000013867067</v>
      </c>
      <c r="R524" s="76"/>
      <c r="S524" s="197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</row>
    <row r="525" spans="1:33" x14ac:dyDescent="0.25">
      <c r="A525" s="71">
        <f t="shared" si="130"/>
        <v>-2.5037781317648961E-2</v>
      </c>
      <c r="B525" s="60">
        <v>2.5037781317648961E-2</v>
      </c>
      <c r="C525" s="60">
        <v>0.67173245592405639</v>
      </c>
      <c r="D525" s="21">
        <f t="shared" si="131"/>
        <v>0.42503778131764897</v>
      </c>
      <c r="E525" s="21">
        <f t="shared" si="132"/>
        <v>2.4037886642824434E-2</v>
      </c>
      <c r="F525" s="21">
        <f t="shared" si="133"/>
        <v>2.9226223260958587E-10</v>
      </c>
      <c r="G525" s="21">
        <f t="shared" si="143"/>
        <v>9.9989438253118845E-4</v>
      </c>
      <c r="H525" s="21">
        <f t="shared" si="134"/>
        <v>2.4037886935086666E-2</v>
      </c>
      <c r="I525" s="21">
        <f t="shared" si="135"/>
        <v>9.9989438253118932E-4</v>
      </c>
      <c r="J525" s="21">
        <f t="shared" si="136"/>
        <v>3.1106228703899257E-14</v>
      </c>
      <c r="K525" s="73">
        <f t="shared" si="137"/>
        <v>-1.9984014443252798E-17</v>
      </c>
      <c r="L525" s="21">
        <f t="shared" si="138"/>
        <v>0.67300000009723515</v>
      </c>
      <c r="M525" s="74">
        <f t="shared" si="139"/>
        <v>1.6066682309594223E-6</v>
      </c>
      <c r="N525" s="10">
        <f t="shared" si="140"/>
        <v>5.5489528527489964E-4</v>
      </c>
      <c r="O525" s="10">
        <f t="shared" si="141"/>
        <v>1.9802419655891275E-7</v>
      </c>
      <c r="P525" s="75">
        <v>523</v>
      </c>
      <c r="Q525" s="71">
        <f t="shared" si="142"/>
        <v>0.67300000009720407</v>
      </c>
      <c r="R525" s="76"/>
      <c r="S525" s="197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</row>
    <row r="526" spans="1:33" x14ac:dyDescent="0.25">
      <c r="A526" s="71">
        <f t="shared" si="130"/>
        <v>-2.4874402646734364E-2</v>
      </c>
      <c r="B526" s="60">
        <v>2.4874402646734364E-2</v>
      </c>
      <c r="C526" s="60">
        <v>0.67067082063206873</v>
      </c>
      <c r="D526" s="21">
        <f t="shared" si="131"/>
        <v>0.42487440264673437</v>
      </c>
      <c r="E526" s="21">
        <f t="shared" si="132"/>
        <v>2.3881795160160441E-2</v>
      </c>
      <c r="F526" s="21">
        <f t="shared" si="133"/>
        <v>2.4468891676732167E-10</v>
      </c>
      <c r="G526" s="21">
        <f t="shared" si="143"/>
        <v>9.9260724185440408E-4</v>
      </c>
      <c r="H526" s="21">
        <f t="shared" si="134"/>
        <v>2.388179540484936E-2</v>
      </c>
      <c r="I526" s="21">
        <f t="shared" si="135"/>
        <v>9.9260724185440234E-4</v>
      </c>
      <c r="J526" s="21">
        <f t="shared" si="136"/>
        <v>3.0602187450720993E-14</v>
      </c>
      <c r="K526" s="73">
        <f t="shared" si="137"/>
        <v>-1.9984014443252798E-17</v>
      </c>
      <c r="L526" s="21">
        <f t="shared" si="138"/>
        <v>0.67300000008141214</v>
      </c>
      <c r="M526" s="74">
        <f t="shared" si="139"/>
        <v>5.425076907243672E-6</v>
      </c>
      <c r="N526" s="10">
        <f t="shared" si="140"/>
        <v>5.5269999896160509E-4</v>
      </c>
      <c r="O526" s="10">
        <f t="shared" si="141"/>
        <v>1.9351838234954253E-7</v>
      </c>
      <c r="P526" s="75">
        <v>524</v>
      </c>
      <c r="Q526" s="71">
        <f t="shared" si="142"/>
        <v>0.67300000008138161</v>
      </c>
      <c r="R526" s="76"/>
      <c r="S526" s="197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</row>
    <row r="527" spans="1:33" x14ac:dyDescent="0.25">
      <c r="A527" s="71">
        <f t="shared" si="130"/>
        <v>-2.4711023975819885E-2</v>
      </c>
      <c r="B527" s="60">
        <v>2.4711023975819885E-2</v>
      </c>
      <c r="C527" s="60">
        <v>0.67204540676482971</v>
      </c>
      <c r="D527" s="21">
        <f t="shared" si="131"/>
        <v>0.42471102397581989</v>
      </c>
      <c r="E527" s="21">
        <f t="shared" si="132"/>
        <v>2.3725692544491972E-2</v>
      </c>
      <c r="F527" s="21">
        <f t="shared" si="133"/>
        <v>2.0485681165305362E-10</v>
      </c>
      <c r="G527" s="21">
        <f t="shared" si="143"/>
        <v>9.8533122644099691E-4</v>
      </c>
      <c r="H527" s="21">
        <f t="shared" si="134"/>
        <v>2.3725692749348784E-2</v>
      </c>
      <c r="I527" s="21">
        <f t="shared" si="135"/>
        <v>9.8533122644099648E-4</v>
      </c>
      <c r="J527" s="21">
        <f t="shared" si="136"/>
        <v>3.0104807535690429E-14</v>
      </c>
      <c r="K527" s="73">
        <f t="shared" si="137"/>
        <v>-1.9984014443252798E-17</v>
      </c>
      <c r="L527" s="21">
        <f t="shared" si="138"/>
        <v>0.67300000006816385</v>
      </c>
      <c r="M527" s="74">
        <f t="shared" si="139"/>
        <v>9.1124837477038387E-7</v>
      </c>
      <c r="N527" s="10">
        <f t="shared" si="140"/>
        <v>5.5051333941104157E-4</v>
      </c>
      <c r="O527" s="10">
        <f t="shared" si="141"/>
        <v>1.8906659488119462E-7</v>
      </c>
      <c r="P527" s="75">
        <v>525</v>
      </c>
      <c r="Q527" s="71">
        <f t="shared" si="142"/>
        <v>0.67300000006813376</v>
      </c>
      <c r="R527" s="76"/>
      <c r="S527" s="197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</row>
    <row r="528" spans="1:33" x14ac:dyDescent="0.25">
      <c r="A528" s="71">
        <f t="shared" si="130"/>
        <v>-2.446595596944811E-2</v>
      </c>
      <c r="B528" s="60">
        <v>2.446595596944811E-2</v>
      </c>
      <c r="C528" s="60">
        <v>0.67127047033742737</v>
      </c>
      <c r="D528" s="21">
        <f t="shared" si="131"/>
        <v>0.42446595596944814</v>
      </c>
      <c r="E528" s="21">
        <f t="shared" si="132"/>
        <v>2.3491517802384138E-2</v>
      </c>
      <c r="F528" s="21">
        <f t="shared" si="133"/>
        <v>1.5692577029491343E-10</v>
      </c>
      <c r="G528" s="21">
        <f t="shared" si="143"/>
        <v>9.7443801010882458E-4</v>
      </c>
      <c r="H528" s="21">
        <f t="shared" si="134"/>
        <v>2.3491517959309909E-2</v>
      </c>
      <c r="I528" s="21">
        <f t="shared" si="135"/>
        <v>9.7443801010882393E-4</v>
      </c>
      <c r="J528" s="21">
        <f t="shared" si="136"/>
        <v>2.9376501231538491E-14</v>
      </c>
      <c r="K528" s="73">
        <f t="shared" si="137"/>
        <v>-1.776356839400249E-17</v>
      </c>
      <c r="L528" s="21">
        <f t="shared" si="138"/>
        <v>0.6730000000522216</v>
      </c>
      <c r="M528" s="74">
        <f t="shared" si="139"/>
        <v>2.9912730343562149E-6</v>
      </c>
      <c r="N528" s="10">
        <f t="shared" si="140"/>
        <v>5.4724945214479803E-4</v>
      </c>
      <c r="O528" s="10">
        <f t="shared" si="141"/>
        <v>1.8249006405538392E-7</v>
      </c>
      <c r="P528" s="75">
        <v>526</v>
      </c>
      <c r="Q528" s="71">
        <f t="shared" si="142"/>
        <v>0.67300000005219229</v>
      </c>
      <c r="R528" s="76"/>
      <c r="S528" s="197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</row>
    <row r="529" spans="1:33" x14ac:dyDescent="0.25">
      <c r="A529" s="71">
        <f t="shared" si="130"/>
        <v>-2.422088796307633E-2</v>
      </c>
      <c r="B529" s="60">
        <v>2.422088796307633E-2</v>
      </c>
      <c r="C529" s="60">
        <v>0.67173245592405639</v>
      </c>
      <c r="D529" s="21">
        <f t="shared" si="131"/>
        <v>0.42422088796307633</v>
      </c>
      <c r="E529" s="21">
        <f t="shared" si="132"/>
        <v>2.3257318153465392E-2</v>
      </c>
      <c r="F529" s="21">
        <f t="shared" si="133"/>
        <v>1.2020591327877031E-10</v>
      </c>
      <c r="G529" s="21">
        <f t="shared" si="143"/>
        <v>9.6356968937635901E-4</v>
      </c>
      <c r="H529" s="21">
        <f t="shared" si="134"/>
        <v>2.3257318273671307E-2</v>
      </c>
      <c r="I529" s="21">
        <f t="shared" si="135"/>
        <v>9.635696893763576E-4</v>
      </c>
      <c r="J529" s="21">
        <f t="shared" si="136"/>
        <v>2.866595849578045E-14</v>
      </c>
      <c r="K529" s="73">
        <f t="shared" si="137"/>
        <v>-1.776356839400249E-17</v>
      </c>
      <c r="L529" s="21">
        <f t="shared" si="138"/>
        <v>0.67300000004000815</v>
      </c>
      <c r="M529" s="74">
        <f t="shared" si="139"/>
        <v>1.6066680858839225E-6</v>
      </c>
      <c r="N529" s="10">
        <f t="shared" si="140"/>
        <v>5.4400478754271068E-4</v>
      </c>
      <c r="O529" s="10">
        <f t="shared" si="141"/>
        <v>1.7603470685067778E-7</v>
      </c>
      <c r="P529" s="75">
        <v>527</v>
      </c>
      <c r="Q529" s="71">
        <f t="shared" si="142"/>
        <v>0.67300000003997951</v>
      </c>
      <c r="R529" s="76"/>
      <c r="S529" s="197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</row>
    <row r="530" spans="1:33" x14ac:dyDescent="0.25">
      <c r="A530" s="71">
        <f t="shared" si="130"/>
        <v>-2.3975819956704555E-2</v>
      </c>
      <c r="B530" s="60">
        <v>2.3975819956704555E-2</v>
      </c>
      <c r="C530" s="60">
        <v>0.67112176164007109</v>
      </c>
      <c r="D530" s="21">
        <f t="shared" si="131"/>
        <v>0.42397581995670458</v>
      </c>
      <c r="E530" s="21">
        <f t="shared" si="132"/>
        <v>2.3023093681662131E-2</v>
      </c>
      <c r="F530" s="21">
        <f t="shared" si="133"/>
        <v>9.2075718299833343E-11</v>
      </c>
      <c r="G530" s="21">
        <f t="shared" si="143"/>
        <v>9.5272618293873457E-4</v>
      </c>
      <c r="H530" s="21">
        <f t="shared" si="134"/>
        <v>2.302309377373785E-2</v>
      </c>
      <c r="I530" s="21">
        <f t="shared" si="135"/>
        <v>9.5272618293873424E-4</v>
      </c>
      <c r="J530" s="21">
        <f t="shared" si="136"/>
        <v>2.7970958882367076E-14</v>
      </c>
      <c r="K530" s="73">
        <f t="shared" si="137"/>
        <v>-1.776356839400249E-17</v>
      </c>
      <c r="L530" s="21">
        <f t="shared" si="138"/>
        <v>0.67300000003065164</v>
      </c>
      <c r="M530" s="74">
        <f t="shared" si="139"/>
        <v>3.5277794518505939E-6</v>
      </c>
      <c r="N530" s="10">
        <f t="shared" si="140"/>
        <v>5.4077923390309114E-4</v>
      </c>
      <c r="O530" s="10">
        <f t="shared" si="141"/>
        <v>1.6970028881977474E-7</v>
      </c>
      <c r="P530" s="75">
        <v>528</v>
      </c>
      <c r="Q530" s="71">
        <f t="shared" si="142"/>
        <v>0.67300000003062366</v>
      </c>
      <c r="R530" s="76"/>
      <c r="S530" s="197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</row>
    <row r="531" spans="1:33" x14ac:dyDescent="0.25">
      <c r="A531" s="71">
        <f t="shared" si="130"/>
        <v>-2.3812441285790072E-2</v>
      </c>
      <c r="B531" s="60">
        <v>2.3812441285790072E-2</v>
      </c>
      <c r="C531" s="60">
        <v>0.6714245412568064</v>
      </c>
      <c r="D531" s="21">
        <f t="shared" si="131"/>
        <v>0.4238124412857901</v>
      </c>
      <c r="E531" s="21">
        <f t="shared" si="132"/>
        <v>2.2866930284313094E-2</v>
      </c>
      <c r="F531" s="21">
        <f t="shared" si="133"/>
        <v>7.7081686450375427E-11</v>
      </c>
      <c r="G531" s="21">
        <f t="shared" si="143"/>
        <v>9.455109243677734E-4</v>
      </c>
      <c r="H531" s="21">
        <f t="shared" si="134"/>
        <v>2.2866930361394779E-2</v>
      </c>
      <c r="I531" s="21">
        <f t="shared" si="135"/>
        <v>9.4551092436777502E-4</v>
      </c>
      <c r="J531" s="21">
        <f t="shared" si="136"/>
        <v>2.7517987888321269E-14</v>
      </c>
      <c r="K531" s="73">
        <f t="shared" si="137"/>
        <v>-1.776356839400249E-17</v>
      </c>
      <c r="L531" s="21">
        <f t="shared" si="138"/>
        <v>0.67300000002566429</v>
      </c>
      <c r="M531" s="74">
        <f t="shared" si="139"/>
        <v>2.4820703323712366E-6</v>
      </c>
      <c r="N531" s="10">
        <f t="shared" si="140"/>
        <v>5.3863942713595176E-4</v>
      </c>
      <c r="O531" s="10">
        <f t="shared" si="141"/>
        <v>1.6554441525966556E-7</v>
      </c>
      <c r="P531" s="75">
        <v>529</v>
      </c>
      <c r="Q531" s="71">
        <f t="shared" si="142"/>
        <v>0.67300000002563676</v>
      </c>
      <c r="R531" s="76"/>
      <c r="S531" s="197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</row>
    <row r="532" spans="1:33" x14ac:dyDescent="0.25">
      <c r="A532" s="71">
        <f t="shared" si="130"/>
        <v>-2.3649062614875593E-2</v>
      </c>
      <c r="B532" s="60">
        <v>2.3649062614875593E-2</v>
      </c>
      <c r="C532" s="60">
        <v>0.67127047033742737</v>
      </c>
      <c r="D532" s="21">
        <f t="shared" si="131"/>
        <v>0.42364906261487562</v>
      </c>
      <c r="E532" s="21">
        <f t="shared" si="132"/>
        <v>2.2710755915849187E-2</v>
      </c>
      <c r="F532" s="21">
        <f t="shared" si="133"/>
        <v>6.4528539178709863E-11</v>
      </c>
      <c r="G532" s="21">
        <f t="shared" si="143"/>
        <v>9.3830663447079521E-4</v>
      </c>
      <c r="H532" s="21">
        <f t="shared" si="134"/>
        <v>2.2710755980377726E-2</v>
      </c>
      <c r="I532" s="21">
        <f t="shared" si="135"/>
        <v>9.3830663447079564E-4</v>
      </c>
      <c r="J532" s="21">
        <f t="shared" si="136"/>
        <v>2.707167823242317E-14</v>
      </c>
      <c r="K532" s="73">
        <f t="shared" si="137"/>
        <v>-1.776356839400249E-17</v>
      </c>
      <c r="L532" s="21">
        <f t="shared" si="138"/>
        <v>0.67300000002148874</v>
      </c>
      <c r="M532" s="74">
        <f t="shared" si="139"/>
        <v>2.9912729280494241E-6</v>
      </c>
      <c r="N532" s="10">
        <f t="shared" si="140"/>
        <v>5.3650803199785672E-4</v>
      </c>
      <c r="O532" s="10">
        <f t="shared" si="141"/>
        <v>1.6144211694920679E-7</v>
      </c>
      <c r="P532" s="75">
        <v>530</v>
      </c>
      <c r="Q532" s="71">
        <f t="shared" si="142"/>
        <v>0.67300000002146165</v>
      </c>
      <c r="R532" s="76"/>
      <c r="S532" s="197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</row>
    <row r="533" spans="1:33" x14ac:dyDescent="0.25">
      <c r="A533" s="71">
        <f t="shared" si="130"/>
        <v>-2.3403994608503818E-2</v>
      </c>
      <c r="B533" s="60">
        <v>2.3403994608503818E-2</v>
      </c>
      <c r="C533" s="60">
        <v>0.67110034592678547</v>
      </c>
      <c r="D533" s="21">
        <f t="shared" si="131"/>
        <v>0.42340399460850386</v>
      </c>
      <c r="E533" s="21">
        <f t="shared" si="132"/>
        <v>2.2476473845301465E-2</v>
      </c>
      <c r="F533" s="21">
        <f t="shared" si="133"/>
        <v>4.942454404077704E-11</v>
      </c>
      <c r="G533" s="21">
        <f t="shared" si="143"/>
        <v>9.2752071375139244E-4</v>
      </c>
      <c r="H533" s="21">
        <f t="shared" si="134"/>
        <v>2.2476473894726009E-2</v>
      </c>
      <c r="I533" s="21">
        <f t="shared" si="135"/>
        <v>9.2752071375139212E-4</v>
      </c>
      <c r="J533" s="21">
        <f t="shared" si="136"/>
        <v>2.6416646647896082E-14</v>
      </c>
      <c r="K533" s="73">
        <f t="shared" si="137"/>
        <v>-1.776356839400249E-17</v>
      </c>
      <c r="L533" s="21">
        <f t="shared" si="138"/>
        <v>0.67300000001646465</v>
      </c>
      <c r="M533" s="74">
        <f t="shared" si="139"/>
        <v>3.6086856604348391E-6</v>
      </c>
      <c r="N533" s="10">
        <f t="shared" si="140"/>
        <v>5.3332663974873856E-4</v>
      </c>
      <c r="O533" s="10">
        <f t="shared" si="141"/>
        <v>1.5538896797880952E-7</v>
      </c>
      <c r="P533" s="75">
        <v>531</v>
      </c>
      <c r="Q533" s="71">
        <f t="shared" si="142"/>
        <v>0.67300000001643823</v>
      </c>
      <c r="R533" s="76"/>
      <c r="S533" s="197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</row>
    <row r="534" spans="1:33" x14ac:dyDescent="0.25">
      <c r="A534" s="71">
        <f t="shared" si="130"/>
        <v>-2.3158926602132038E-2</v>
      </c>
      <c r="B534" s="60">
        <v>2.3158926602132038E-2</v>
      </c>
      <c r="C534" s="60">
        <v>0.67157834967830998</v>
      </c>
      <c r="D534" s="21">
        <f t="shared" si="131"/>
        <v>0.42315892660213206</v>
      </c>
      <c r="E534" s="21">
        <f t="shared" si="132"/>
        <v>2.2242167225525529E-2</v>
      </c>
      <c r="F534" s="21">
        <f t="shared" si="133"/>
        <v>3.7854834683548366E-11</v>
      </c>
      <c r="G534" s="21">
        <f t="shared" si="143"/>
        <v>9.1675933872589765E-4</v>
      </c>
      <c r="H534" s="21">
        <f t="shared" si="134"/>
        <v>2.2242167263380363E-2</v>
      </c>
      <c r="I534" s="21">
        <f t="shared" si="135"/>
        <v>9.1675933872589852E-4</v>
      </c>
      <c r="J534" s="21">
        <f t="shared" si="136"/>
        <v>2.5777158185713658E-14</v>
      </c>
      <c r="K534" s="73">
        <f t="shared" si="137"/>
        <v>-1.5543122344752181E-17</v>
      </c>
      <c r="L534" s="21">
        <f t="shared" si="138"/>
        <v>0.67300000001261606</v>
      </c>
      <c r="M534" s="74">
        <f t="shared" si="139"/>
        <v>2.0210896730325872E-6</v>
      </c>
      <c r="N534" s="10">
        <f t="shared" si="140"/>
        <v>5.3016399066405627E-4</v>
      </c>
      <c r="O534" s="10">
        <f t="shared" si="141"/>
        <v>1.4945596314305697E-7</v>
      </c>
      <c r="P534" s="75">
        <v>532</v>
      </c>
      <c r="Q534" s="71">
        <f t="shared" si="142"/>
        <v>0.6730000000125903</v>
      </c>
      <c r="R534" s="76"/>
      <c r="S534" s="197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</row>
    <row r="535" spans="1:33" x14ac:dyDescent="0.25">
      <c r="A535" s="71">
        <f t="shared" si="130"/>
        <v>-2.299554793121756E-2</v>
      </c>
      <c r="B535" s="60">
        <v>2.299554793121756E-2</v>
      </c>
      <c r="C535" s="60">
        <v>0.6715624263755583</v>
      </c>
      <c r="D535" s="21">
        <f t="shared" si="131"/>
        <v>0.42299554793121757</v>
      </c>
      <c r="E535" s="21">
        <f t="shared" si="132"/>
        <v>2.2085949213749817E-2</v>
      </c>
      <c r="F535" s="21">
        <f t="shared" si="133"/>
        <v>3.168840384537578E-11</v>
      </c>
      <c r="G535" s="21">
        <f t="shared" si="143"/>
        <v>9.0959868575397895E-4</v>
      </c>
      <c r="H535" s="21">
        <f t="shared" si="134"/>
        <v>2.2085949245438222E-2</v>
      </c>
      <c r="I535" s="21">
        <f t="shared" si="135"/>
        <v>9.0959868575397743E-4</v>
      </c>
      <c r="J535" s="21">
        <f t="shared" si="136"/>
        <v>2.535971432845567E-14</v>
      </c>
      <c r="K535" s="73">
        <f t="shared" si="137"/>
        <v>-1.5543122344752181E-17</v>
      </c>
      <c r="L535" s="21">
        <f t="shared" si="138"/>
        <v>0.6730000000105647</v>
      </c>
      <c r="M535" s="74">
        <f t="shared" si="139"/>
        <v>2.0666179560655317E-6</v>
      </c>
      <c r="N535" s="10">
        <f t="shared" si="140"/>
        <v>5.2806591696242307E-4</v>
      </c>
      <c r="O535" s="10">
        <f t="shared" si="141"/>
        <v>1.4556725366174967E-7</v>
      </c>
      <c r="P535" s="75">
        <v>533</v>
      </c>
      <c r="Q535" s="71">
        <f t="shared" si="142"/>
        <v>0.67300000001053939</v>
      </c>
      <c r="R535" s="76"/>
      <c r="S535" s="197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</row>
    <row r="536" spans="1:33" x14ac:dyDescent="0.25">
      <c r="A536" s="71">
        <f t="shared" si="130"/>
        <v>-2.2750479924845784E-2</v>
      </c>
      <c r="B536" s="60">
        <v>2.2750479924845784E-2</v>
      </c>
      <c r="C536" s="60">
        <v>0.67156774034988287</v>
      </c>
      <c r="D536" s="21">
        <f t="shared" si="131"/>
        <v>0.42275047992484582</v>
      </c>
      <c r="E536" s="21">
        <f t="shared" si="132"/>
        <v>2.1851601857641841E-2</v>
      </c>
      <c r="F536" s="21">
        <f t="shared" si="133"/>
        <v>2.4269391496467595E-11</v>
      </c>
      <c r="G536" s="21">
        <f t="shared" si="143"/>
        <v>8.9887804290980644E-4</v>
      </c>
      <c r="H536" s="21">
        <f t="shared" si="134"/>
        <v>2.1851601881911233E-2</v>
      </c>
      <c r="I536" s="21">
        <f t="shared" si="135"/>
        <v>8.988780429098059E-4</v>
      </c>
      <c r="J536" s="21">
        <f t="shared" si="136"/>
        <v>2.4744650772814874E-14</v>
      </c>
      <c r="K536" s="73">
        <f t="shared" si="137"/>
        <v>-1.5543122344752181E-17</v>
      </c>
      <c r="L536" s="21">
        <f t="shared" si="138"/>
        <v>0.67300000000809657</v>
      </c>
      <c r="M536" s="74">
        <f t="shared" si="139"/>
        <v>2.0513677285464165E-6</v>
      </c>
      <c r="N536" s="10">
        <f t="shared" si="140"/>
        <v>5.2493426458989959E-4</v>
      </c>
      <c r="O536" s="10">
        <f t="shared" si="141"/>
        <v>1.3983394934416723E-7</v>
      </c>
      <c r="P536" s="75">
        <v>534</v>
      </c>
      <c r="Q536" s="71">
        <f t="shared" si="142"/>
        <v>0.67300000000807181</v>
      </c>
      <c r="R536" s="76"/>
      <c r="S536" s="197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</row>
    <row r="537" spans="1:33" x14ac:dyDescent="0.25">
      <c r="A537" s="71">
        <f t="shared" si="130"/>
        <v>-2.2505411918474005E-2</v>
      </c>
      <c r="B537" s="60">
        <v>2.2505411918474005E-2</v>
      </c>
      <c r="C537" s="60">
        <v>0.67171630166498231</v>
      </c>
      <c r="D537" s="21">
        <f t="shared" si="131"/>
        <v>0.42250541191847402</v>
      </c>
      <c r="E537" s="21">
        <f t="shared" si="132"/>
        <v>2.1617230166338888E-2</v>
      </c>
      <c r="F537" s="21">
        <f t="shared" si="133"/>
        <v>1.8586836930678559E-11</v>
      </c>
      <c r="G537" s="21">
        <f t="shared" si="143"/>
        <v>8.881817335241321E-4</v>
      </c>
      <c r="H537" s="21">
        <f t="shared" si="134"/>
        <v>2.1617230184925725E-2</v>
      </c>
      <c r="I537" s="21">
        <f t="shared" si="135"/>
        <v>8.881817335241321E-4</v>
      </c>
      <c r="J537" s="21">
        <f t="shared" si="136"/>
        <v>2.4147350785568002E-14</v>
      </c>
      <c r="K537" s="73">
        <f t="shared" si="137"/>
        <v>-1.5543122344752181E-17</v>
      </c>
      <c r="L537" s="21">
        <f t="shared" si="138"/>
        <v>0.67300000000620597</v>
      </c>
      <c r="M537" s="74">
        <f t="shared" si="139"/>
        <v>1.6478814312603769E-6</v>
      </c>
      <c r="N537" s="10">
        <f t="shared" si="140"/>
        <v>5.2182106611105945E-4</v>
      </c>
      <c r="O537" s="10">
        <f t="shared" si="141"/>
        <v>1.3422013862735203E-7</v>
      </c>
      <c r="P537" s="75">
        <v>535</v>
      </c>
      <c r="Q537" s="71">
        <f t="shared" si="142"/>
        <v>0.67300000000618188</v>
      </c>
      <c r="R537" s="76"/>
      <c r="S537" s="197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</row>
    <row r="538" spans="1:33" x14ac:dyDescent="0.25">
      <c r="A538" s="71">
        <f t="shared" si="130"/>
        <v>-2.2342033247559526E-2</v>
      </c>
      <c r="B538" s="60">
        <v>2.2342033247559526E-2</v>
      </c>
      <c r="C538" s="60">
        <v>0.67111669717806099</v>
      </c>
      <c r="D538" s="21">
        <f t="shared" si="131"/>
        <v>0.42234203324755953</v>
      </c>
      <c r="E538" s="21">
        <f t="shared" si="132"/>
        <v>2.1460968891809221E-2</v>
      </c>
      <c r="F538" s="21">
        <f t="shared" si="133"/>
        <v>1.5558336841081681E-11</v>
      </c>
      <c r="G538" s="21">
        <f t="shared" si="143"/>
        <v>8.8106434016821389E-4</v>
      </c>
      <c r="H538" s="21">
        <f t="shared" si="134"/>
        <v>2.1460968907367556E-2</v>
      </c>
      <c r="I538" s="21">
        <f t="shared" si="135"/>
        <v>8.8106434016821486E-4</v>
      </c>
      <c r="J538" s="21">
        <f t="shared" si="136"/>
        <v>2.3754331834851637E-14</v>
      </c>
      <c r="K538" s="73">
        <f t="shared" si="137"/>
        <v>-1.5543122344752181E-17</v>
      </c>
      <c r="L538" s="21">
        <f t="shared" si="138"/>
        <v>0.67300000000519833</v>
      </c>
      <c r="M538" s="74">
        <f t="shared" si="139"/>
        <v>3.5468295387034755E-6</v>
      </c>
      <c r="N538" s="10">
        <f t="shared" si="140"/>
        <v>5.1975579958314839E-4</v>
      </c>
      <c r="O538" s="10">
        <f t="shared" si="141"/>
        <v>1.3054386149971064E-7</v>
      </c>
      <c r="P538" s="75">
        <v>536</v>
      </c>
      <c r="Q538" s="71">
        <f t="shared" si="142"/>
        <v>0.67300000000517457</v>
      </c>
      <c r="R538" s="76"/>
      <c r="S538" s="197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</row>
    <row r="539" spans="1:33" x14ac:dyDescent="0.25">
      <c r="A539" s="71">
        <f t="shared" si="130"/>
        <v>-2.2096965241187747E-2</v>
      </c>
      <c r="B539" s="60">
        <v>2.2096965241187747E-2</v>
      </c>
      <c r="C539" s="60">
        <v>0.67096266158504902</v>
      </c>
      <c r="D539" s="21">
        <f t="shared" si="131"/>
        <v>0.42209696524118778</v>
      </c>
      <c r="E539" s="21">
        <f t="shared" si="132"/>
        <v>2.1226556818073478E-2</v>
      </c>
      <c r="F539" s="21">
        <f t="shared" si="133"/>
        <v>1.1914882414032518E-11</v>
      </c>
      <c r="G539" s="21">
        <f t="shared" si="143"/>
        <v>8.7040841117620726E-4</v>
      </c>
      <c r="H539" s="21">
        <f t="shared" si="134"/>
        <v>2.122655682998836E-2</v>
      </c>
      <c r="I539" s="21">
        <f t="shared" si="135"/>
        <v>8.7040841117620737E-4</v>
      </c>
      <c r="J539" s="21">
        <f t="shared" si="136"/>
        <v>2.3179236308097156E-14</v>
      </c>
      <c r="K539" s="73">
        <f t="shared" si="137"/>
        <v>-1.5543122344752181E-17</v>
      </c>
      <c r="L539" s="21">
        <f t="shared" si="138"/>
        <v>0.67300000000398608</v>
      </c>
      <c r="M539" s="74">
        <f t="shared" si="139"/>
        <v>4.150747833276924E-6</v>
      </c>
      <c r="N539" s="10">
        <f t="shared" si="140"/>
        <v>5.1667311933370789E-4</v>
      </c>
      <c r="O539" s="10">
        <f t="shared" si="141"/>
        <v>1.2512865669489829E-7</v>
      </c>
      <c r="P539" s="75">
        <v>537</v>
      </c>
      <c r="Q539" s="71">
        <f t="shared" si="142"/>
        <v>0.67300000000396287</v>
      </c>
      <c r="R539" s="76"/>
      <c r="S539" s="197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</row>
    <row r="540" spans="1:33" x14ac:dyDescent="0.25">
      <c r="A540" s="71">
        <f t="shared" si="130"/>
        <v>-2.1933586570273153E-2</v>
      </c>
      <c r="B540" s="60">
        <v>2.1933586570273153E-2</v>
      </c>
      <c r="C540" s="60">
        <v>0.67050635108789858</v>
      </c>
      <c r="D540" s="21">
        <f t="shared" si="131"/>
        <v>0.42193358657027319</v>
      </c>
      <c r="E540" s="21">
        <f t="shared" si="132"/>
        <v>2.1070268694965345E-2</v>
      </c>
      <c r="F540" s="21">
        <f t="shared" si="133"/>
        <v>9.9731931046953813E-12</v>
      </c>
      <c r="G540" s="21">
        <f t="shared" si="143"/>
        <v>8.6331786531181065E-4</v>
      </c>
      <c r="H540" s="21">
        <f t="shared" si="134"/>
        <v>2.1070268704938538E-2</v>
      </c>
      <c r="I540" s="21">
        <f t="shared" si="135"/>
        <v>8.633178653118113E-4</v>
      </c>
      <c r="J540" s="21">
        <f t="shared" si="136"/>
        <v>2.2803980925774712E-14</v>
      </c>
      <c r="K540" s="73">
        <f t="shared" si="137"/>
        <v>-1.5543122344752181E-17</v>
      </c>
      <c r="L540" s="21">
        <f t="shared" si="138"/>
        <v>0.67300000000333982</v>
      </c>
      <c r="M540" s="74">
        <f t="shared" si="139"/>
        <v>6.2182849134812613E-6</v>
      </c>
      <c r="N540" s="10">
        <f t="shared" si="140"/>
        <v>5.1462809957950918E-4</v>
      </c>
      <c r="O540" s="10">
        <f t="shared" si="141"/>
        <v>1.2158455272644772E-7</v>
      </c>
      <c r="P540" s="75">
        <v>538</v>
      </c>
      <c r="Q540" s="71">
        <f t="shared" si="142"/>
        <v>0.67300000000331706</v>
      </c>
      <c r="R540" s="76"/>
      <c r="S540" s="197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</row>
    <row r="541" spans="1:33" x14ac:dyDescent="0.25">
      <c r="A541" s="71">
        <f t="shared" si="130"/>
        <v>-2.1770207899358674E-2</v>
      </c>
      <c r="B541" s="60">
        <v>2.1770207899358674E-2</v>
      </c>
      <c r="C541" s="60">
        <v>0.67158364488155309</v>
      </c>
      <c r="D541" s="21">
        <f t="shared" si="131"/>
        <v>0.42177020789935871</v>
      </c>
      <c r="E541" s="21">
        <f t="shared" si="132"/>
        <v>2.0913969873138056E-2</v>
      </c>
      <c r="F541" s="21">
        <f t="shared" si="133"/>
        <v>8.3478274293114198E-12</v>
      </c>
      <c r="G541" s="21">
        <f t="shared" si="143"/>
        <v>8.5623801785035536E-4</v>
      </c>
      <c r="H541" s="21">
        <f t="shared" si="134"/>
        <v>2.0913969881485882E-2</v>
      </c>
      <c r="I541" s="21">
        <f t="shared" si="135"/>
        <v>8.5623801785035688E-4</v>
      </c>
      <c r="J541" s="21">
        <f t="shared" si="136"/>
        <v>2.2435386881599997E-14</v>
      </c>
      <c r="K541" s="73">
        <f t="shared" si="137"/>
        <v>-1.332267629550187E-17</v>
      </c>
      <c r="L541" s="21">
        <f t="shared" si="138"/>
        <v>0.67300000000279891</v>
      </c>
      <c r="M541" s="74">
        <f t="shared" si="139"/>
        <v>2.0060618294792814E-6</v>
      </c>
      <c r="N541" s="10">
        <f t="shared" si="140"/>
        <v>5.125911235517519E-4</v>
      </c>
      <c r="O541" s="10">
        <f t="shared" si="141"/>
        <v>1.1809318796107658E-7</v>
      </c>
      <c r="P541" s="75">
        <v>539</v>
      </c>
      <c r="Q541" s="71">
        <f t="shared" si="142"/>
        <v>0.67300000000277649</v>
      </c>
      <c r="R541" s="76"/>
      <c r="S541" s="197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</row>
    <row r="542" spans="1:33" x14ac:dyDescent="0.25">
      <c r="A542" s="71">
        <f t="shared" si="130"/>
        <v>-2.1525139892986895E-2</v>
      </c>
      <c r="B542" s="60">
        <v>2.1525139892986895E-2</v>
      </c>
      <c r="C542" s="60">
        <v>0.67080892368781986</v>
      </c>
      <c r="D542" s="21">
        <f t="shared" si="131"/>
        <v>0.4215251398929869</v>
      </c>
      <c r="E542" s="21">
        <f t="shared" si="132"/>
        <v>2.0679501630925443E-2</v>
      </c>
      <c r="F542" s="21">
        <f t="shared" si="133"/>
        <v>6.392519291686962E-12</v>
      </c>
      <c r="G542" s="21">
        <f t="shared" si="143"/>
        <v>8.4563825564704098E-4</v>
      </c>
      <c r="H542" s="21">
        <f t="shared" si="134"/>
        <v>2.0679501637317962E-2</v>
      </c>
      <c r="I542" s="21">
        <f t="shared" si="135"/>
        <v>8.4563825564704185E-4</v>
      </c>
      <c r="J542" s="21">
        <f t="shared" si="136"/>
        <v>2.1891377599534875E-14</v>
      </c>
      <c r="K542" s="73">
        <f t="shared" si="137"/>
        <v>-1.332267629550187E-17</v>
      </c>
      <c r="L542" s="21">
        <f t="shared" si="138"/>
        <v>0.67300000000214799</v>
      </c>
      <c r="M542" s="74">
        <f t="shared" si="139"/>
        <v>4.8008154152097562E-6</v>
      </c>
      <c r="N542" s="10">
        <f t="shared" si="140"/>
        <v>5.0955067319051245E-4</v>
      </c>
      <c r="O542" s="10">
        <f t="shared" si="141"/>
        <v>1.1295486308147445E-7</v>
      </c>
      <c r="P542" s="75">
        <v>540</v>
      </c>
      <c r="Q542" s="71">
        <f t="shared" si="142"/>
        <v>0.67300000000212612</v>
      </c>
      <c r="R542" s="76"/>
      <c r="S542" s="197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</row>
    <row r="543" spans="1:33" x14ac:dyDescent="0.25">
      <c r="A543" s="71">
        <f t="shared" si="130"/>
        <v>-2.1361761222072416E-2</v>
      </c>
      <c r="B543" s="60">
        <v>2.1361761222072416E-2</v>
      </c>
      <c r="C543" s="60">
        <v>0.6715731366699027</v>
      </c>
      <c r="D543" s="21">
        <f t="shared" si="131"/>
        <v>0.42136176122207242</v>
      </c>
      <c r="E543" s="21">
        <f t="shared" si="132"/>
        <v>2.0523176163437105E-2</v>
      </c>
      <c r="F543" s="21">
        <f t="shared" si="133"/>
        <v>5.3505451458324646E-12</v>
      </c>
      <c r="G543" s="21">
        <f t="shared" si="143"/>
        <v>8.3858505326322996E-4</v>
      </c>
      <c r="H543" s="21">
        <f t="shared" si="134"/>
        <v>2.0523176168787651E-2</v>
      </c>
      <c r="I543" s="21">
        <f t="shared" si="135"/>
        <v>8.3858505326322866E-4</v>
      </c>
      <c r="J543" s="21">
        <f t="shared" si="136"/>
        <v>2.1536106231655596E-14</v>
      </c>
      <c r="K543" s="73">
        <f t="shared" si="137"/>
        <v>-1.332267629550187E-17</v>
      </c>
      <c r="L543" s="21">
        <f t="shared" si="138"/>
        <v>0.67300000000180116</v>
      </c>
      <c r="M543" s="74">
        <f t="shared" si="139"/>
        <v>2.0359389679163565E-6</v>
      </c>
      <c r="N543" s="10">
        <f t="shared" si="140"/>
        <v>5.0753367005928628E-4</v>
      </c>
      <c r="O543" s="10">
        <f t="shared" si="141"/>
        <v>1.095950183212435E-7</v>
      </c>
      <c r="P543" s="75">
        <v>541</v>
      </c>
      <c r="Q543" s="71">
        <f t="shared" si="142"/>
        <v>0.67300000000177962</v>
      </c>
      <c r="R543" s="76"/>
      <c r="S543" s="197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</row>
    <row r="544" spans="1:33" x14ac:dyDescent="0.25">
      <c r="A544" s="71">
        <f t="shared" si="130"/>
        <v>-2.1116693215700637E-2</v>
      </c>
      <c r="B544" s="60">
        <v>2.1116693215700637E-2</v>
      </c>
      <c r="C544" s="60">
        <v>0.67066031723837127</v>
      </c>
      <c r="D544" s="21">
        <f t="shared" si="131"/>
        <v>0.42111669321570067</v>
      </c>
      <c r="E544" s="21">
        <f t="shared" si="132"/>
        <v>2.028866806062659E-2</v>
      </c>
      <c r="F544" s="21">
        <f t="shared" si="133"/>
        <v>4.0971059878103456E-12</v>
      </c>
      <c r="G544" s="21">
        <f t="shared" si="143"/>
        <v>8.2802515095592444E-4</v>
      </c>
      <c r="H544" s="21">
        <f t="shared" si="134"/>
        <v>2.0288668064723694E-2</v>
      </c>
      <c r="I544" s="21">
        <f t="shared" si="135"/>
        <v>8.2802515095592585E-4</v>
      </c>
      <c r="J544" s="21">
        <f t="shared" si="136"/>
        <v>2.101652185613213E-14</v>
      </c>
      <c r="K544" s="73">
        <f t="shared" si="137"/>
        <v>-1.332267629550187E-17</v>
      </c>
      <c r="L544" s="21">
        <f t="shared" si="138"/>
        <v>0.67300000000138371</v>
      </c>
      <c r="M544" s="74">
        <f t="shared" si="139"/>
        <v>5.4741154315375284E-6</v>
      </c>
      <c r="N544" s="10">
        <f t="shared" si="140"/>
        <v>5.0452303366187569E-4</v>
      </c>
      <c r="O544" s="10">
        <f t="shared" si="141"/>
        <v>1.0465361989373338E-7</v>
      </c>
      <c r="P544" s="75">
        <v>542</v>
      </c>
      <c r="Q544" s="71">
        <f t="shared" si="142"/>
        <v>0.67300000000136273</v>
      </c>
      <c r="R544" s="76"/>
      <c r="S544" s="197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</row>
    <row r="545" spans="1:33" x14ac:dyDescent="0.25">
      <c r="A545" s="71">
        <f t="shared" si="130"/>
        <v>-2.0953314544786158E-2</v>
      </c>
      <c r="B545" s="60">
        <v>2.0953314544786158E-2</v>
      </c>
      <c r="C545" s="60">
        <v>0.67096802254656518</v>
      </c>
      <c r="D545" s="21">
        <f t="shared" si="131"/>
        <v>0.42095331454478618</v>
      </c>
      <c r="E545" s="21">
        <f t="shared" si="132"/>
        <v>2.0132316091084995E-2</v>
      </c>
      <c r="F545" s="21">
        <f t="shared" si="133"/>
        <v>3.4291769424044318E-12</v>
      </c>
      <c r="G545" s="21">
        <f t="shared" si="143"/>
        <v>8.209984502513118E-4</v>
      </c>
      <c r="H545" s="21">
        <f t="shared" si="134"/>
        <v>2.0132316094514172E-2</v>
      </c>
      <c r="I545" s="21">
        <f t="shared" si="135"/>
        <v>8.2099845025131169E-4</v>
      </c>
      <c r="J545" s="21">
        <f t="shared" si="136"/>
        <v>2.0674573164548296E-14</v>
      </c>
      <c r="K545" s="73">
        <f t="shared" si="137"/>
        <v>-1.332267629550187E-17</v>
      </c>
      <c r="L545" s="21">
        <f t="shared" si="138"/>
        <v>0.67300000000116122</v>
      </c>
      <c r="M545" s="74">
        <f t="shared" si="139"/>
        <v>4.1289323759866246E-6</v>
      </c>
      <c r="N545" s="10">
        <f t="shared" si="140"/>
        <v>5.0252581001378833E-4</v>
      </c>
      <c r="O545" s="10">
        <f t="shared" si="141"/>
        <v>1.0142482257985898E-7</v>
      </c>
      <c r="P545" s="75">
        <v>543</v>
      </c>
      <c r="Q545" s="71">
        <f t="shared" si="142"/>
        <v>0.67300000000114057</v>
      </c>
      <c r="R545" s="76"/>
      <c r="S545" s="197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</row>
    <row r="546" spans="1:33" x14ac:dyDescent="0.25">
      <c r="A546" s="71">
        <f t="shared" si="130"/>
        <v>-2.0789935873871564E-2</v>
      </c>
      <c r="B546" s="60">
        <v>2.0789935873871564E-2</v>
      </c>
      <c r="C546" s="60">
        <v>0.67096802254656518</v>
      </c>
      <c r="D546" s="21">
        <f t="shared" si="131"/>
        <v>0.42078993587387159</v>
      </c>
      <c r="E546" s="21">
        <f t="shared" si="132"/>
        <v>1.9975953560695266E-2</v>
      </c>
      <c r="F546" s="21">
        <f t="shared" si="133"/>
        <v>2.870102072671819E-12</v>
      </c>
      <c r="G546" s="21">
        <f t="shared" si="143"/>
        <v>8.1398231028585732E-4</v>
      </c>
      <c r="H546" s="21">
        <f t="shared" si="134"/>
        <v>1.9975953563565369E-2</v>
      </c>
      <c r="I546" s="21">
        <f t="shared" si="135"/>
        <v>8.1398231028585592E-4</v>
      </c>
      <c r="J546" s="21">
        <f t="shared" si="136"/>
        <v>2.0339285811112186E-14</v>
      </c>
      <c r="K546" s="73">
        <f t="shared" si="137"/>
        <v>-1.332267629550187E-17</v>
      </c>
      <c r="L546" s="21">
        <f t="shared" si="138"/>
        <v>0.67300000000097493</v>
      </c>
      <c r="M546" s="74">
        <f t="shared" si="139"/>
        <v>4.1289323752295288E-6</v>
      </c>
      <c r="N546" s="10">
        <f t="shared" si="140"/>
        <v>5.005364444127014E-4</v>
      </c>
      <c r="O546" s="10">
        <f t="shared" si="141"/>
        <v>9.8248310832971572E-8</v>
      </c>
      <c r="P546" s="75">
        <v>544</v>
      </c>
      <c r="Q546" s="71">
        <f t="shared" si="142"/>
        <v>0.67300000000095461</v>
      </c>
      <c r="R546" s="76"/>
      <c r="S546" s="197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</row>
    <row r="547" spans="1:33" x14ac:dyDescent="0.25">
      <c r="A547" s="71">
        <f t="shared" si="130"/>
        <v>-2.0626557202957082E-2</v>
      </c>
      <c r="B547" s="60">
        <v>2.0626557202957082E-2</v>
      </c>
      <c r="C547" s="60">
        <v>0.67005575315032795</v>
      </c>
      <c r="D547" s="21">
        <f t="shared" si="131"/>
        <v>0.42062655720295711</v>
      </c>
      <c r="E547" s="21">
        <f t="shared" si="132"/>
        <v>1.9819580492200558E-2</v>
      </c>
      <c r="F547" s="21">
        <f t="shared" si="133"/>
        <v>2.4021490352410724E-12</v>
      </c>
      <c r="G547" s="21">
        <f t="shared" si="143"/>
        <v>8.069767083343643E-4</v>
      </c>
      <c r="H547" s="21">
        <f t="shared" si="134"/>
        <v>1.9819580494602706E-2</v>
      </c>
      <c r="I547" s="21">
        <f t="shared" si="135"/>
        <v>8.0697670833436539E-4</v>
      </c>
      <c r="J547" s="21">
        <f t="shared" si="136"/>
        <v>2.0010659795823801E-14</v>
      </c>
      <c r="K547" s="73">
        <f t="shared" si="137"/>
        <v>-1.332267629550187E-17</v>
      </c>
      <c r="L547" s="21">
        <f t="shared" si="138"/>
        <v>0.67300000000081894</v>
      </c>
      <c r="M547" s="74">
        <f t="shared" si="139"/>
        <v>8.668589516626142E-6</v>
      </c>
      <c r="N547" s="10">
        <f t="shared" si="140"/>
        <v>4.9855490632086624E-4</v>
      </c>
      <c r="O547" s="10">
        <f t="shared" si="141"/>
        <v>9.512400795725406E-8</v>
      </c>
      <c r="P547" s="75">
        <v>545</v>
      </c>
      <c r="Q547" s="71">
        <f t="shared" si="142"/>
        <v>0.67300000000079896</v>
      </c>
      <c r="R547" s="76"/>
      <c r="S547" s="197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</row>
    <row r="548" spans="1:33" x14ac:dyDescent="0.25">
      <c r="A548" s="71">
        <f t="shared" si="130"/>
        <v>-2.0463178532042603E-2</v>
      </c>
      <c r="B548" s="60">
        <v>2.0463178532042603E-2</v>
      </c>
      <c r="C548" s="60">
        <v>0.67050635108789858</v>
      </c>
      <c r="D548" s="21">
        <f t="shared" si="131"/>
        <v>0.42046317853204263</v>
      </c>
      <c r="E548" s="21">
        <f t="shared" si="132"/>
        <v>1.9663196908278904E-2</v>
      </c>
      <c r="F548" s="21">
        <f t="shared" si="133"/>
        <v>2.0104673481569274E-12</v>
      </c>
      <c r="G548" s="21">
        <f t="shared" si="143"/>
        <v>7.9998162173354481E-4</v>
      </c>
      <c r="H548" s="21">
        <f t="shared" si="134"/>
        <v>1.9663196910289372E-2</v>
      </c>
      <c r="I548" s="21">
        <f t="shared" si="135"/>
        <v>7.9998162173354394E-4</v>
      </c>
      <c r="J548" s="21">
        <f t="shared" si="136"/>
        <v>1.9686474672633897E-14</v>
      </c>
      <c r="K548" s="73">
        <f t="shared" si="137"/>
        <v>-1.332267629550187E-17</v>
      </c>
      <c r="L548" s="21">
        <f t="shared" si="138"/>
        <v>0.67300000000068838</v>
      </c>
      <c r="M548" s="74">
        <f t="shared" si="139"/>
        <v>6.2182849002577675E-6</v>
      </c>
      <c r="N548" s="10">
        <f t="shared" si="140"/>
        <v>4.9658116531621792E-4</v>
      </c>
      <c r="O548" s="10">
        <f t="shared" si="141"/>
        <v>9.2051836954241745E-8</v>
      </c>
      <c r="P548" s="75">
        <v>546</v>
      </c>
      <c r="Q548" s="71">
        <f t="shared" si="142"/>
        <v>0.67300000000066873</v>
      </c>
      <c r="R548" s="76"/>
      <c r="S548" s="197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</row>
    <row r="549" spans="1:33" x14ac:dyDescent="0.25">
      <c r="A549" s="71">
        <f t="shared" si="130"/>
        <v>-2.0299799861128124E-2</v>
      </c>
      <c r="B549" s="60">
        <v>2.0299799861128124E-2</v>
      </c>
      <c r="C549" s="60">
        <v>0.67050122078608321</v>
      </c>
      <c r="D549" s="21">
        <f t="shared" si="131"/>
        <v>0.42029979986112814</v>
      </c>
      <c r="E549" s="21">
        <f t="shared" si="132"/>
        <v>1.9506802831544202E-2</v>
      </c>
      <c r="F549" s="21">
        <f t="shared" si="133"/>
        <v>1.6826329218844381E-12</v>
      </c>
      <c r="G549" s="21">
        <f t="shared" si="143"/>
        <v>7.9299702788192261E-4</v>
      </c>
      <c r="H549" s="21">
        <f t="shared" si="134"/>
        <v>1.9506802833226835E-2</v>
      </c>
      <c r="I549" s="21">
        <f t="shared" si="135"/>
        <v>7.9299702788192229E-4</v>
      </c>
      <c r="J549" s="21">
        <f t="shared" si="136"/>
        <v>1.9366730441542478E-14</v>
      </c>
      <c r="K549" s="73">
        <f t="shared" si="137"/>
        <v>-1.332267629550187E-17</v>
      </c>
      <c r="L549" s="21">
        <f t="shared" si="138"/>
        <v>0.67300000000057902</v>
      </c>
      <c r="M549" s="74">
        <f t="shared" si="139"/>
        <v>6.2438975627963294E-6</v>
      </c>
      <c r="N549" s="10">
        <f t="shared" si="140"/>
        <v>4.9461519109199597E-4</v>
      </c>
      <c r="O549" s="10">
        <f t="shared" si="141"/>
        <v>8.903172052613023E-8</v>
      </c>
      <c r="P549" s="75">
        <v>547</v>
      </c>
      <c r="Q549" s="71">
        <f t="shared" si="142"/>
        <v>0.67300000000055971</v>
      </c>
      <c r="R549" s="76"/>
      <c r="S549" s="197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</row>
    <row r="550" spans="1:33" x14ac:dyDescent="0.25">
      <c r="A550" s="71">
        <f t="shared" si="130"/>
        <v>-2.0136421190213527E-2</v>
      </c>
      <c r="B550" s="60">
        <v>2.0136421190213527E-2</v>
      </c>
      <c r="C550" s="60">
        <v>0.67125979528536861</v>
      </c>
      <c r="D550" s="21">
        <f t="shared" si="131"/>
        <v>0.42013642119021355</v>
      </c>
      <c r="E550" s="21">
        <f t="shared" si="132"/>
        <v>1.9350398284546693E-2</v>
      </c>
      <c r="F550" s="21">
        <f t="shared" si="133"/>
        <v>1.4082386645686465E-12</v>
      </c>
      <c r="G550" s="21">
        <f t="shared" si="143"/>
        <v>7.8602290423954169E-4</v>
      </c>
      <c r="H550" s="21">
        <f t="shared" si="134"/>
        <v>1.9350398285954931E-2</v>
      </c>
      <c r="I550" s="21">
        <f t="shared" si="135"/>
        <v>7.8602290423954223E-4</v>
      </c>
      <c r="J550" s="21">
        <f t="shared" si="136"/>
        <v>1.9053647548598787E-14</v>
      </c>
      <c r="K550" s="73">
        <f t="shared" si="137"/>
        <v>-1.110223024625156E-17</v>
      </c>
      <c r="L550" s="21">
        <f t="shared" si="138"/>
        <v>0.67300000000048754</v>
      </c>
      <c r="M550" s="74">
        <f t="shared" si="139"/>
        <v>3.0283124505221614E-6</v>
      </c>
      <c r="N550" s="10">
        <f t="shared" si="140"/>
        <v>4.926569534562835E-4</v>
      </c>
      <c r="O550" s="10">
        <f t="shared" si="141"/>
        <v>8.6063581078965385E-8</v>
      </c>
      <c r="P550" s="75">
        <v>548</v>
      </c>
      <c r="Q550" s="71">
        <f t="shared" si="142"/>
        <v>0.67300000000046845</v>
      </c>
      <c r="R550" s="76"/>
      <c r="S550" s="197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</row>
    <row r="551" spans="1:33" x14ac:dyDescent="0.25">
      <c r="A551" s="71">
        <f t="shared" si="130"/>
        <v>-1.9973042519299048E-2</v>
      </c>
      <c r="B551" s="60">
        <v>1.9973042519299048E-2</v>
      </c>
      <c r="C551" s="60">
        <v>0.67110598930579624</v>
      </c>
      <c r="D551" s="21">
        <f t="shared" si="131"/>
        <v>0.41997304251929907</v>
      </c>
      <c r="E551" s="21">
        <f t="shared" si="132"/>
        <v>1.9193983289773869E-2</v>
      </c>
      <c r="F551" s="21">
        <f t="shared" si="133"/>
        <v>1.1785784848061984E-12</v>
      </c>
      <c r="G551" s="21">
        <f t="shared" si="143"/>
        <v>7.7905922832785524E-4</v>
      </c>
      <c r="H551" s="21">
        <f t="shared" si="134"/>
        <v>1.9193983290952447E-2</v>
      </c>
      <c r="I551" s="21">
        <f t="shared" si="135"/>
        <v>7.7905922832785567E-4</v>
      </c>
      <c r="J551" s="21">
        <f t="shared" si="136"/>
        <v>1.8745005547753574E-14</v>
      </c>
      <c r="K551" s="73">
        <f t="shared" si="137"/>
        <v>-1.110223024625156E-17</v>
      </c>
      <c r="L551" s="21">
        <f t="shared" si="138"/>
        <v>0.67300000000041083</v>
      </c>
      <c r="M551" s="74">
        <f t="shared" si="139"/>
        <v>3.5872765113144402E-6</v>
      </c>
      <c r="N551" s="10">
        <f t="shared" si="140"/>
        <v>4.9070642233161829E-4</v>
      </c>
      <c r="O551" s="10">
        <f t="shared" si="141"/>
        <v>8.3147340725903715E-8</v>
      </c>
      <c r="P551" s="75">
        <v>549</v>
      </c>
      <c r="Q551" s="71">
        <f t="shared" si="142"/>
        <v>0.67300000000039206</v>
      </c>
      <c r="R551" s="76"/>
      <c r="S551" s="197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</row>
    <row r="552" spans="1:33" x14ac:dyDescent="0.25">
      <c r="A552" s="71">
        <f t="shared" si="130"/>
        <v>-1.9809663848384569E-2</v>
      </c>
      <c r="B552" s="60">
        <v>1.9809663848384569E-2</v>
      </c>
      <c r="C552" s="60">
        <v>0.67065492342117483</v>
      </c>
      <c r="D552" s="21">
        <f t="shared" si="131"/>
        <v>0.41980966384838458</v>
      </c>
      <c r="E552" s="21">
        <f t="shared" si="132"/>
        <v>1.9037557869650282E-2</v>
      </c>
      <c r="F552" s="21">
        <f t="shared" si="133"/>
        <v>9.8635613565713514E-13</v>
      </c>
      <c r="G552" s="21">
        <f t="shared" si="143"/>
        <v>7.7210597772948975E-4</v>
      </c>
      <c r="H552" s="21">
        <f t="shared" si="134"/>
        <v>1.9037557870636639E-2</v>
      </c>
      <c r="I552" s="21">
        <f t="shared" si="135"/>
        <v>7.7210597772948909E-4</v>
      </c>
      <c r="J552" s="21">
        <f t="shared" si="136"/>
        <v>1.8440804439006845E-14</v>
      </c>
      <c r="K552" s="73">
        <f t="shared" si="137"/>
        <v>-1.110223024625156E-17</v>
      </c>
      <c r="L552" s="21">
        <f t="shared" si="138"/>
        <v>0.67300000000034654</v>
      </c>
      <c r="M552" s="74">
        <f t="shared" si="139"/>
        <v>5.4993841621796991E-6</v>
      </c>
      <c r="N552" s="10">
        <f t="shared" si="140"/>
        <v>4.8876356775458404E-4</v>
      </c>
      <c r="O552" s="10">
        <f t="shared" si="141"/>
        <v>8.0282921290387177E-8</v>
      </c>
      <c r="P552" s="75">
        <v>550</v>
      </c>
      <c r="Q552" s="71">
        <f t="shared" si="142"/>
        <v>0.67300000000032811</v>
      </c>
      <c r="R552" s="76"/>
      <c r="S552" s="197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</row>
    <row r="553" spans="1:33" x14ac:dyDescent="0.25">
      <c r="A553" s="71">
        <f t="shared" si="130"/>
        <v>-1.9646285177469972E-2</v>
      </c>
      <c r="B553" s="60">
        <v>1.9646285177469972E-2</v>
      </c>
      <c r="C553" s="60">
        <v>0.67065492342117483</v>
      </c>
      <c r="D553" s="21">
        <f t="shared" si="131"/>
        <v>0.41964628517746999</v>
      </c>
      <c r="E553" s="21">
        <f t="shared" si="132"/>
        <v>1.8881122046538371E-2</v>
      </c>
      <c r="F553" s="21">
        <f t="shared" si="133"/>
        <v>8.2547926827382641E-13</v>
      </c>
      <c r="G553" s="21">
        <f t="shared" si="143"/>
        <v>7.6516313008798131E-4</v>
      </c>
      <c r="H553" s="21">
        <f t="shared" si="134"/>
        <v>1.8881122047363849E-2</v>
      </c>
      <c r="I553" s="21">
        <f t="shared" si="135"/>
        <v>7.6516313008798196E-4</v>
      </c>
      <c r="J553" s="21">
        <f t="shared" si="136"/>
        <v>1.8141044222358603E-14</v>
      </c>
      <c r="K553" s="73">
        <f t="shared" si="137"/>
        <v>-1.110223024625156E-17</v>
      </c>
      <c r="L553" s="21">
        <f t="shared" si="138"/>
        <v>0.6730000000002927</v>
      </c>
      <c r="M553" s="74">
        <f t="shared" si="139"/>
        <v>5.4993841619271545E-6</v>
      </c>
      <c r="N553" s="10">
        <f t="shared" si="140"/>
        <v>4.868283598753928E-4</v>
      </c>
      <c r="O553" s="10">
        <f t="shared" si="141"/>
        <v>7.7470244309294812E-8</v>
      </c>
      <c r="P553" s="75">
        <v>551</v>
      </c>
      <c r="Q553" s="71">
        <f t="shared" si="142"/>
        <v>0.6730000000002746</v>
      </c>
      <c r="R553" s="76"/>
      <c r="S553" s="197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</row>
    <row r="554" spans="1:33" x14ac:dyDescent="0.25">
      <c r="A554" s="71">
        <f t="shared" si="130"/>
        <v>-1.9482906506555493E-2</v>
      </c>
      <c r="B554" s="60">
        <v>1.9482906506555493E-2</v>
      </c>
      <c r="C554" s="60">
        <v>0.67018268366409772</v>
      </c>
      <c r="D554" s="21">
        <f t="shared" si="131"/>
        <v>0.41948290650655551</v>
      </c>
      <c r="E554" s="21">
        <f t="shared" si="132"/>
        <v>1.8724675842739093E-2</v>
      </c>
      <c r="F554" s="21">
        <f t="shared" si="133"/>
        <v>6.9083169740304301E-13</v>
      </c>
      <c r="G554" s="21">
        <f t="shared" si="143"/>
        <v>7.5823066310772014E-4</v>
      </c>
      <c r="H554" s="21">
        <f t="shared" si="134"/>
        <v>1.8724675843429926E-2</v>
      </c>
      <c r="I554" s="21">
        <f t="shared" si="135"/>
        <v>7.5823066310771905E-4</v>
      </c>
      <c r="J554" s="21">
        <f t="shared" si="136"/>
        <v>1.784794534385809E-14</v>
      </c>
      <c r="K554" s="73">
        <f t="shared" si="137"/>
        <v>-1.110223024625156E-17</v>
      </c>
      <c r="L554" s="21">
        <f t="shared" si="138"/>
        <v>0.67300000000024773</v>
      </c>
      <c r="M554" s="74">
        <f t="shared" si="139"/>
        <v>7.9372713379377213E-6</v>
      </c>
      <c r="N554" s="10">
        <f t="shared" si="140"/>
        <v>4.8490076895750262E-4</v>
      </c>
      <c r="O554" s="10">
        <f t="shared" si="141"/>
        <v>7.470923103616852E-8</v>
      </c>
      <c r="P554" s="75">
        <v>552</v>
      </c>
      <c r="Q554" s="71">
        <f t="shared" si="142"/>
        <v>0.67300000000022986</v>
      </c>
      <c r="R554" s="76"/>
      <c r="S554" s="197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</row>
    <row r="555" spans="1:33" x14ac:dyDescent="0.25">
      <c r="A555" s="71">
        <f t="shared" si="130"/>
        <v>-1.9319527835641014E-2</v>
      </c>
      <c r="B555" s="60">
        <v>1.9319527835641014E-2</v>
      </c>
      <c r="C555" s="60">
        <v>0.67110598930579624</v>
      </c>
      <c r="D555" s="21">
        <f t="shared" si="131"/>
        <v>0.41931952783564103</v>
      </c>
      <c r="E555" s="21">
        <f t="shared" si="132"/>
        <v>1.8568219280491668E-2</v>
      </c>
      <c r="F555" s="21">
        <f t="shared" si="133"/>
        <v>5.7814128484602759E-13</v>
      </c>
      <c r="G555" s="21">
        <f t="shared" si="143"/>
        <v>7.513085545536452E-4</v>
      </c>
      <c r="H555" s="21">
        <f t="shared" si="134"/>
        <v>1.856821928106981E-2</v>
      </c>
      <c r="I555" s="21">
        <f t="shared" si="135"/>
        <v>7.5130855455364477E-4</v>
      </c>
      <c r="J555" s="21">
        <f t="shared" si="136"/>
        <v>1.7559287357456058E-14</v>
      </c>
      <c r="K555" s="73">
        <f t="shared" si="137"/>
        <v>-1.110223024625156E-17</v>
      </c>
      <c r="L555" s="21">
        <f t="shared" si="138"/>
        <v>0.67300000000020987</v>
      </c>
      <c r="M555" s="74">
        <f t="shared" si="139"/>
        <v>3.5872765105532358E-6</v>
      </c>
      <c r="N555" s="10">
        <f t="shared" si="140"/>
        <v>4.8298076537714403E-4</v>
      </c>
      <c r="O555" s="10">
        <f t="shared" si="141"/>
        <v>7.1999802444348633E-8</v>
      </c>
      <c r="P555" s="75">
        <v>553</v>
      </c>
      <c r="Q555" s="71">
        <f t="shared" si="142"/>
        <v>0.67300000000019233</v>
      </c>
      <c r="R555" s="76"/>
      <c r="S555" s="197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</row>
    <row r="556" spans="1:33" x14ac:dyDescent="0.25">
      <c r="A556" s="71">
        <f t="shared" si="130"/>
        <v>-1.9156149164726535E-2</v>
      </c>
      <c r="B556" s="60">
        <v>1.9156149164726535E-2</v>
      </c>
      <c r="C556" s="60">
        <v>0.67018822769658193</v>
      </c>
      <c r="D556" s="21">
        <f t="shared" si="131"/>
        <v>0.41915614916472654</v>
      </c>
      <c r="E556" s="21">
        <f t="shared" si="132"/>
        <v>1.8411752381974386E-2</v>
      </c>
      <c r="F556" s="21">
        <f t="shared" si="133"/>
        <v>4.8382409190141187E-13</v>
      </c>
      <c r="G556" s="21">
        <f t="shared" si="143"/>
        <v>7.4439678225104999E-4</v>
      </c>
      <c r="H556" s="21">
        <f t="shared" si="134"/>
        <v>1.8411752382458211E-2</v>
      </c>
      <c r="I556" s="21">
        <f t="shared" si="135"/>
        <v>7.4439678225104934E-4</v>
      </c>
      <c r="J556" s="21">
        <f t="shared" si="136"/>
        <v>1.7275070263152513E-14</v>
      </c>
      <c r="K556" s="73">
        <f t="shared" si="137"/>
        <v>-1.110223024625156E-17</v>
      </c>
      <c r="L556" s="21">
        <f t="shared" si="138"/>
        <v>0.67300000000017812</v>
      </c>
      <c r="M556" s="74">
        <f t="shared" si="139"/>
        <v>7.9060634872706471E-6</v>
      </c>
      <c r="N556" s="10">
        <f t="shared" si="140"/>
        <v>4.8106831962299915E-4</v>
      </c>
      <c r="O556" s="10">
        <f t="shared" si="141"/>
        <v>6.9341879230052426E-8</v>
      </c>
      <c r="P556" s="75">
        <v>554</v>
      </c>
      <c r="Q556" s="71">
        <f t="shared" si="142"/>
        <v>0.67300000000016091</v>
      </c>
      <c r="R556" s="76"/>
      <c r="S556" s="197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</row>
    <row r="557" spans="1:33" x14ac:dyDescent="0.25">
      <c r="A557" s="71">
        <f t="shared" si="130"/>
        <v>-1.9074459829269239E-2</v>
      </c>
      <c r="B557" s="60">
        <v>1.9074459829269239E-2</v>
      </c>
      <c r="C557" s="60">
        <v>0.67095192084061839</v>
      </c>
      <c r="D557" s="21">
        <f t="shared" si="131"/>
        <v>0.41907445982926927</v>
      </c>
      <c r="E557" s="21">
        <f t="shared" si="132"/>
        <v>1.8333515063528542E-2</v>
      </c>
      <c r="F557" s="21">
        <f t="shared" si="133"/>
        <v>4.4260692333432463E-13</v>
      </c>
      <c r="G557" s="21">
        <f t="shared" si="143"/>
        <v>7.4094476528095699E-4</v>
      </c>
      <c r="H557" s="21">
        <f t="shared" si="134"/>
        <v>1.8333515063971149E-2</v>
      </c>
      <c r="I557" s="21">
        <f t="shared" si="135"/>
        <v>7.4094476528095612E-4</v>
      </c>
      <c r="J557" s="21">
        <f t="shared" si="136"/>
        <v>1.7132961716000739E-14</v>
      </c>
      <c r="K557" s="73">
        <f t="shared" si="137"/>
        <v>-1.110223024625156E-17</v>
      </c>
      <c r="L557" s="21">
        <f t="shared" si="138"/>
        <v>0.67300000000016436</v>
      </c>
      <c r="M557" s="74">
        <f t="shared" si="139"/>
        <v>4.1946282437665188E-6</v>
      </c>
      <c r="N557" s="10">
        <f t="shared" si="140"/>
        <v>4.801149217390988E-4</v>
      </c>
      <c r="O557" s="10">
        <f t="shared" si="141"/>
        <v>6.803220728206976E-8</v>
      </c>
      <c r="P557" s="75">
        <v>555</v>
      </c>
      <c r="Q557" s="71">
        <f t="shared" si="142"/>
        <v>0.67300000000014726</v>
      </c>
      <c r="R557" s="76"/>
      <c r="S557" s="197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</row>
    <row r="558" spans="1:33" x14ac:dyDescent="0.25">
      <c r="A558" s="71">
        <f t="shared" si="130"/>
        <v>-1.8829391822897459E-2</v>
      </c>
      <c r="B558" s="60">
        <v>1.8829391822897459E-2</v>
      </c>
      <c r="C558" s="60">
        <v>0.67079815013879907</v>
      </c>
      <c r="D558" s="21">
        <f t="shared" si="131"/>
        <v>0.41882939182289747</v>
      </c>
      <c r="E558" s="21">
        <f t="shared" si="132"/>
        <v>1.809878766453938E-2</v>
      </c>
      <c r="F558" s="21">
        <f t="shared" si="133"/>
        <v>3.3883590377926943E-13</v>
      </c>
      <c r="G558" s="21">
        <f t="shared" si="143"/>
        <v>7.3060415800252354E-4</v>
      </c>
      <c r="H558" s="21">
        <f t="shared" si="134"/>
        <v>1.8098787664878217E-2</v>
      </c>
      <c r="I558" s="21">
        <f t="shared" si="135"/>
        <v>7.3060415800252289E-4</v>
      </c>
      <c r="J558" s="21">
        <f t="shared" si="136"/>
        <v>1.6719958750840881E-14</v>
      </c>
      <c r="K558" s="73">
        <f t="shared" si="137"/>
        <v>-1.110223024625156E-17</v>
      </c>
      <c r="L558" s="21">
        <f t="shared" si="138"/>
        <v>0.67300000000012949</v>
      </c>
      <c r="M558" s="74">
        <f t="shared" si="139"/>
        <v>4.8481428118408307E-6</v>
      </c>
      <c r="N558" s="10">
        <f t="shared" si="140"/>
        <v>4.7726598410760822E-4</v>
      </c>
      <c r="O558" s="10">
        <f t="shared" si="141"/>
        <v>6.4180230352410027E-8</v>
      </c>
      <c r="P558" s="75">
        <v>556</v>
      </c>
      <c r="Q558" s="71">
        <f t="shared" si="142"/>
        <v>0.67300000000011273</v>
      </c>
      <c r="R558" s="76"/>
      <c r="S558" s="197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</row>
    <row r="559" spans="1:33" x14ac:dyDescent="0.25">
      <c r="A559" s="71">
        <f t="shared" si="130"/>
        <v>-1.8747702487440163E-2</v>
      </c>
      <c r="B559" s="60">
        <v>1.8747702487440163E-2</v>
      </c>
      <c r="C559" s="60">
        <v>0.67125444847432381</v>
      </c>
      <c r="D559" s="21">
        <f t="shared" si="131"/>
        <v>0.4187477024874402</v>
      </c>
      <c r="E559" s="21">
        <f t="shared" si="132"/>
        <v>1.8020540059497298E-2</v>
      </c>
      <c r="F559" s="21">
        <f t="shared" si="133"/>
        <v>3.099620560220866E-13</v>
      </c>
      <c r="G559" s="21">
        <f t="shared" si="143"/>
        <v>7.2716242761632077E-4</v>
      </c>
      <c r="H559" s="21">
        <f t="shared" si="134"/>
        <v>1.8020540059807258E-2</v>
      </c>
      <c r="I559" s="21">
        <f t="shared" si="135"/>
        <v>7.271624276163224E-4</v>
      </c>
      <c r="J559" s="21">
        <f t="shared" si="136"/>
        <v>1.6582291095787588E-14</v>
      </c>
      <c r="K559" s="73">
        <f t="shared" si="137"/>
        <v>-1.110223024625156E-17</v>
      </c>
      <c r="L559" s="21">
        <f t="shared" si="138"/>
        <v>0.67300000000011972</v>
      </c>
      <c r="M559" s="74">
        <f t="shared" si="139"/>
        <v>3.0469501292084595E-6</v>
      </c>
      <c r="N559" s="10">
        <f t="shared" si="140"/>
        <v>4.7632007806873417E-4</v>
      </c>
      <c r="O559" s="10">
        <f t="shared" si="141"/>
        <v>6.292188432655443E-8</v>
      </c>
      <c r="P559" s="75">
        <v>557</v>
      </c>
      <c r="Q559" s="71">
        <f t="shared" si="142"/>
        <v>0.67300000000010318</v>
      </c>
      <c r="R559" s="76"/>
      <c r="S559" s="197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</row>
    <row r="560" spans="1:33" x14ac:dyDescent="0.25">
      <c r="A560" s="71">
        <f t="shared" si="130"/>
        <v>-1.8584323816525684E-2</v>
      </c>
      <c r="B560" s="60">
        <v>1.8584323816525684E-2</v>
      </c>
      <c r="C560" s="60">
        <v>0.67079815013879907</v>
      </c>
      <c r="D560" s="21">
        <f t="shared" si="131"/>
        <v>0.41858432381652572</v>
      </c>
      <c r="E560" s="21">
        <f t="shared" si="132"/>
        <v>1.786403715781415E-2</v>
      </c>
      <c r="F560" s="21">
        <f t="shared" si="133"/>
        <v>2.5938598491316522E-13</v>
      </c>
      <c r="G560" s="21">
        <f t="shared" si="143"/>
        <v>7.2028665843583417E-4</v>
      </c>
      <c r="H560" s="21">
        <f t="shared" si="134"/>
        <v>1.7864037158073536E-2</v>
      </c>
      <c r="I560" s="21">
        <f t="shared" si="135"/>
        <v>7.2028665843583385E-4</v>
      </c>
      <c r="J560" s="21">
        <f t="shared" si="136"/>
        <v>1.6313617123828743E-14</v>
      </c>
      <c r="K560" s="73">
        <f t="shared" si="137"/>
        <v>-1.110223024625156E-17</v>
      </c>
      <c r="L560" s="21">
        <f t="shared" si="138"/>
        <v>0.67300000000010263</v>
      </c>
      <c r="M560" s="74">
        <f t="shared" si="139"/>
        <v>4.8481428117225155E-6</v>
      </c>
      <c r="N560" s="10">
        <f t="shared" si="140"/>
        <v>4.7443385391800652E-4</v>
      </c>
      <c r="O560" s="10">
        <f t="shared" si="141"/>
        <v>6.0443601489281015E-8</v>
      </c>
      <c r="P560" s="75">
        <v>558</v>
      </c>
      <c r="Q560" s="71">
        <f t="shared" si="142"/>
        <v>0.67300000000008631</v>
      </c>
      <c r="R560" s="76"/>
      <c r="S560" s="197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</row>
    <row r="561" spans="1:33" x14ac:dyDescent="0.25">
      <c r="A561" s="71">
        <f t="shared" si="130"/>
        <v>-1.8420945145611201E-2</v>
      </c>
      <c r="B561" s="60">
        <v>1.8420945145611201E-2</v>
      </c>
      <c r="C561" s="60">
        <v>0.6703309385829388</v>
      </c>
      <c r="D561" s="21">
        <f t="shared" si="131"/>
        <v>0.41842094514561123</v>
      </c>
      <c r="E561" s="21">
        <f t="shared" si="132"/>
        <v>1.7707524018915122E-2</v>
      </c>
      <c r="F561" s="21">
        <f t="shared" si="133"/>
        <v>2.17059287210843E-13</v>
      </c>
      <c r="G561" s="21">
        <f t="shared" si="143"/>
        <v>7.1342112646297084E-4</v>
      </c>
      <c r="H561" s="21">
        <f t="shared" si="134"/>
        <v>1.7707524019132181E-2</v>
      </c>
      <c r="I561" s="21">
        <f t="shared" si="135"/>
        <v>7.1342112646297117E-4</v>
      </c>
      <c r="J561" s="21">
        <f t="shared" si="136"/>
        <v>1.6049384043968386E-14</v>
      </c>
      <c r="K561" s="73">
        <f t="shared" si="137"/>
        <v>-1.110223024625156E-17</v>
      </c>
      <c r="L561" s="21">
        <f t="shared" si="138"/>
        <v>0.67300000000008819</v>
      </c>
      <c r="M561" s="74">
        <f t="shared" si="139"/>
        <v>7.1238888485155566E-6</v>
      </c>
      <c r="N561" s="10">
        <f t="shared" si="140"/>
        <v>4.7255505617274749E-4</v>
      </c>
      <c r="O561" s="10">
        <f t="shared" si="141"/>
        <v>5.8016463817054976E-8</v>
      </c>
      <c r="P561" s="75">
        <v>559</v>
      </c>
      <c r="Q561" s="71">
        <f t="shared" si="142"/>
        <v>0.67300000000007221</v>
      </c>
      <c r="R561" s="76"/>
      <c r="S561" s="197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</row>
    <row r="562" spans="1:33" x14ac:dyDescent="0.25">
      <c r="A562" s="71">
        <f t="shared" si="130"/>
        <v>-1.8257566474696722E-2</v>
      </c>
      <c r="B562" s="60">
        <v>1.8257566474696722E-2</v>
      </c>
      <c r="C562" s="60">
        <v>0.67095192084061839</v>
      </c>
      <c r="D562" s="21">
        <f t="shared" si="131"/>
        <v>0.41825756647469675</v>
      </c>
      <c r="E562" s="21">
        <f t="shared" si="132"/>
        <v>1.755100066464749E-2</v>
      </c>
      <c r="F562" s="21">
        <f t="shared" si="133"/>
        <v>1.8163928694471391E-13</v>
      </c>
      <c r="G562" s="21">
        <f t="shared" si="143"/>
        <v>7.0656580985180295E-4</v>
      </c>
      <c r="H562" s="21">
        <f t="shared" si="134"/>
        <v>1.755100066482913E-2</v>
      </c>
      <c r="I562" s="21">
        <f t="shared" si="135"/>
        <v>7.0656580985180284E-4</v>
      </c>
      <c r="J562" s="21">
        <f t="shared" si="136"/>
        <v>1.5789591856206509E-14</v>
      </c>
      <c r="K562" s="73">
        <f t="shared" si="137"/>
        <v>-1.110223024625156E-17</v>
      </c>
      <c r="L562" s="21">
        <f t="shared" si="138"/>
        <v>0.6730000000000762</v>
      </c>
      <c r="M562" s="74">
        <f t="shared" si="139"/>
        <v>4.1946282434054354E-6</v>
      </c>
      <c r="N562" s="10">
        <f t="shared" si="140"/>
        <v>4.7068365593267927E-4</v>
      </c>
      <c r="O562" s="10">
        <f t="shared" si="141"/>
        <v>5.5640390537525102E-8</v>
      </c>
      <c r="P562" s="75">
        <v>560</v>
      </c>
      <c r="Q562" s="71">
        <f t="shared" si="142"/>
        <v>0.67300000000006044</v>
      </c>
      <c r="R562" s="76"/>
      <c r="S562" s="197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</row>
    <row r="563" spans="1:33" x14ac:dyDescent="0.25">
      <c r="A563" s="71">
        <f t="shared" si="130"/>
        <v>-1.8175877139239426E-2</v>
      </c>
      <c r="B563" s="60">
        <v>1.8175877139239426E-2</v>
      </c>
      <c r="C563" s="60">
        <v>0.6703309385829388</v>
      </c>
      <c r="D563" s="21">
        <f t="shared" si="131"/>
        <v>0.41817587713923943</v>
      </c>
      <c r="E563" s="21">
        <f t="shared" si="132"/>
        <v>1.7472735163561445E-2</v>
      </c>
      <c r="F563" s="21">
        <f t="shared" si="133"/>
        <v>1.6615903097873092E-13</v>
      </c>
      <c r="G563" s="21">
        <f t="shared" si="143"/>
        <v>7.0314197549616042E-4</v>
      </c>
      <c r="H563" s="21">
        <f t="shared" si="134"/>
        <v>1.7472735163727604E-2</v>
      </c>
      <c r="I563" s="21">
        <f t="shared" si="135"/>
        <v>7.0314197549616075E-4</v>
      </c>
      <c r="J563" s="21">
        <f t="shared" si="136"/>
        <v>1.5660805985350196E-14</v>
      </c>
      <c r="K563" s="73">
        <f t="shared" si="137"/>
        <v>-1.110223024625156E-17</v>
      </c>
      <c r="L563" s="21">
        <f t="shared" si="138"/>
        <v>0.67300000000007099</v>
      </c>
      <c r="M563" s="74">
        <f t="shared" si="139"/>
        <v>7.1238888484236959E-6</v>
      </c>
      <c r="N563" s="10">
        <f t="shared" si="140"/>
        <v>4.6975072087579163E-4</v>
      </c>
      <c r="O563" s="10">
        <f t="shared" si="141"/>
        <v>5.4471477733269966E-8</v>
      </c>
      <c r="P563" s="75">
        <v>561</v>
      </c>
      <c r="Q563" s="71">
        <f t="shared" si="142"/>
        <v>0.67300000000005533</v>
      </c>
      <c r="R563" s="76"/>
      <c r="S563" s="197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</row>
    <row r="564" spans="1:33" x14ac:dyDescent="0.25">
      <c r="A564" s="71">
        <f t="shared" si="130"/>
        <v>-1.8012498468324947E-2</v>
      </c>
      <c r="B564" s="60">
        <v>1.8012498468324947E-2</v>
      </c>
      <c r="C564" s="60">
        <v>0.67096266158504902</v>
      </c>
      <c r="D564" s="21">
        <f t="shared" si="131"/>
        <v>0.41801249846832494</v>
      </c>
      <c r="E564" s="21">
        <f t="shared" si="132"/>
        <v>1.7316196527074872E-2</v>
      </c>
      <c r="F564" s="21">
        <f t="shared" si="133"/>
        <v>1.3903822537743103E-13</v>
      </c>
      <c r="G564" s="21">
        <f t="shared" si="143"/>
        <v>6.9630194109562837E-4</v>
      </c>
      <c r="H564" s="21">
        <f t="shared" si="134"/>
        <v>1.731619652721391E-2</v>
      </c>
      <c r="I564" s="21">
        <f t="shared" si="135"/>
        <v>6.9630194109562848E-4</v>
      </c>
      <c r="J564" s="21">
        <f t="shared" si="136"/>
        <v>1.5407675135736052E-14</v>
      </c>
      <c r="K564" s="73">
        <f t="shared" si="137"/>
        <v>-8.8817841970012479E-18</v>
      </c>
      <c r="L564" s="21">
        <f t="shared" si="138"/>
        <v>0.67300000000006177</v>
      </c>
      <c r="M564" s="74">
        <f t="shared" si="139"/>
        <v>4.1507478172866479E-6</v>
      </c>
      <c r="N564" s="10">
        <f t="shared" si="140"/>
        <v>4.6789036294559035E-4</v>
      </c>
      <c r="O564" s="10">
        <f t="shared" si="141"/>
        <v>5.2171849032990974E-8</v>
      </c>
      <c r="P564" s="75">
        <v>562</v>
      </c>
      <c r="Q564" s="71">
        <f t="shared" si="142"/>
        <v>0.67300000000004634</v>
      </c>
      <c r="R564" s="76"/>
      <c r="S564" s="197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</row>
    <row r="565" spans="1:33" x14ac:dyDescent="0.25">
      <c r="A565" s="71">
        <f t="shared" si="130"/>
        <v>-1.7930809132867646E-2</v>
      </c>
      <c r="B565" s="60">
        <v>1.7930809132867646E-2</v>
      </c>
      <c r="C565" s="60">
        <v>0.67002900114061104</v>
      </c>
      <c r="D565" s="21">
        <f t="shared" si="131"/>
        <v>0.41793080913286768</v>
      </c>
      <c r="E565" s="21">
        <f t="shared" si="132"/>
        <v>1.7237923397099047E-2</v>
      </c>
      <c r="F565" s="21">
        <f t="shared" si="133"/>
        <v>1.2718479047714228E-13</v>
      </c>
      <c r="G565" s="21">
        <f t="shared" si="143"/>
        <v>6.9288573562613365E-4</v>
      </c>
      <c r="H565" s="21">
        <f t="shared" si="134"/>
        <v>1.7237923397226233E-2</v>
      </c>
      <c r="I565" s="21">
        <f t="shared" si="135"/>
        <v>6.9288573562613202E-4</v>
      </c>
      <c r="J565" s="21">
        <f t="shared" si="136"/>
        <v>1.5281109710928981E-14</v>
      </c>
      <c r="K565" s="73">
        <f t="shared" si="137"/>
        <v>-8.8817841970012479E-18</v>
      </c>
      <c r="L565" s="21">
        <f t="shared" si="138"/>
        <v>0.67300000000005766</v>
      </c>
      <c r="M565" s="74">
        <f t="shared" si="139"/>
        <v>8.8268342228331617E-6</v>
      </c>
      <c r="N565" s="10">
        <f t="shared" si="140"/>
        <v>4.6696293291565236E-4</v>
      </c>
      <c r="O565" s="10">
        <f t="shared" si="141"/>
        <v>5.1041112784558321E-8</v>
      </c>
      <c r="P565" s="75">
        <v>563</v>
      </c>
      <c r="Q565" s="71">
        <f t="shared" si="142"/>
        <v>0.67300000000004234</v>
      </c>
      <c r="R565" s="76"/>
      <c r="S565" s="197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</row>
    <row r="566" spans="1:33" x14ac:dyDescent="0.25">
      <c r="A566" s="71">
        <f t="shared" si="130"/>
        <v>-1.7767430461953167E-2</v>
      </c>
      <c r="B566" s="60">
        <v>1.7767430461953167E-2</v>
      </c>
      <c r="C566" s="60">
        <v>0.67095192084061839</v>
      </c>
      <c r="D566" s="21">
        <f t="shared" si="131"/>
        <v>0.41776743046195319</v>
      </c>
      <c r="E566" s="21">
        <f t="shared" si="132"/>
        <v>1.708136952721704E-2</v>
      </c>
      <c r="F566" s="21">
        <f t="shared" si="133"/>
        <v>1.0642722814148151E-13</v>
      </c>
      <c r="G566" s="21">
        <f t="shared" si="143"/>
        <v>6.8606093461466566E-4</v>
      </c>
      <c r="H566" s="21">
        <f t="shared" si="134"/>
        <v>1.7081369527323469E-2</v>
      </c>
      <c r="I566" s="21">
        <f t="shared" si="135"/>
        <v>6.8606093461466414E-4</v>
      </c>
      <c r="J566" s="21">
        <f t="shared" si="136"/>
        <v>1.5034640199462569E-14</v>
      </c>
      <c r="K566" s="73">
        <f t="shared" si="137"/>
        <v>-8.8817841970012479E-18</v>
      </c>
      <c r="L566" s="21">
        <f t="shared" si="138"/>
        <v>0.67300000000005045</v>
      </c>
      <c r="M566" s="74">
        <f t="shared" si="139"/>
        <v>4.1946282432999298E-6</v>
      </c>
      <c r="N566" s="10">
        <f t="shared" si="140"/>
        <v>4.6511355288559187E-4</v>
      </c>
      <c r="O566" s="10">
        <f t="shared" si="141"/>
        <v>4.8817745492932381E-8</v>
      </c>
      <c r="P566" s="75">
        <v>564</v>
      </c>
      <c r="Q566" s="71">
        <f t="shared" si="142"/>
        <v>0.67300000000003546</v>
      </c>
      <c r="R566" s="76"/>
      <c r="S566" s="197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</row>
    <row r="567" spans="1:33" x14ac:dyDescent="0.25">
      <c r="A567" s="71">
        <f t="shared" si="130"/>
        <v>-1.7685741126495871E-2</v>
      </c>
      <c r="B567" s="60">
        <v>1.7685741126495871E-2</v>
      </c>
      <c r="C567" s="60">
        <v>0.67064411701563265</v>
      </c>
      <c r="D567" s="21">
        <f t="shared" si="131"/>
        <v>0.41768574112649587</v>
      </c>
      <c r="E567" s="21">
        <f t="shared" si="132"/>
        <v>1.700308879271353E-2</v>
      </c>
      <c r="F567" s="21">
        <f t="shared" si="133"/>
        <v>9.7358787698464967E-14</v>
      </c>
      <c r="G567" s="21">
        <f t="shared" si="143"/>
        <v>6.8265233367006961E-4</v>
      </c>
      <c r="H567" s="21">
        <f t="shared" si="134"/>
        <v>1.7003088792810889E-2</v>
      </c>
      <c r="I567" s="21">
        <f t="shared" si="135"/>
        <v>6.8265233367006874E-4</v>
      </c>
      <c r="J567" s="21">
        <f t="shared" si="136"/>
        <v>1.4912515666753982E-14</v>
      </c>
      <c r="K567" s="73">
        <f t="shared" si="137"/>
        <v>-8.8817841970012479E-18</v>
      </c>
      <c r="L567" s="21">
        <f t="shared" si="138"/>
        <v>0.67300000000004734</v>
      </c>
      <c r="M567" s="74">
        <f t="shared" si="139"/>
        <v>5.550184636254677E-6</v>
      </c>
      <c r="N567" s="10">
        <f t="shared" si="140"/>
        <v>4.6419159576960496E-4</v>
      </c>
      <c r="O567" s="10">
        <f t="shared" si="141"/>
        <v>4.7725094004015137E-8</v>
      </c>
      <c r="P567" s="75">
        <v>565</v>
      </c>
      <c r="Q567" s="71">
        <f t="shared" si="142"/>
        <v>0.67300000000003246</v>
      </c>
      <c r="R567" s="76"/>
      <c r="S567" s="197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</row>
    <row r="568" spans="1:33" x14ac:dyDescent="0.25">
      <c r="A568" s="71">
        <f t="shared" si="130"/>
        <v>-1.7522362455581392E-2</v>
      </c>
      <c r="B568" s="60">
        <v>1.7522362455581392E-2</v>
      </c>
      <c r="C568" s="60">
        <v>0.67079815013879907</v>
      </c>
      <c r="D568" s="21">
        <f t="shared" si="131"/>
        <v>0.41752236245558139</v>
      </c>
      <c r="E568" s="21">
        <f t="shared" si="132"/>
        <v>1.6846519738061293E-2</v>
      </c>
      <c r="F568" s="21">
        <f t="shared" si="133"/>
        <v>8.1464418544296645E-14</v>
      </c>
      <c r="G568" s="21">
        <f t="shared" si="143"/>
        <v>6.758427174239634E-4</v>
      </c>
      <c r="H568" s="21">
        <f t="shared" si="134"/>
        <v>1.6846519738142759E-2</v>
      </c>
      <c r="I568" s="21">
        <f t="shared" si="135"/>
        <v>6.7584271742396178E-4</v>
      </c>
      <c r="J568" s="21">
        <f t="shared" si="136"/>
        <v>1.4670487047386057E-14</v>
      </c>
      <c r="K568" s="73">
        <f t="shared" si="137"/>
        <v>-8.8817841970012479E-18</v>
      </c>
      <c r="L568" s="21">
        <f t="shared" si="138"/>
        <v>0.67300000000004179</v>
      </c>
      <c r="M568" s="74">
        <f t="shared" si="139"/>
        <v>4.848142811454593E-6</v>
      </c>
      <c r="N568" s="10">
        <f t="shared" si="140"/>
        <v>4.6235312959686984E-4</v>
      </c>
      <c r="O568" s="10">
        <f t="shared" si="141"/>
        <v>4.5577804110581604E-8</v>
      </c>
      <c r="P568" s="75">
        <v>566</v>
      </c>
      <c r="Q568" s="71">
        <f t="shared" si="142"/>
        <v>0.67300000000002713</v>
      </c>
      <c r="R568" s="76"/>
      <c r="S568" s="197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</row>
    <row r="569" spans="1:33" x14ac:dyDescent="0.25">
      <c r="A569" s="71">
        <f t="shared" si="130"/>
        <v>-1.7358983784666909E-2</v>
      </c>
      <c r="B569" s="60">
        <v>1.7358983784666909E-2</v>
      </c>
      <c r="C569" s="60">
        <v>0.67079815013879907</v>
      </c>
      <c r="D569" s="21">
        <f t="shared" si="131"/>
        <v>0.41735898378466696</v>
      </c>
      <c r="E569" s="21">
        <f t="shared" si="132"/>
        <v>1.6689940587145444E-2</v>
      </c>
      <c r="F569" s="21">
        <f t="shared" si="133"/>
        <v>6.8167693711995025E-14</v>
      </c>
      <c r="G569" s="21">
        <f t="shared" si="143"/>
        <v>6.6904319743886498E-4</v>
      </c>
      <c r="H569" s="21">
        <f t="shared" si="134"/>
        <v>1.6689940587213611E-2</v>
      </c>
      <c r="I569" s="21">
        <f t="shared" si="135"/>
        <v>6.6904319743886498E-4</v>
      </c>
      <c r="J569" s="21">
        <f t="shared" si="136"/>
        <v>1.4432899320116622E-14</v>
      </c>
      <c r="K569" s="73">
        <f t="shared" si="137"/>
        <v>-8.8817841970012479E-18</v>
      </c>
      <c r="L569" s="21">
        <f t="shared" si="138"/>
        <v>0.67300000000003712</v>
      </c>
      <c r="M569" s="74">
        <f t="shared" si="139"/>
        <v>4.8481428114340593E-6</v>
      </c>
      <c r="N569" s="10">
        <f t="shared" si="140"/>
        <v>4.6052190392997046E-4</v>
      </c>
      <c r="O569" s="10">
        <f t="shared" si="141"/>
        <v>4.3481129846622535E-8</v>
      </c>
      <c r="P569" s="75">
        <v>567</v>
      </c>
      <c r="Q569" s="71">
        <f t="shared" si="142"/>
        <v>0.67300000000002269</v>
      </c>
      <c r="R569" s="76"/>
      <c r="S569" s="197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</row>
    <row r="570" spans="1:33" x14ac:dyDescent="0.25">
      <c r="A570" s="71">
        <f t="shared" si="130"/>
        <v>-1.7277294449209613E-2</v>
      </c>
      <c r="B570" s="60">
        <v>1.7277294449209613E-2</v>
      </c>
      <c r="C570" s="60">
        <v>0.67079247401076703</v>
      </c>
      <c r="D570" s="21">
        <f t="shared" si="131"/>
        <v>0.41727729444920963</v>
      </c>
      <c r="E570" s="21">
        <f t="shared" si="132"/>
        <v>1.6611647232298802E-2</v>
      </c>
      <c r="F570" s="21">
        <f t="shared" si="133"/>
        <v>6.2356092511716394E-14</v>
      </c>
      <c r="G570" s="21">
        <f t="shared" si="143"/>
        <v>6.656472168341393E-4</v>
      </c>
      <c r="H570" s="21">
        <f t="shared" si="134"/>
        <v>1.6611647232361158E-2</v>
      </c>
      <c r="I570" s="21">
        <f t="shared" si="135"/>
        <v>6.6564721683413897E-4</v>
      </c>
      <c r="J570" s="21">
        <f t="shared" si="136"/>
        <v>1.4315215679506522E-14</v>
      </c>
      <c r="K570" s="73">
        <f t="shared" si="137"/>
        <v>-8.8817841970012479E-18</v>
      </c>
      <c r="L570" s="21">
        <f t="shared" si="138"/>
        <v>0.67300000000003513</v>
      </c>
      <c r="M570" s="74">
        <f t="shared" si="139"/>
        <v>4.8731709932941029E-6</v>
      </c>
      <c r="N570" s="10">
        <f t="shared" si="140"/>
        <v>4.5960899747151822E-4</v>
      </c>
      <c r="O570" s="10">
        <f t="shared" si="141"/>
        <v>4.2451747838119432E-8</v>
      </c>
      <c r="P570" s="75">
        <v>568</v>
      </c>
      <c r="Q570" s="71">
        <f t="shared" si="142"/>
        <v>0.6730000000000208</v>
      </c>
      <c r="R570" s="76"/>
      <c r="S570" s="197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</row>
    <row r="571" spans="1:33" x14ac:dyDescent="0.25">
      <c r="A571" s="71">
        <f t="shared" si="130"/>
        <v>-1.7113915778295134E-2</v>
      </c>
      <c r="B571" s="60">
        <v>1.7113915778295134E-2</v>
      </c>
      <c r="C571" s="60">
        <v>0.67050635108789858</v>
      </c>
      <c r="D571" s="21">
        <f t="shared" si="131"/>
        <v>0.41711391577829515</v>
      </c>
      <c r="E571" s="21">
        <f t="shared" si="132"/>
        <v>1.6455052977216871E-2</v>
      </c>
      <c r="F571" s="21">
        <f t="shared" si="133"/>
        <v>5.2175208598025307E-14</v>
      </c>
      <c r="G571" s="21">
        <f t="shared" si="143"/>
        <v>6.588628010120029E-4</v>
      </c>
      <c r="H571" s="21">
        <f t="shared" si="134"/>
        <v>1.6455052977269045E-2</v>
      </c>
      <c r="I571" s="21">
        <f t="shared" si="135"/>
        <v>6.5886280101200452E-4</v>
      </c>
      <c r="J571" s="21">
        <f t="shared" si="136"/>
        <v>1.4084289290384818E-14</v>
      </c>
      <c r="K571" s="73">
        <f t="shared" si="137"/>
        <v>-8.8817841970012479E-18</v>
      </c>
      <c r="L571" s="21">
        <f t="shared" si="138"/>
        <v>0.67300000000003146</v>
      </c>
      <c r="M571" s="74">
        <f t="shared" si="139"/>
        <v>6.2182848969815169E-6</v>
      </c>
      <c r="N571" s="10">
        <f t="shared" si="140"/>
        <v>4.5778857973392757E-4</v>
      </c>
      <c r="O571" s="10">
        <f t="shared" si="141"/>
        <v>4.043084246258505E-8</v>
      </c>
      <c r="P571" s="75">
        <v>569</v>
      </c>
      <c r="Q571" s="71">
        <f t="shared" si="142"/>
        <v>0.67300000000001736</v>
      </c>
      <c r="R571" s="76"/>
      <c r="S571" s="197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</row>
    <row r="572" spans="1:33" x14ac:dyDescent="0.25">
      <c r="A572" s="71">
        <f t="shared" si="130"/>
        <v>-1.7032226442837837E-2</v>
      </c>
      <c r="B572" s="60">
        <v>1.7032226442837837E-2</v>
      </c>
      <c r="C572" s="60">
        <v>0.6692874553976299</v>
      </c>
      <c r="D572" s="21">
        <f t="shared" si="131"/>
        <v>0.41703222644283788</v>
      </c>
      <c r="E572" s="21">
        <f t="shared" si="132"/>
        <v>1.6376752082326081E-2</v>
      </c>
      <c r="F572" s="21">
        <f t="shared" si="133"/>
        <v>4.7724879603815205E-14</v>
      </c>
      <c r="G572" s="21">
        <f t="shared" si="143"/>
        <v>6.554743604500618E-4</v>
      </c>
      <c r="H572" s="21">
        <f t="shared" si="134"/>
        <v>1.6376752082373807E-2</v>
      </c>
      <c r="I572" s="21">
        <f t="shared" si="135"/>
        <v>6.5547436045006093E-4</v>
      </c>
      <c r="J572" s="21">
        <f t="shared" si="136"/>
        <v>1.3968826095823964E-14</v>
      </c>
      <c r="K572" s="73">
        <f t="shared" si="137"/>
        <v>-8.8817841970012479E-18</v>
      </c>
      <c r="L572" s="21">
        <f t="shared" si="138"/>
        <v>0.67300000000002991</v>
      </c>
      <c r="M572" s="74">
        <f t="shared" si="139"/>
        <v>1.3782987424809396E-5</v>
      </c>
      <c r="N572" s="10">
        <f t="shared" si="140"/>
        <v>4.5688106144656595E-4</v>
      </c>
      <c r="O572" s="10">
        <f t="shared" si="141"/>
        <v>3.9439298409091558E-8</v>
      </c>
      <c r="P572" s="75">
        <v>570</v>
      </c>
      <c r="Q572" s="71">
        <f t="shared" si="142"/>
        <v>0.67300000000001592</v>
      </c>
      <c r="R572" s="76"/>
      <c r="S572" s="197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</row>
    <row r="573" spans="1:33" x14ac:dyDescent="0.25">
      <c r="A573" s="71">
        <f t="shared" si="130"/>
        <v>-1.6868847771923354E-2</v>
      </c>
      <c r="B573" s="60">
        <v>1.6868847771923354E-2</v>
      </c>
      <c r="C573" s="60">
        <v>0.67066031723837127</v>
      </c>
      <c r="D573" s="21">
        <f t="shared" si="131"/>
        <v>0.4168688477719234</v>
      </c>
      <c r="E573" s="21">
        <f t="shared" si="132"/>
        <v>1.6220142771179495E-2</v>
      </c>
      <c r="F573" s="21">
        <f t="shared" si="133"/>
        <v>3.9933473194873622E-14</v>
      </c>
      <c r="G573" s="21">
        <f t="shared" si="143"/>
        <v>6.4870500069018344E-4</v>
      </c>
      <c r="H573" s="21">
        <f t="shared" si="134"/>
        <v>1.6220142771219428E-2</v>
      </c>
      <c r="I573" s="21">
        <f t="shared" si="135"/>
        <v>6.4870500069018355E-4</v>
      </c>
      <c r="J573" s="21">
        <f t="shared" si="136"/>
        <v>1.3742340598800745E-14</v>
      </c>
      <c r="K573" s="73">
        <f t="shared" si="137"/>
        <v>-8.8817841970012479E-18</v>
      </c>
      <c r="L573" s="21">
        <f t="shared" si="138"/>
        <v>0.67300000000002713</v>
      </c>
      <c r="M573" s="74">
        <f t="shared" si="139"/>
        <v>5.4741154251895873E-6</v>
      </c>
      <c r="N573" s="10">
        <f t="shared" si="140"/>
        <v>4.5507138856423068E-4</v>
      </c>
      <c r="O573" s="10">
        <f t="shared" si="141"/>
        <v>3.7493975744943964E-8</v>
      </c>
      <c r="P573" s="75">
        <v>571</v>
      </c>
      <c r="Q573" s="71">
        <f t="shared" si="142"/>
        <v>0.67300000000001337</v>
      </c>
      <c r="R573" s="76"/>
      <c r="S573" s="197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</row>
    <row r="574" spans="1:33" x14ac:dyDescent="0.25">
      <c r="A574" s="71">
        <f t="shared" si="130"/>
        <v>-1.6787158436466058E-2</v>
      </c>
      <c r="B574" s="60">
        <v>1.6787158436466058E-2</v>
      </c>
      <c r="C574" s="60">
        <v>0.67019875167111242</v>
      </c>
      <c r="D574" s="21">
        <f t="shared" si="131"/>
        <v>0.41678715843646608</v>
      </c>
      <c r="E574" s="21">
        <f t="shared" si="132"/>
        <v>1.6141834360246573E-2</v>
      </c>
      <c r="F574" s="21">
        <f t="shared" si="133"/>
        <v>3.6529945735006975E-14</v>
      </c>
      <c r="G574" s="21">
        <f t="shared" si="143"/>
        <v>6.4532407616932352E-4</v>
      </c>
      <c r="H574" s="21">
        <f t="shared" si="134"/>
        <v>1.6141834360283103E-2</v>
      </c>
      <c r="I574" s="21">
        <f t="shared" si="135"/>
        <v>6.4532407616932363E-4</v>
      </c>
      <c r="J574" s="21">
        <f t="shared" si="136"/>
        <v>1.3631318296338381E-14</v>
      </c>
      <c r="K574" s="73">
        <f t="shared" si="137"/>
        <v>-8.8817841970012479E-18</v>
      </c>
      <c r="L574" s="21">
        <f t="shared" si="138"/>
        <v>0.6730000000000258</v>
      </c>
      <c r="M574" s="74">
        <f t="shared" si="139"/>
        <v>7.8469922002399755E-6</v>
      </c>
      <c r="N574" s="10">
        <f t="shared" si="140"/>
        <v>4.541692270010057E-4</v>
      </c>
      <c r="O574" s="10">
        <f t="shared" si="141"/>
        <v>3.6540176360562376E-8</v>
      </c>
      <c r="P574" s="75">
        <v>572</v>
      </c>
      <c r="Q574" s="71">
        <f t="shared" si="142"/>
        <v>0.67300000000001214</v>
      </c>
      <c r="R574" s="76"/>
      <c r="S574" s="197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</row>
    <row r="575" spans="1:33" x14ac:dyDescent="0.25">
      <c r="A575" s="71">
        <f t="shared" si="130"/>
        <v>-1.6623779765551579E-2</v>
      </c>
      <c r="B575" s="60">
        <v>1.6623779765551579E-2</v>
      </c>
      <c r="C575" s="60">
        <v>0.66959477754577346</v>
      </c>
      <c r="D575" s="21">
        <f t="shared" si="131"/>
        <v>0.41662377976555159</v>
      </c>
      <c r="E575" s="21">
        <f t="shared" si="132"/>
        <v>1.5985210040942163E-2</v>
      </c>
      <c r="F575" s="21">
        <f t="shared" si="133"/>
        <v>3.0565966424598409E-14</v>
      </c>
      <c r="G575" s="21">
        <f t="shared" si="143"/>
        <v>6.3856972456544092E-4</v>
      </c>
      <c r="H575" s="21">
        <f t="shared" si="134"/>
        <v>1.5985210040972728E-2</v>
      </c>
      <c r="I575" s="21">
        <f t="shared" si="135"/>
        <v>6.3856972456544103E-4</v>
      </c>
      <c r="J575" s="21">
        <f t="shared" si="136"/>
        <v>1.3409273691413649E-14</v>
      </c>
      <c r="K575" s="73">
        <f t="shared" si="137"/>
        <v>-8.8817841970012479E-18</v>
      </c>
      <c r="L575" s="21">
        <f t="shared" si="138"/>
        <v>0.67300000000002369</v>
      </c>
      <c r="M575" s="74">
        <f t="shared" si="139"/>
        <v>1.1595539962929988E-5</v>
      </c>
      <c r="N575" s="10">
        <f t="shared" si="140"/>
        <v>4.5237023625957452E-4</v>
      </c>
      <c r="O575" s="10">
        <f t="shared" si="141"/>
        <v>3.4670249445366518E-8</v>
      </c>
      <c r="P575" s="75">
        <v>573</v>
      </c>
      <c r="Q575" s="71">
        <f t="shared" si="142"/>
        <v>0.67300000000001026</v>
      </c>
      <c r="R575" s="76"/>
      <c r="S575" s="197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</row>
    <row r="576" spans="1:33" x14ac:dyDescent="0.25">
      <c r="A576" s="71">
        <f t="shared" si="130"/>
        <v>-1.6623779765551579E-2</v>
      </c>
      <c r="B576" s="60">
        <v>1.6623779765551579E-2</v>
      </c>
      <c r="C576" s="60">
        <v>0.67035268250304392</v>
      </c>
      <c r="D576" s="21">
        <f t="shared" si="131"/>
        <v>0.41662377976555159</v>
      </c>
      <c r="E576" s="21">
        <f t="shared" si="132"/>
        <v>1.5985210040942163E-2</v>
      </c>
      <c r="F576" s="21">
        <f t="shared" si="133"/>
        <v>3.0565966424598409E-14</v>
      </c>
      <c r="G576" s="21">
        <f t="shared" si="143"/>
        <v>6.3856972456544092E-4</v>
      </c>
      <c r="H576" s="21">
        <f t="shared" si="134"/>
        <v>1.5985210040972728E-2</v>
      </c>
      <c r="I576" s="21">
        <f t="shared" si="135"/>
        <v>6.3856972456544103E-4</v>
      </c>
      <c r="J576" s="21">
        <f t="shared" si="136"/>
        <v>1.3409273691413649E-14</v>
      </c>
      <c r="K576" s="73">
        <f t="shared" si="137"/>
        <v>-8.8817841970012479E-18</v>
      </c>
      <c r="L576" s="21">
        <f t="shared" si="138"/>
        <v>0.67300000000002369</v>
      </c>
      <c r="M576" s="74">
        <f t="shared" si="139"/>
        <v>7.0082899298152502E-6</v>
      </c>
      <c r="N576" s="10">
        <f t="shared" si="140"/>
        <v>4.5237023625957452E-4</v>
      </c>
      <c r="O576" s="10">
        <f t="shared" si="141"/>
        <v>3.4670249445366518E-8</v>
      </c>
      <c r="P576" s="75">
        <v>574</v>
      </c>
      <c r="Q576" s="71">
        <f t="shared" si="142"/>
        <v>0.67300000000001026</v>
      </c>
      <c r="R576" s="76"/>
      <c r="S576" s="197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</row>
    <row r="577" spans="1:33" x14ac:dyDescent="0.25">
      <c r="A577" s="71">
        <f t="shared" si="130"/>
        <v>-1.64604010946371E-2</v>
      </c>
      <c r="B577" s="60">
        <v>1.64604010946371E-2</v>
      </c>
      <c r="C577" s="60">
        <v>0.67019875167111242</v>
      </c>
      <c r="D577" s="21">
        <f t="shared" si="131"/>
        <v>0.41646040109463711</v>
      </c>
      <c r="E577" s="21">
        <f t="shared" si="132"/>
        <v>1.5828575742718461E-2</v>
      </c>
      <c r="F577" s="21">
        <f t="shared" si="133"/>
        <v>2.5572460815590325E-14</v>
      </c>
      <c r="G577" s="21">
        <f t="shared" si="143"/>
        <v>6.3182535187987499E-4</v>
      </c>
      <c r="H577" s="21">
        <f t="shared" si="134"/>
        <v>1.5828575742744034E-2</v>
      </c>
      <c r="I577" s="21">
        <f t="shared" si="135"/>
        <v>6.3182535187987412E-4</v>
      </c>
      <c r="J577" s="21">
        <f t="shared" si="136"/>
        <v>1.3191669978587408E-14</v>
      </c>
      <c r="K577" s="73">
        <f t="shared" si="137"/>
        <v>-8.8817841970012479E-18</v>
      </c>
      <c r="L577" s="21">
        <f t="shared" si="138"/>
        <v>0.6730000000000218</v>
      </c>
      <c r="M577" s="74">
        <f t="shared" si="139"/>
        <v>7.8469922002175834E-6</v>
      </c>
      <c r="N577" s="10">
        <f t="shared" si="140"/>
        <v>4.5057833228084637E-4</v>
      </c>
      <c r="O577" s="10">
        <f t="shared" si="141"/>
        <v>3.2850482113530348E-8</v>
      </c>
      <c r="P577" s="75">
        <v>575</v>
      </c>
      <c r="Q577" s="71">
        <f t="shared" si="142"/>
        <v>0.67300000000000859</v>
      </c>
      <c r="R577" s="76"/>
      <c r="S577" s="197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</row>
    <row r="578" spans="1:33" x14ac:dyDescent="0.25">
      <c r="A578" s="71">
        <f t="shared" ref="A578:A641" si="144">-B578</f>
        <v>-1.63787117591798E-2</v>
      </c>
      <c r="B578" s="60">
        <v>1.63787117591798E-2</v>
      </c>
      <c r="C578" s="60">
        <v>0.67034725584580535</v>
      </c>
      <c r="D578" s="21">
        <f t="shared" ref="D578:D641" si="145">IF(B578=0,"",B578+1/$T$8)</f>
        <v>0.41637871175917984</v>
      </c>
      <c r="E578" s="21">
        <f t="shared" ref="E578:E641" si="146">IF(B578=0,"",$T$20-(LN(1+EXP(-$S$37*(H578-T$20))))/$S$37)</f>
        <v>1.5750254858123008E-2</v>
      </c>
      <c r="F578" s="21">
        <f t="shared" ref="F578:F641" si="147">IF(B578=0,"",B578-E578-G578-V$4*J578)</f>
        <v>2.3392676684616767E-14</v>
      </c>
      <c r="G578" s="21">
        <f t="shared" si="143"/>
        <v>6.2845690102031337E-4</v>
      </c>
      <c r="H578" s="21">
        <f t="shared" ref="H578:H641" si="148">IF(B578=0,"",B578-G578-V$4*J578)</f>
        <v>1.5750254858146399E-2</v>
      </c>
      <c r="I578" s="21">
        <f t="shared" ref="I578:I641" si="149">IF(B578=0,"",B578-H578-V$4*J578)</f>
        <v>6.28456901020315E-4</v>
      </c>
      <c r="J578" s="21">
        <f t="shared" ref="J578:J641" si="150">IF(B578=0,"",LN(1+EXP($U$37*(B578-$U$39)))/$U$37)</f>
        <v>1.3085088568223534E-14</v>
      </c>
      <c r="K578" s="73">
        <f t="shared" ref="K578:K641" si="151">IF(B578=0,"",-LN(1+EXP($V$41*(B578-$V$39)))/$V$41)</f>
        <v>-8.8817841970012479E-18</v>
      </c>
      <c r="L578" s="21">
        <f t="shared" ref="L578:L641" si="152">IF(B578=0,"",$S$41*E578+$S$8+$T$41*F578+$U$41*I578+S$43*(J578+K578))</f>
        <v>0.67300000000002091</v>
      </c>
      <c r="M578" s="74">
        <f t="shared" ref="M578:M641" si="153">IF(B578=0,"",(L578-C578)*(L578-C578))</f>
        <v>7.0370515477248769E-6</v>
      </c>
      <c r="N578" s="10">
        <f t="shared" ref="N578:N641" si="154">IF(B578=0,"",1/V$16*LN(1+EXP(V$16*(B578-V$4*J578-T$39))))</f>
        <v>4.4968502919571948E-4</v>
      </c>
      <c r="O578" s="10">
        <f t="shared" ref="O578:O641" si="155">IF(B578=0,"",(N578-I578)^2)</f>
        <v>3.1959382155669612E-8</v>
      </c>
      <c r="P578" s="75">
        <v>576</v>
      </c>
      <c r="Q578" s="71">
        <f t="shared" ref="Q578:Q641" si="156">IF(B578=0,"",S$8+T$41*F578)</f>
        <v>0.67300000000000781</v>
      </c>
      <c r="R578" s="76"/>
      <c r="S578" s="197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</row>
    <row r="579" spans="1:33" x14ac:dyDescent="0.25">
      <c r="A579" s="71">
        <f t="shared" si="144"/>
        <v>-1.6215333088265321E-2</v>
      </c>
      <c r="B579" s="60">
        <v>1.6215333088265321E-2</v>
      </c>
      <c r="C579" s="60">
        <v>0.66957853561189939</v>
      </c>
      <c r="D579" s="21">
        <f t="shared" si="145"/>
        <v>0.41621533308826536</v>
      </c>
      <c r="E579" s="21">
        <f t="shared" si="146"/>
        <v>1.5593605631156412E-2</v>
      </c>
      <c r="F579" s="21">
        <f t="shared" si="147"/>
        <v>1.9572121701125173E-14</v>
      </c>
      <c r="G579" s="21">
        <f t="shared" ref="G579:G642" si="157">IF(B579=0,"",1/2*(B579-V$4*J579+T$37)+1/2*POWER((B579-V$4*J579+T$37)^2-4*V$37*(B579-V$4*J579),0.5))</f>
        <v>6.2172745707646249E-4</v>
      </c>
      <c r="H579" s="21">
        <f t="shared" si="148"/>
        <v>1.5593605631175985E-2</v>
      </c>
      <c r="I579" s="21">
        <f t="shared" si="149"/>
        <v>6.2172745707646173E-4</v>
      </c>
      <c r="J579" s="21">
        <f t="shared" si="150"/>
        <v>1.2874146193545027E-14</v>
      </c>
      <c r="K579" s="73">
        <f t="shared" si="151"/>
        <v>-8.8817841970012479E-18</v>
      </c>
      <c r="L579" s="21">
        <f t="shared" si="152"/>
        <v>0.67300000000001947</v>
      </c>
      <c r="M579" s="74">
        <f t="shared" si="153"/>
        <v>1.1706418559173892E-5</v>
      </c>
      <c r="N579" s="10">
        <f t="shared" si="154"/>
        <v>4.4790370362795677E-4</v>
      </c>
      <c r="O579" s="10">
        <f t="shared" si="155"/>
        <v>3.0214697262926639E-8</v>
      </c>
      <c r="P579" s="75">
        <v>577</v>
      </c>
      <c r="Q579" s="71">
        <f t="shared" si="156"/>
        <v>0.67300000000000659</v>
      </c>
      <c r="R579" s="76"/>
      <c r="S579" s="197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</row>
    <row r="580" spans="1:33" x14ac:dyDescent="0.25">
      <c r="A580" s="71">
        <f t="shared" si="144"/>
        <v>-1.6133643752808024E-2</v>
      </c>
      <c r="B580" s="60">
        <v>1.6133643752808024E-2</v>
      </c>
      <c r="C580" s="60">
        <v>0.67050635108789858</v>
      </c>
      <c r="D580" s="21">
        <f t="shared" si="145"/>
        <v>0.41613364375280804</v>
      </c>
      <c r="E580" s="21">
        <f t="shared" si="146"/>
        <v>1.5515277294050979E-2</v>
      </c>
      <c r="F580" s="21">
        <f t="shared" si="147"/>
        <v>1.7905815719040753E-14</v>
      </c>
      <c r="G580" s="21">
        <f t="shared" si="157"/>
        <v>6.1836645872637153E-4</v>
      </c>
      <c r="H580" s="21">
        <f t="shared" si="148"/>
        <v>1.5515277294068885E-2</v>
      </c>
      <c r="I580" s="21">
        <f t="shared" si="149"/>
        <v>6.1836645872637153E-4</v>
      </c>
      <c r="J580" s="21">
        <f t="shared" si="150"/>
        <v>1.276756478318115E-14</v>
      </c>
      <c r="K580" s="73">
        <f t="shared" si="151"/>
        <v>-8.8817841970012479E-18</v>
      </c>
      <c r="L580" s="21">
        <f t="shared" si="152"/>
        <v>0.67300000000001881</v>
      </c>
      <c r="M580" s="74">
        <f t="shared" si="153"/>
        <v>6.2182848969183951E-6</v>
      </c>
      <c r="N580" s="10">
        <f t="shared" si="154"/>
        <v>4.4701567428259183E-4</v>
      </c>
      <c r="O580" s="10">
        <f t="shared" si="155"/>
        <v>2.9361091329498655E-8</v>
      </c>
      <c r="P580" s="75">
        <v>578</v>
      </c>
      <c r="Q580" s="71">
        <f t="shared" si="156"/>
        <v>0.67300000000000604</v>
      </c>
      <c r="R580" s="76"/>
      <c r="S580" s="197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</row>
    <row r="581" spans="1:33" x14ac:dyDescent="0.25">
      <c r="A581" s="71">
        <f t="shared" si="144"/>
        <v>-1.6051954417350727E-2</v>
      </c>
      <c r="B581" s="60">
        <v>1.6051954417350727E-2</v>
      </c>
      <c r="C581" s="60">
        <v>0.66988602674812281</v>
      </c>
      <c r="D581" s="21">
        <f t="shared" si="145"/>
        <v>0.41605195441735077</v>
      </c>
      <c r="E581" s="21">
        <f t="shared" si="146"/>
        <v>1.5436946478035483E-2</v>
      </c>
      <c r="F581" s="21">
        <f t="shared" si="147"/>
        <v>1.6373846722935988E-14</v>
      </c>
      <c r="G581" s="21">
        <f t="shared" si="157"/>
        <v>6.1500793928620512E-4</v>
      </c>
      <c r="H581" s="21">
        <f t="shared" si="148"/>
        <v>1.5436946478051857E-2</v>
      </c>
      <c r="I581" s="21">
        <f t="shared" si="149"/>
        <v>6.150079392862049E-4</v>
      </c>
      <c r="J581" s="21">
        <f t="shared" si="150"/>
        <v>1.2665424264915764E-14</v>
      </c>
      <c r="K581" s="73">
        <f t="shared" si="151"/>
        <v>-8.8817841970012479E-18</v>
      </c>
      <c r="L581" s="21">
        <f t="shared" si="152"/>
        <v>0.67300000000001814</v>
      </c>
      <c r="M581" s="74">
        <f t="shared" si="153"/>
        <v>9.6968294135195767E-6</v>
      </c>
      <c r="N581" s="10">
        <f t="shared" si="154"/>
        <v>4.4612939599864227E-4</v>
      </c>
      <c r="O581" s="10">
        <f t="shared" si="155"/>
        <v>2.8519962382929167E-8</v>
      </c>
      <c r="P581" s="75">
        <v>579</v>
      </c>
      <c r="Q581" s="71">
        <f t="shared" si="156"/>
        <v>0.67300000000000548</v>
      </c>
      <c r="R581" s="76"/>
      <c r="S581" s="197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</row>
    <row r="582" spans="1:33" x14ac:dyDescent="0.25">
      <c r="A582" s="71">
        <f t="shared" si="144"/>
        <v>-1.5888575746436245E-2</v>
      </c>
      <c r="B582" s="60">
        <v>1.5888575746436245E-2</v>
      </c>
      <c r="C582" s="60">
        <v>0.6698915026211778</v>
      </c>
      <c r="D582" s="21">
        <f t="shared" si="145"/>
        <v>0.41588857574643628</v>
      </c>
      <c r="E582" s="21">
        <f t="shared" si="146"/>
        <v>1.5280277419767143E-2</v>
      </c>
      <c r="F582" s="21">
        <f t="shared" si="147"/>
        <v>1.3700707235394505E-14</v>
      </c>
      <c r="G582" s="21">
        <f t="shared" si="157"/>
        <v>6.0829832664294203E-4</v>
      </c>
      <c r="H582" s="21">
        <f t="shared" si="148"/>
        <v>1.5280277419780844E-2</v>
      </c>
      <c r="I582" s="21">
        <f t="shared" si="149"/>
        <v>6.0829832664294192E-4</v>
      </c>
      <c r="J582" s="21">
        <f t="shared" si="150"/>
        <v>1.2458922782335746E-14</v>
      </c>
      <c r="K582" s="73">
        <f t="shared" si="151"/>
        <v>-8.8817841970012479E-18</v>
      </c>
      <c r="L582" s="21">
        <f t="shared" si="152"/>
        <v>0.67300000000001703</v>
      </c>
      <c r="M582" s="74">
        <f t="shared" si="153"/>
        <v>9.6627559542503357E-6</v>
      </c>
      <c r="N582" s="10">
        <f t="shared" si="154"/>
        <v>4.443620789613873E-4</v>
      </c>
      <c r="O582" s="10">
        <f t="shared" si="155"/>
        <v>2.6875093303908024E-8</v>
      </c>
      <c r="P582" s="75">
        <v>580</v>
      </c>
      <c r="Q582" s="71">
        <f t="shared" si="156"/>
        <v>0.67300000000000459</v>
      </c>
      <c r="R582" s="76"/>
      <c r="S582" s="197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</row>
    <row r="583" spans="1:33" x14ac:dyDescent="0.25">
      <c r="A583" s="71">
        <f t="shared" si="144"/>
        <v>-1.5888575746436245E-2</v>
      </c>
      <c r="B583" s="60">
        <v>1.5888575746436245E-2</v>
      </c>
      <c r="C583" s="60">
        <v>0.67035268250304392</v>
      </c>
      <c r="D583" s="21">
        <f t="shared" si="145"/>
        <v>0.41588857574643628</v>
      </c>
      <c r="E583" s="21">
        <f t="shared" si="146"/>
        <v>1.5280277419767143E-2</v>
      </c>
      <c r="F583" s="21">
        <f t="shared" si="147"/>
        <v>1.3700707235394505E-14</v>
      </c>
      <c r="G583" s="21">
        <f t="shared" si="157"/>
        <v>6.0829832664294203E-4</v>
      </c>
      <c r="H583" s="21">
        <f t="shared" si="148"/>
        <v>1.5280277419780844E-2</v>
      </c>
      <c r="I583" s="21">
        <f t="shared" si="149"/>
        <v>6.0829832664294192E-4</v>
      </c>
      <c r="J583" s="21">
        <f t="shared" si="150"/>
        <v>1.2458922782335746E-14</v>
      </c>
      <c r="K583" s="73">
        <f t="shared" si="151"/>
        <v>-8.8817841970012479E-18</v>
      </c>
      <c r="L583" s="21">
        <f t="shared" si="152"/>
        <v>0.67300000000001703</v>
      </c>
      <c r="M583" s="74">
        <f t="shared" si="153"/>
        <v>7.0082899297799815E-6</v>
      </c>
      <c r="N583" s="10">
        <f t="shared" si="154"/>
        <v>4.443620789613873E-4</v>
      </c>
      <c r="O583" s="10">
        <f t="shared" si="155"/>
        <v>2.6875093303908024E-8</v>
      </c>
      <c r="P583" s="75">
        <v>581</v>
      </c>
      <c r="Q583" s="71">
        <f t="shared" si="156"/>
        <v>0.67300000000000459</v>
      </c>
      <c r="R583" s="76"/>
      <c r="S583" s="197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</row>
    <row r="584" spans="1:33" x14ac:dyDescent="0.25">
      <c r="A584" s="71">
        <f t="shared" si="144"/>
        <v>-1.5725197075521766E-2</v>
      </c>
      <c r="B584" s="60">
        <v>1.5725197075521766E-2</v>
      </c>
      <c r="C584" s="60">
        <v>0.66913368098976789</v>
      </c>
      <c r="D584" s="21">
        <f t="shared" si="145"/>
        <v>0.4157251970755218</v>
      </c>
      <c r="E584" s="21">
        <f t="shared" si="146"/>
        <v>1.5123598477301516E-2</v>
      </c>
      <c r="F584" s="21">
        <f t="shared" si="147"/>
        <v>1.1463746618652644E-14</v>
      </c>
      <c r="G584" s="21">
        <f t="shared" si="157"/>
        <v>6.0159859819652883E-4</v>
      </c>
      <c r="H584" s="21">
        <f t="shared" si="148"/>
        <v>1.5123598477312979E-2</v>
      </c>
      <c r="I584" s="21">
        <f t="shared" si="149"/>
        <v>6.0159859819652948E-4</v>
      </c>
      <c r="J584" s="21">
        <f t="shared" si="150"/>
        <v>1.2256862191854216E-14</v>
      </c>
      <c r="K584" s="73">
        <f t="shared" si="151"/>
        <v>-8.8817841970012479E-18</v>
      </c>
      <c r="L584" s="21">
        <f t="shared" si="152"/>
        <v>0.67300000000001603</v>
      </c>
      <c r="M584" s="74">
        <f t="shared" si="153"/>
        <v>1.4948422689006177E-5</v>
      </c>
      <c r="N584" s="10">
        <f t="shared" si="154"/>
        <v>4.4260172527398436E-4</v>
      </c>
      <c r="O584" s="10">
        <f t="shared" si="155"/>
        <v>2.5280005599147965E-8</v>
      </c>
      <c r="P584" s="75">
        <v>582</v>
      </c>
      <c r="Q584" s="71">
        <f t="shared" si="156"/>
        <v>0.67300000000000382</v>
      </c>
      <c r="R584" s="76"/>
      <c r="S584" s="197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</row>
    <row r="585" spans="1:33" x14ac:dyDescent="0.25">
      <c r="A585" s="71">
        <f t="shared" si="144"/>
        <v>-1.5643507740064469E-2</v>
      </c>
      <c r="B585" s="60">
        <v>1.5643507740064469E-2</v>
      </c>
      <c r="C585" s="60">
        <v>0.67066031723837127</v>
      </c>
      <c r="D585" s="21">
        <f t="shared" si="145"/>
        <v>0.41564350774006448</v>
      </c>
      <c r="E585" s="21">
        <f t="shared" si="146"/>
        <v>1.5045255306026191E-2</v>
      </c>
      <c r="F585" s="21">
        <f t="shared" si="147"/>
        <v>1.0484668688811212E-14</v>
      </c>
      <c r="G585" s="21">
        <f t="shared" si="157"/>
        <v>5.9825243401563644E-4</v>
      </c>
      <c r="H585" s="21">
        <f t="shared" si="148"/>
        <v>1.5045255306036676E-2</v>
      </c>
      <c r="I585" s="21">
        <f t="shared" si="149"/>
        <v>5.9825243401563644E-4</v>
      </c>
      <c r="J585" s="21">
        <f t="shared" si="150"/>
        <v>1.2156942119638074E-14</v>
      </c>
      <c r="K585" s="73">
        <f t="shared" si="151"/>
        <v>-8.8817841970012479E-18</v>
      </c>
      <c r="L585" s="21">
        <f t="shared" si="152"/>
        <v>0.67300000000001559</v>
      </c>
      <c r="M585" s="74">
        <f t="shared" si="153"/>
        <v>5.4741154251355585E-6</v>
      </c>
      <c r="N585" s="10">
        <f t="shared" si="154"/>
        <v>4.4172415120168567E-4</v>
      </c>
      <c r="O585" s="10">
        <f t="shared" si="155"/>
        <v>2.4501103320684154E-8</v>
      </c>
      <c r="P585" s="75">
        <v>583</v>
      </c>
      <c r="Q585" s="71">
        <f t="shared" si="156"/>
        <v>0.67300000000000348</v>
      </c>
      <c r="R585" s="76"/>
      <c r="S585" s="197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</row>
    <row r="586" spans="1:33" x14ac:dyDescent="0.25">
      <c r="A586" s="71">
        <f t="shared" si="144"/>
        <v>-1.5561818404607171E-2</v>
      </c>
      <c r="B586" s="60">
        <v>1.5561818404607171E-2</v>
      </c>
      <c r="C586" s="60">
        <v>0.6698915026211778</v>
      </c>
      <c r="D586" s="21">
        <f t="shared" si="145"/>
        <v>0.41556181840460721</v>
      </c>
      <c r="E586" s="21">
        <f t="shared" si="146"/>
        <v>1.4966909671532368E-2</v>
      </c>
      <c r="F586" s="21">
        <f t="shared" si="147"/>
        <v>9.5918412101953518E-15</v>
      </c>
      <c r="G586" s="21">
        <f t="shared" si="157"/>
        <v>5.9490873305315106E-4</v>
      </c>
      <c r="H586" s="21">
        <f t="shared" si="148"/>
        <v>1.496690967154196E-2</v>
      </c>
      <c r="I586" s="21">
        <f t="shared" si="149"/>
        <v>5.949087330531516E-4</v>
      </c>
      <c r="J586" s="21">
        <f t="shared" si="150"/>
        <v>1.2059242493471178E-14</v>
      </c>
      <c r="K586" s="73">
        <f t="shared" si="151"/>
        <v>-6.6613381477509375E-18</v>
      </c>
      <c r="L586" s="21">
        <f t="shared" si="152"/>
        <v>0.67300000000001536</v>
      </c>
      <c r="M586" s="74">
        <f t="shared" si="153"/>
        <v>9.6627559542399832E-6</v>
      </c>
      <c r="N586" s="10">
        <f t="shared" si="154"/>
        <v>4.4084830779802722E-4</v>
      </c>
      <c r="O586" s="10">
        <f t="shared" si="155"/>
        <v>2.3734614629789765E-8</v>
      </c>
      <c r="P586" s="75">
        <v>584</v>
      </c>
      <c r="Q586" s="71">
        <f t="shared" si="156"/>
        <v>0.67300000000000326</v>
      </c>
      <c r="R586" s="76"/>
      <c r="S586" s="197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</row>
    <row r="587" spans="1:33" x14ac:dyDescent="0.25">
      <c r="A587" s="71">
        <f t="shared" si="144"/>
        <v>-1.548012906914999E-2</v>
      </c>
      <c r="B587" s="60">
        <v>1.548012906914999E-2</v>
      </c>
      <c r="C587" s="60">
        <v>0.67004511834058322</v>
      </c>
      <c r="D587" s="21">
        <f t="shared" si="145"/>
        <v>0.41548012906914999</v>
      </c>
      <c r="E587" s="21">
        <f t="shared" si="146"/>
        <v>1.4888561576423143E-2</v>
      </c>
      <c r="F587" s="21">
        <f t="shared" si="147"/>
        <v>8.7718721175705142E-15</v>
      </c>
      <c r="G587" s="21">
        <f t="shared" si="157"/>
        <v>5.915674927061132E-4</v>
      </c>
      <c r="H587" s="21">
        <f t="shared" si="148"/>
        <v>1.4888561576431916E-2</v>
      </c>
      <c r="I587" s="21">
        <f t="shared" si="149"/>
        <v>5.9156749270611255E-4</v>
      </c>
      <c r="J587" s="21">
        <f t="shared" si="150"/>
        <v>1.1961542867304284E-14</v>
      </c>
      <c r="K587" s="73">
        <f t="shared" si="151"/>
        <v>-6.6613381477509375E-18</v>
      </c>
      <c r="L587" s="21">
        <f t="shared" si="152"/>
        <v>0.67300000000001492</v>
      </c>
      <c r="M587" s="74">
        <f t="shared" si="153"/>
        <v>8.7313256212458143E-6</v>
      </c>
      <c r="N587" s="10">
        <f t="shared" si="154"/>
        <v>4.3997419168688543E-4</v>
      </c>
      <c r="O587" s="10">
        <f t="shared" si="155"/>
        <v>2.2980528913906007E-8</v>
      </c>
      <c r="P587" s="75">
        <v>585</v>
      </c>
      <c r="Q587" s="71">
        <f t="shared" si="156"/>
        <v>0.67300000000000293</v>
      </c>
      <c r="R587" s="76"/>
      <c r="S587" s="197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</row>
    <row r="588" spans="1:33" x14ac:dyDescent="0.25">
      <c r="A588" s="71">
        <f t="shared" si="144"/>
        <v>-1.5398439733692692E-2</v>
      </c>
      <c r="B588" s="60">
        <v>1.5398439733692692E-2</v>
      </c>
      <c r="C588" s="60">
        <v>0.66988602674812281</v>
      </c>
      <c r="D588" s="21">
        <f t="shared" si="145"/>
        <v>0.41539843973369273</v>
      </c>
      <c r="E588" s="21">
        <f t="shared" si="146"/>
        <v>1.4810211023297742E-2</v>
      </c>
      <c r="F588" s="21">
        <f t="shared" si="147"/>
        <v>8.0247614109367088E-15</v>
      </c>
      <c r="G588" s="21">
        <f t="shared" si="157"/>
        <v>5.8822871037506053E-4</v>
      </c>
      <c r="H588" s="21">
        <f t="shared" si="148"/>
        <v>1.4810211023305767E-2</v>
      </c>
      <c r="I588" s="21">
        <f t="shared" si="149"/>
        <v>5.8822871037506042E-4</v>
      </c>
      <c r="J588" s="21">
        <f t="shared" si="150"/>
        <v>1.1863843241137385E-14</v>
      </c>
      <c r="K588" s="73">
        <f t="shared" si="151"/>
        <v>-6.6613381477509375E-18</v>
      </c>
      <c r="L588" s="21">
        <f t="shared" si="152"/>
        <v>0.67300000000001459</v>
      </c>
      <c r="M588" s="74">
        <f t="shared" si="153"/>
        <v>9.6968294134974505E-6</v>
      </c>
      <c r="N588" s="10">
        <f t="shared" si="154"/>
        <v>4.391017994985494E-4</v>
      </c>
      <c r="O588" s="10">
        <f t="shared" si="155"/>
        <v>2.223883554757086E-8</v>
      </c>
      <c r="P588" s="75">
        <v>586</v>
      </c>
      <c r="Q588" s="71">
        <f t="shared" si="156"/>
        <v>0.67300000000000271</v>
      </c>
      <c r="R588" s="76"/>
      <c r="S588" s="197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</row>
    <row r="589" spans="1:33" x14ac:dyDescent="0.25">
      <c r="A589" s="71">
        <f t="shared" si="144"/>
        <v>-1.5316750398235509E-2</v>
      </c>
      <c r="B589" s="60">
        <v>1.5316750398235509E-2</v>
      </c>
      <c r="C589" s="60">
        <v>0.67034725584580535</v>
      </c>
      <c r="D589" s="21">
        <f t="shared" si="145"/>
        <v>0.41531675039823551</v>
      </c>
      <c r="E589" s="21">
        <f t="shared" si="146"/>
        <v>1.4731858014752391E-2</v>
      </c>
      <c r="F589" s="21">
        <f t="shared" si="147"/>
        <v>7.3383660259620901E-15</v>
      </c>
      <c r="G589" s="21">
        <f t="shared" si="157"/>
        <v>5.8489238346401407E-4</v>
      </c>
      <c r="H589" s="21">
        <f t="shared" si="148"/>
        <v>1.4731858014759729E-2</v>
      </c>
      <c r="I589" s="21">
        <f t="shared" si="149"/>
        <v>5.848923834640145E-4</v>
      </c>
      <c r="J589" s="21">
        <f t="shared" si="150"/>
        <v>1.1766143614970486E-14</v>
      </c>
      <c r="K589" s="73">
        <f t="shared" si="151"/>
        <v>-6.6613381477509375E-18</v>
      </c>
      <c r="L589" s="21">
        <f t="shared" si="152"/>
        <v>0.67300000000001425</v>
      </c>
      <c r="M589" s="74">
        <f t="shared" si="153"/>
        <v>7.0370515476895352E-6</v>
      </c>
      <c r="N589" s="10">
        <f t="shared" si="154"/>
        <v>4.3823112786974086E-4</v>
      </c>
      <c r="O589" s="10">
        <f t="shared" si="155"/>
        <v>2.150952389248886E-8</v>
      </c>
      <c r="P589" s="75">
        <v>587</v>
      </c>
      <c r="Q589" s="71">
        <f t="shared" si="156"/>
        <v>0.67300000000000249</v>
      </c>
      <c r="R589" s="76"/>
      <c r="S589" s="197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</row>
    <row r="590" spans="1:33" x14ac:dyDescent="0.25">
      <c r="A590" s="71">
        <f t="shared" si="144"/>
        <v>-1.5153371727320914E-2</v>
      </c>
      <c r="B590" s="60">
        <v>1.5153371727320914E-2</v>
      </c>
      <c r="C590" s="60">
        <v>0.669748325221868</v>
      </c>
      <c r="D590" s="21">
        <f t="shared" si="145"/>
        <v>0.41515337172732092</v>
      </c>
      <c r="E590" s="21">
        <f t="shared" si="146"/>
        <v>1.4575144641767755E-2</v>
      </c>
      <c r="F590" s="21">
        <f t="shared" si="147"/>
        <v>6.143280328891924E-15</v>
      </c>
      <c r="G590" s="21">
        <f t="shared" si="157"/>
        <v>5.7822708553544044E-4</v>
      </c>
      <c r="H590" s="21">
        <f t="shared" si="148"/>
        <v>1.4575144641773898E-2</v>
      </c>
      <c r="I590" s="21">
        <f t="shared" si="149"/>
        <v>5.7822708553544109E-4</v>
      </c>
      <c r="J590" s="21">
        <f t="shared" si="150"/>
        <v>1.1575185254735184E-14</v>
      </c>
      <c r="K590" s="73">
        <f t="shared" si="151"/>
        <v>-6.6613381477509375E-18</v>
      </c>
      <c r="L590" s="21">
        <f t="shared" si="152"/>
        <v>0.67300000000001359</v>
      </c>
      <c r="M590" s="74">
        <f t="shared" si="153"/>
        <v>1.0573388862828143E-5</v>
      </c>
      <c r="N590" s="10">
        <f t="shared" si="154"/>
        <v>4.3649493286969745E-4</v>
      </c>
      <c r="O590" s="10">
        <f t="shared" si="155"/>
        <v>2.0088003099265662E-8</v>
      </c>
      <c r="P590" s="75">
        <v>588</v>
      </c>
      <c r="Q590" s="71">
        <f t="shared" si="156"/>
        <v>0.67300000000000204</v>
      </c>
      <c r="R590" s="76"/>
      <c r="S590" s="197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</row>
    <row r="591" spans="1:33" x14ac:dyDescent="0.25">
      <c r="A591" s="71">
        <f t="shared" si="144"/>
        <v>-1.5071682391863732E-2</v>
      </c>
      <c r="B591" s="60">
        <v>1.5071682391863732E-2</v>
      </c>
      <c r="C591" s="60">
        <v>0.66959477754577346</v>
      </c>
      <c r="D591" s="21">
        <f t="shared" si="145"/>
        <v>0.41507168239186376</v>
      </c>
      <c r="E591" s="21">
        <f t="shared" si="146"/>
        <v>1.4496784282503276E-2</v>
      </c>
      <c r="F591" s="21">
        <f t="shared" si="147"/>
        <v>5.6155080585606333E-15</v>
      </c>
      <c r="G591" s="21">
        <f t="shared" si="157"/>
        <v>5.7489810934335805E-4</v>
      </c>
      <c r="H591" s="21">
        <f t="shared" si="148"/>
        <v>1.4496784282508892E-2</v>
      </c>
      <c r="I591" s="21">
        <f t="shared" si="149"/>
        <v>5.7489810934335827E-4</v>
      </c>
      <c r="J591" s="21">
        <f t="shared" si="150"/>
        <v>1.1481926520666777E-14</v>
      </c>
      <c r="K591" s="73">
        <f t="shared" si="151"/>
        <v>-6.6613381477509375E-18</v>
      </c>
      <c r="L591" s="21">
        <f t="shared" si="152"/>
        <v>0.67300000000001337</v>
      </c>
      <c r="M591" s="74">
        <f t="shared" si="153"/>
        <v>1.1595539962859669E-5</v>
      </c>
      <c r="N591" s="10">
        <f t="shared" si="154"/>
        <v>4.3562940280395359E-4</v>
      </c>
      <c r="O591" s="10">
        <f t="shared" si="155"/>
        <v>1.9395772621158821E-8</v>
      </c>
      <c r="P591" s="75">
        <v>589</v>
      </c>
      <c r="Q591" s="71">
        <f t="shared" si="156"/>
        <v>0.67300000000000193</v>
      </c>
      <c r="R591" s="76"/>
      <c r="S591" s="197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</row>
    <row r="592" spans="1:33" x14ac:dyDescent="0.25">
      <c r="A592" s="71">
        <f t="shared" si="144"/>
        <v>-1.4989993056406435E-2</v>
      </c>
      <c r="B592" s="60">
        <v>1.4989993056406435E-2</v>
      </c>
      <c r="C592" s="60">
        <v>0.67005575315032795</v>
      </c>
      <c r="D592" s="21">
        <f t="shared" si="145"/>
        <v>0.41498999305640644</v>
      </c>
      <c r="E592" s="21">
        <f t="shared" si="146"/>
        <v>1.4418421478167767E-2</v>
      </c>
      <c r="F592" s="21">
        <f t="shared" si="147"/>
        <v>5.1363080455566932E-15</v>
      </c>
      <c r="G592" s="21">
        <f t="shared" si="157"/>
        <v>5.7157157822214366E-4</v>
      </c>
      <c r="H592" s="21">
        <f t="shared" si="148"/>
        <v>1.4418421478172903E-2</v>
      </c>
      <c r="I592" s="21">
        <f t="shared" si="149"/>
        <v>5.7157157822214344E-4</v>
      </c>
      <c r="J592" s="21">
        <f t="shared" si="150"/>
        <v>1.1388667786598371E-14</v>
      </c>
      <c r="K592" s="73">
        <f t="shared" si="151"/>
        <v>-6.6613381477509375E-18</v>
      </c>
      <c r="L592" s="21">
        <f t="shared" si="152"/>
        <v>0.67300000000001314</v>
      </c>
      <c r="M592" s="74">
        <f t="shared" si="153"/>
        <v>8.6685895118811939E-6</v>
      </c>
      <c r="N592" s="10">
        <f t="shared" si="154"/>
        <v>4.3476557990870563E-4</v>
      </c>
      <c r="O592" s="10">
        <f t="shared" si="155"/>
        <v>1.8715881174536352E-8</v>
      </c>
      <c r="P592" s="75">
        <v>590</v>
      </c>
      <c r="Q592" s="71">
        <f t="shared" si="156"/>
        <v>0.67300000000000171</v>
      </c>
      <c r="R592" s="76"/>
      <c r="S592" s="197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</row>
    <row r="593" spans="1:33" x14ac:dyDescent="0.25">
      <c r="A593" s="71">
        <f t="shared" si="144"/>
        <v>-1.4989993056406435E-2</v>
      </c>
      <c r="B593" s="60">
        <v>1.4989993056406435E-2</v>
      </c>
      <c r="C593" s="60">
        <v>0.66927111506418002</v>
      </c>
      <c r="D593" s="21">
        <f t="shared" si="145"/>
        <v>0.41498999305640644</v>
      </c>
      <c r="E593" s="21">
        <f t="shared" si="146"/>
        <v>1.4418421478167767E-2</v>
      </c>
      <c r="F593" s="21">
        <f t="shared" si="147"/>
        <v>5.1363080455566932E-15</v>
      </c>
      <c r="G593" s="21">
        <f t="shared" si="157"/>
        <v>5.7157157822214366E-4</v>
      </c>
      <c r="H593" s="21">
        <f t="shared" si="148"/>
        <v>1.4418421478172903E-2</v>
      </c>
      <c r="I593" s="21">
        <f t="shared" si="149"/>
        <v>5.7157157822214344E-4</v>
      </c>
      <c r="J593" s="21">
        <f t="shared" si="150"/>
        <v>1.1388667786598371E-14</v>
      </c>
      <c r="K593" s="73">
        <f t="shared" si="151"/>
        <v>-6.6613381477509375E-18</v>
      </c>
      <c r="L593" s="21">
        <f t="shared" si="152"/>
        <v>0.67300000000001314</v>
      </c>
      <c r="M593" s="74">
        <f t="shared" si="153"/>
        <v>1.3904582864683179E-5</v>
      </c>
      <c r="N593" s="10">
        <f t="shared" si="154"/>
        <v>4.3476557990870563E-4</v>
      </c>
      <c r="O593" s="10">
        <f t="shared" si="155"/>
        <v>1.8715881174536352E-8</v>
      </c>
      <c r="P593" s="75">
        <v>591</v>
      </c>
      <c r="Q593" s="71">
        <f t="shared" si="156"/>
        <v>0.67300000000000171</v>
      </c>
      <c r="R593" s="76"/>
      <c r="S593" s="197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</row>
    <row r="594" spans="1:33" x14ac:dyDescent="0.25">
      <c r="A594" s="71">
        <f t="shared" si="144"/>
        <v>-1.4826614385491954E-2</v>
      </c>
      <c r="B594" s="60">
        <v>1.4826614385491954E-2</v>
      </c>
      <c r="C594" s="60">
        <v>0.67003993871492229</v>
      </c>
      <c r="D594" s="21">
        <f t="shared" si="145"/>
        <v>0.41482661438549195</v>
      </c>
      <c r="E594" s="21">
        <f t="shared" si="146"/>
        <v>1.4261688544595023E-2</v>
      </c>
      <c r="F594" s="21">
        <f t="shared" si="147"/>
        <v>4.2988529402939212E-15</v>
      </c>
      <c r="G594" s="21">
        <f t="shared" si="157"/>
        <v>5.6492584088142783E-4</v>
      </c>
      <c r="H594" s="21">
        <f t="shared" si="148"/>
        <v>1.4261688544599322E-2</v>
      </c>
      <c r="I594" s="21">
        <f t="shared" si="149"/>
        <v>5.6492584088142805E-4</v>
      </c>
      <c r="J594" s="21">
        <f t="shared" si="150"/>
        <v>1.1204370764510804E-14</v>
      </c>
      <c r="K594" s="73">
        <f t="shared" si="151"/>
        <v>-6.6613381477509375E-18</v>
      </c>
      <c r="L594" s="21">
        <f t="shared" si="152"/>
        <v>0.6730000000000127</v>
      </c>
      <c r="M594" s="74">
        <f t="shared" si="153"/>
        <v>8.7619628114910868E-6</v>
      </c>
      <c r="N594" s="10">
        <f t="shared" si="154"/>
        <v>4.3304304231083028E-4</v>
      </c>
      <c r="O594" s="10">
        <f t="shared" si="155"/>
        <v>1.7393072558812866E-8</v>
      </c>
      <c r="P594" s="75">
        <v>592</v>
      </c>
      <c r="Q594" s="71">
        <f t="shared" si="156"/>
        <v>0.67300000000000149</v>
      </c>
      <c r="R594" s="76"/>
      <c r="S594" s="197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</row>
    <row r="595" spans="1:33" x14ac:dyDescent="0.25">
      <c r="A595" s="71">
        <f t="shared" si="144"/>
        <v>-1.4826614385491954E-2</v>
      </c>
      <c r="B595" s="60">
        <v>1.4826614385491954E-2</v>
      </c>
      <c r="C595" s="60">
        <v>0.66943020173426204</v>
      </c>
      <c r="D595" s="21">
        <f t="shared" si="145"/>
        <v>0.41482661438549195</v>
      </c>
      <c r="E595" s="21">
        <f t="shared" si="146"/>
        <v>1.4261688544595023E-2</v>
      </c>
      <c r="F595" s="21">
        <f t="shared" si="147"/>
        <v>4.2988529402939212E-15</v>
      </c>
      <c r="G595" s="21">
        <f t="shared" si="157"/>
        <v>5.6492584088142783E-4</v>
      </c>
      <c r="H595" s="21">
        <f t="shared" si="148"/>
        <v>1.4261688544599322E-2</v>
      </c>
      <c r="I595" s="21">
        <f t="shared" si="149"/>
        <v>5.6492584088142805E-4</v>
      </c>
      <c r="J595" s="21">
        <f t="shared" si="150"/>
        <v>1.1204370764510804E-14</v>
      </c>
      <c r="K595" s="73">
        <f t="shared" si="151"/>
        <v>-6.6613381477509375E-18</v>
      </c>
      <c r="L595" s="21">
        <f t="shared" si="152"/>
        <v>0.6730000000000127</v>
      </c>
      <c r="M595" s="74">
        <f t="shared" si="153"/>
        <v>1.2743459658156396E-5</v>
      </c>
      <c r="N595" s="10">
        <f t="shared" si="154"/>
        <v>4.3304304231083028E-4</v>
      </c>
      <c r="O595" s="10">
        <f t="shared" si="155"/>
        <v>1.7393072558812866E-8</v>
      </c>
      <c r="P595" s="75">
        <v>593</v>
      </c>
      <c r="Q595" s="71">
        <f t="shared" si="156"/>
        <v>0.67300000000000149</v>
      </c>
      <c r="R595" s="76"/>
      <c r="S595" s="197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</row>
    <row r="596" spans="1:33" x14ac:dyDescent="0.25">
      <c r="A596" s="71">
        <f t="shared" si="144"/>
        <v>-1.4663235714577359E-2</v>
      </c>
      <c r="B596" s="60">
        <v>1.4663235714577359E-2</v>
      </c>
      <c r="C596" s="60">
        <v>0.67019875167111242</v>
      </c>
      <c r="D596" s="21">
        <f t="shared" si="145"/>
        <v>0.41466323571457736</v>
      </c>
      <c r="E596" s="21">
        <f t="shared" si="146"/>
        <v>1.4104945861636922E-2</v>
      </c>
      <c r="F596" s="21">
        <f t="shared" si="147"/>
        <v>3.5979552670600502E-15</v>
      </c>
      <c r="G596" s="21">
        <f t="shared" si="157"/>
        <v>5.5828985292581679E-4</v>
      </c>
      <c r="H596" s="21">
        <f t="shared" si="148"/>
        <v>1.410494586164052E-2</v>
      </c>
      <c r="I596" s="21">
        <f t="shared" si="149"/>
        <v>5.582898529258169E-4</v>
      </c>
      <c r="J596" s="21">
        <f t="shared" si="150"/>
        <v>1.102229418847248E-14</v>
      </c>
      <c r="K596" s="73">
        <f t="shared" si="151"/>
        <v>-6.6613381477509375E-18</v>
      </c>
      <c r="L596" s="21">
        <f t="shared" si="152"/>
        <v>0.67300000000001226</v>
      </c>
      <c r="M596" s="74">
        <f t="shared" si="153"/>
        <v>7.8469922001640915E-6</v>
      </c>
      <c r="N596" s="10">
        <f t="shared" si="154"/>
        <v>4.3132729350186784E-4</v>
      </c>
      <c r="O596" s="10">
        <f t="shared" si="155"/>
        <v>1.6119491495479795E-8</v>
      </c>
      <c r="P596" s="75">
        <v>594</v>
      </c>
      <c r="Q596" s="71">
        <f t="shared" si="156"/>
        <v>0.67300000000000126</v>
      </c>
      <c r="R596" s="76"/>
      <c r="S596" s="197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</row>
    <row r="597" spans="1:33" x14ac:dyDescent="0.25">
      <c r="A597" s="71">
        <f t="shared" si="144"/>
        <v>-1.4663235714577359E-2</v>
      </c>
      <c r="B597" s="60">
        <v>1.4663235714577359E-2</v>
      </c>
      <c r="C597" s="60">
        <v>0.6697324122523316</v>
      </c>
      <c r="D597" s="21">
        <f t="shared" si="145"/>
        <v>0.41466323571457736</v>
      </c>
      <c r="E597" s="21">
        <f t="shared" si="146"/>
        <v>1.4104945861636922E-2</v>
      </c>
      <c r="F597" s="21">
        <f t="shared" si="147"/>
        <v>3.5979552670600502E-15</v>
      </c>
      <c r="G597" s="21">
        <f t="shared" si="157"/>
        <v>5.5828985292581679E-4</v>
      </c>
      <c r="H597" s="21">
        <f t="shared" si="148"/>
        <v>1.410494586164052E-2</v>
      </c>
      <c r="I597" s="21">
        <f t="shared" si="149"/>
        <v>5.582898529258169E-4</v>
      </c>
      <c r="J597" s="21">
        <f t="shared" si="150"/>
        <v>1.102229418847248E-14</v>
      </c>
      <c r="K597" s="73">
        <f t="shared" si="151"/>
        <v>-6.6613381477509375E-18</v>
      </c>
      <c r="L597" s="21">
        <f t="shared" si="152"/>
        <v>0.67300000000001226</v>
      </c>
      <c r="M597" s="74">
        <f t="shared" si="153"/>
        <v>1.0677129688792741E-5</v>
      </c>
      <c r="N597" s="10">
        <f t="shared" si="154"/>
        <v>4.3132729350186784E-4</v>
      </c>
      <c r="O597" s="10">
        <f t="shared" si="155"/>
        <v>1.6119491495479795E-8</v>
      </c>
      <c r="P597" s="75">
        <v>595</v>
      </c>
      <c r="Q597" s="71">
        <f t="shared" si="156"/>
        <v>0.67300000000000126</v>
      </c>
      <c r="R597" s="76"/>
      <c r="S597" s="197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</row>
    <row r="598" spans="1:33" x14ac:dyDescent="0.25">
      <c r="A598" s="71">
        <f t="shared" si="144"/>
        <v>-1.4499857043662879E-2</v>
      </c>
      <c r="B598" s="60">
        <v>1.4499857043662879E-2</v>
      </c>
      <c r="C598" s="60">
        <v>0.67004511834058322</v>
      </c>
      <c r="D598" s="21">
        <f t="shared" si="145"/>
        <v>0.41449985704366288</v>
      </c>
      <c r="E598" s="21">
        <f t="shared" si="146"/>
        <v>1.3948193449825955E-2</v>
      </c>
      <c r="F598" s="21">
        <f t="shared" si="147"/>
        <v>3.0105778980941102E-15</v>
      </c>
      <c r="G598" s="21">
        <f t="shared" si="157"/>
        <v>5.5166359382306795E-4</v>
      </c>
      <c r="H598" s="21">
        <f t="shared" si="148"/>
        <v>1.3948193449828965E-2</v>
      </c>
      <c r="I598" s="21">
        <f t="shared" si="149"/>
        <v>5.5166359382306882E-4</v>
      </c>
      <c r="J598" s="21">
        <f t="shared" si="150"/>
        <v>1.0844658504532648E-14</v>
      </c>
      <c r="K598" s="73">
        <f t="shared" si="151"/>
        <v>-6.6613381477509375E-18</v>
      </c>
      <c r="L598" s="21">
        <f t="shared" si="152"/>
        <v>0.67300000000001192</v>
      </c>
      <c r="M598" s="74">
        <f t="shared" si="153"/>
        <v>8.7313256212280994E-6</v>
      </c>
      <c r="N598" s="10">
        <f t="shared" si="154"/>
        <v>4.2961830700901759E-4</v>
      </c>
      <c r="O598" s="10">
        <f t="shared" si="155"/>
        <v>1.4895052033524028E-8</v>
      </c>
      <c r="P598" s="75">
        <v>596</v>
      </c>
      <c r="Q598" s="71">
        <f t="shared" si="156"/>
        <v>0.67300000000000104</v>
      </c>
      <c r="R598" s="76"/>
      <c r="S598" s="197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</row>
    <row r="599" spans="1:33" x14ac:dyDescent="0.25">
      <c r="A599" s="71">
        <f t="shared" si="144"/>
        <v>-1.4499857043662879E-2</v>
      </c>
      <c r="B599" s="60">
        <v>1.4499857043662879E-2</v>
      </c>
      <c r="C599" s="60">
        <v>0.66973762475098919</v>
      </c>
      <c r="D599" s="21">
        <f t="shared" si="145"/>
        <v>0.41449985704366288</v>
      </c>
      <c r="E599" s="21">
        <f t="shared" si="146"/>
        <v>1.3948193449825955E-2</v>
      </c>
      <c r="F599" s="21">
        <f t="shared" si="147"/>
        <v>3.0105778980941102E-15</v>
      </c>
      <c r="G599" s="21">
        <f t="shared" si="157"/>
        <v>5.5166359382306795E-4</v>
      </c>
      <c r="H599" s="21">
        <f t="shared" si="148"/>
        <v>1.3948193449828965E-2</v>
      </c>
      <c r="I599" s="21">
        <f t="shared" si="149"/>
        <v>5.5166359382306882E-4</v>
      </c>
      <c r="J599" s="21">
        <f t="shared" si="150"/>
        <v>1.0844658504532648E-14</v>
      </c>
      <c r="K599" s="73">
        <f t="shared" si="151"/>
        <v>-6.6613381477509375E-18</v>
      </c>
      <c r="L599" s="21">
        <f t="shared" si="152"/>
        <v>0.67300000000001192</v>
      </c>
      <c r="M599" s="74">
        <f t="shared" si="153"/>
        <v>1.0643092265436125E-5</v>
      </c>
      <c r="N599" s="10">
        <f t="shared" si="154"/>
        <v>4.2961830700901759E-4</v>
      </c>
      <c r="O599" s="10">
        <f t="shared" si="155"/>
        <v>1.4895052033524028E-8</v>
      </c>
      <c r="P599" s="75">
        <v>597</v>
      </c>
      <c r="Q599" s="71">
        <f t="shared" si="156"/>
        <v>0.67300000000000104</v>
      </c>
      <c r="R599" s="76"/>
      <c r="S599" s="197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</row>
    <row r="600" spans="1:33" x14ac:dyDescent="0.25">
      <c r="A600" s="71">
        <f t="shared" si="144"/>
        <v>-1.4418167708205698E-2</v>
      </c>
      <c r="B600" s="60">
        <v>1.4418167708205698E-2</v>
      </c>
      <c r="C600" s="60">
        <v>0.66942495637824539</v>
      </c>
      <c r="D600" s="21">
        <f t="shared" si="145"/>
        <v>0.41441816770820572</v>
      </c>
      <c r="E600" s="21">
        <f t="shared" si="146"/>
        <v>1.3869813602001981E-2</v>
      </c>
      <c r="F600" s="21">
        <f t="shared" si="147"/>
        <v>2.7507163213926879E-15</v>
      </c>
      <c r="G600" s="21">
        <f t="shared" si="157"/>
        <v>5.483541061902103E-4</v>
      </c>
      <c r="H600" s="21">
        <f t="shared" si="148"/>
        <v>1.3869813602004732E-2</v>
      </c>
      <c r="I600" s="21">
        <f t="shared" si="149"/>
        <v>5.4835410619020976E-4</v>
      </c>
      <c r="J600" s="21">
        <f t="shared" si="150"/>
        <v>1.0755840662562732E-14</v>
      </c>
      <c r="K600" s="73">
        <f t="shared" si="151"/>
        <v>-6.6613381477509375E-18</v>
      </c>
      <c r="L600" s="21">
        <f t="shared" si="152"/>
        <v>0.6730000000000117</v>
      </c>
      <c r="M600" s="74">
        <f t="shared" si="153"/>
        <v>1.278093689753194E-5</v>
      </c>
      <c r="N600" s="10">
        <f t="shared" si="154"/>
        <v>4.2876634138599512E-4</v>
      </c>
      <c r="O600" s="10">
        <f t="shared" si="155"/>
        <v>1.4301233490868156E-8</v>
      </c>
      <c r="P600" s="75">
        <v>598</v>
      </c>
      <c r="Q600" s="71">
        <f t="shared" si="156"/>
        <v>0.67300000000000093</v>
      </c>
      <c r="R600" s="76"/>
      <c r="S600" s="197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</row>
    <row r="601" spans="1:33" x14ac:dyDescent="0.25">
      <c r="A601" s="71">
        <f t="shared" si="144"/>
        <v>-1.43364783727484E-2</v>
      </c>
      <c r="B601" s="60">
        <v>1.43364783727484E-2</v>
      </c>
      <c r="C601" s="60">
        <v>0.67050122078608321</v>
      </c>
      <c r="D601" s="21">
        <f t="shared" si="145"/>
        <v>0.4143364783727484</v>
      </c>
      <c r="E601" s="21">
        <f t="shared" si="146"/>
        <v>1.3791431329639378E-2</v>
      </c>
      <c r="F601" s="21">
        <f t="shared" si="147"/>
        <v>2.5151408733549425E-15</v>
      </c>
      <c r="G601" s="21">
        <f t="shared" si="157"/>
        <v>5.4504704309583929E-4</v>
      </c>
      <c r="H601" s="21">
        <f t="shared" si="148"/>
        <v>1.3791431329641893E-2</v>
      </c>
      <c r="I601" s="21">
        <f t="shared" si="149"/>
        <v>5.4504704309583907E-4</v>
      </c>
      <c r="J601" s="21">
        <f t="shared" si="150"/>
        <v>1.0667022820592815E-14</v>
      </c>
      <c r="K601" s="73">
        <f t="shared" si="151"/>
        <v>-6.6613381477509375E-18</v>
      </c>
      <c r="L601" s="21">
        <f t="shared" si="152"/>
        <v>0.67300000000001159</v>
      </c>
      <c r="M601" s="74">
        <f t="shared" si="153"/>
        <v>6.2438975599605402E-6</v>
      </c>
      <c r="N601" s="10">
        <f t="shared" si="154"/>
        <v>4.2791605646043526E-4</v>
      </c>
      <c r="O601" s="10">
        <f t="shared" si="155"/>
        <v>1.3719668030183147E-8</v>
      </c>
      <c r="P601" s="75">
        <v>599</v>
      </c>
      <c r="Q601" s="71">
        <f t="shared" si="156"/>
        <v>0.67300000000000093</v>
      </c>
      <c r="R601" s="76"/>
      <c r="S601" s="197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</row>
    <row r="602" spans="1:33" x14ac:dyDescent="0.25">
      <c r="A602" s="71">
        <f t="shared" si="144"/>
        <v>-1.4173099701833921E-2</v>
      </c>
      <c r="B602" s="60">
        <v>1.4173099701833921E-2</v>
      </c>
      <c r="C602" s="60">
        <v>0.66867834585563335</v>
      </c>
      <c r="D602" s="21">
        <f t="shared" si="145"/>
        <v>0.41417309970183397</v>
      </c>
      <c r="E602" s="21">
        <f t="shared" si="146"/>
        <v>1.3634659521499729E-2</v>
      </c>
      <c r="F602" s="21">
        <f t="shared" si="147"/>
        <v>2.1032481312188287E-15</v>
      </c>
      <c r="G602" s="21">
        <f t="shared" si="157"/>
        <v>5.3844018032159213E-4</v>
      </c>
      <c r="H602" s="21">
        <f t="shared" si="148"/>
        <v>1.3634659521501832E-2</v>
      </c>
      <c r="I602" s="21">
        <f t="shared" si="149"/>
        <v>5.3844018032159289E-4</v>
      </c>
      <c r="J602" s="21">
        <f t="shared" si="150"/>
        <v>1.0496048474800721E-14</v>
      </c>
      <c r="K602" s="73">
        <f t="shared" si="151"/>
        <v>-6.6613381477509375E-18</v>
      </c>
      <c r="L602" s="21">
        <f t="shared" si="152"/>
        <v>0.67300000000001114</v>
      </c>
      <c r="M602" s="74">
        <f t="shared" si="153"/>
        <v>1.8676694543617777E-5</v>
      </c>
      <c r="N602" s="10">
        <f t="shared" si="154"/>
        <v>4.262205155849745E-4</v>
      </c>
      <c r="O602" s="10">
        <f t="shared" si="155"/>
        <v>1.2593253153599033E-8</v>
      </c>
      <c r="P602" s="75">
        <v>600</v>
      </c>
      <c r="Q602" s="71">
        <f t="shared" si="156"/>
        <v>0.67300000000000071</v>
      </c>
      <c r="R602" s="76"/>
      <c r="S602" s="197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</row>
    <row r="603" spans="1:33" x14ac:dyDescent="0.25">
      <c r="A603" s="71">
        <f t="shared" si="144"/>
        <v>-1.4173099701833921E-2</v>
      </c>
      <c r="B603" s="60">
        <v>1.4173099701833921E-2</v>
      </c>
      <c r="C603" s="60">
        <v>0.67035268250304392</v>
      </c>
      <c r="D603" s="21">
        <f t="shared" si="145"/>
        <v>0.41417309970183397</v>
      </c>
      <c r="E603" s="21">
        <f t="shared" si="146"/>
        <v>1.3634659521499729E-2</v>
      </c>
      <c r="F603" s="21">
        <f t="shared" si="147"/>
        <v>2.1032481312188287E-15</v>
      </c>
      <c r="G603" s="21">
        <f t="shared" si="157"/>
        <v>5.3844018032159213E-4</v>
      </c>
      <c r="H603" s="21">
        <f t="shared" si="148"/>
        <v>1.3634659521501832E-2</v>
      </c>
      <c r="I603" s="21">
        <f t="shared" si="149"/>
        <v>5.3844018032159289E-4</v>
      </c>
      <c r="J603" s="21">
        <f t="shared" si="150"/>
        <v>1.0496048474800721E-14</v>
      </c>
      <c r="K603" s="73">
        <f t="shared" si="151"/>
        <v>-6.6613381477509375E-18</v>
      </c>
      <c r="L603" s="21">
        <f t="shared" si="152"/>
        <v>0.67300000000001114</v>
      </c>
      <c r="M603" s="74">
        <f t="shared" si="153"/>
        <v>7.0082899297488268E-6</v>
      </c>
      <c r="N603" s="10">
        <f t="shared" si="154"/>
        <v>4.262205155849745E-4</v>
      </c>
      <c r="O603" s="10">
        <f t="shared" si="155"/>
        <v>1.2593253153599033E-8</v>
      </c>
      <c r="P603" s="75">
        <v>601</v>
      </c>
      <c r="Q603" s="71">
        <f t="shared" si="156"/>
        <v>0.67300000000000071</v>
      </c>
      <c r="R603" s="76"/>
      <c r="S603" s="197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</row>
    <row r="604" spans="1:33" x14ac:dyDescent="0.25">
      <c r="A604" s="71">
        <f t="shared" si="144"/>
        <v>-1.4091410366376622E-2</v>
      </c>
      <c r="B604" s="60">
        <v>1.4091410366376622E-2</v>
      </c>
      <c r="C604" s="60">
        <v>0.66957853561189939</v>
      </c>
      <c r="D604" s="21">
        <f t="shared" si="145"/>
        <v>0.41409141036637664</v>
      </c>
      <c r="E604" s="21">
        <f t="shared" si="146"/>
        <v>1.3556269990814555E-2</v>
      </c>
      <c r="F604" s="21">
        <f t="shared" si="147"/>
        <v>1.9244328353150496E-15</v>
      </c>
      <c r="G604" s="21">
        <f t="shared" si="157"/>
        <v>5.3514037554973359E-4</v>
      </c>
      <c r="H604" s="21">
        <f t="shared" si="148"/>
        <v>1.3556269990816478E-2</v>
      </c>
      <c r="I604" s="21">
        <f t="shared" si="149"/>
        <v>5.3514037554973424E-4</v>
      </c>
      <c r="J604" s="21">
        <f t="shared" si="150"/>
        <v>1.0409451078880049E-14</v>
      </c>
      <c r="K604" s="73">
        <f t="shared" si="151"/>
        <v>-6.6613381477509375E-18</v>
      </c>
      <c r="L604" s="21">
        <f t="shared" si="152"/>
        <v>0.67300000000001114</v>
      </c>
      <c r="M604" s="74">
        <f t="shared" si="153"/>
        <v>1.1706418559116912E-5</v>
      </c>
      <c r="N604" s="10">
        <f t="shared" si="154"/>
        <v>4.2537525309233515E-4</v>
      </c>
      <c r="O604" s="10">
        <f t="shared" si="155"/>
        <v>1.2048382108087819E-8</v>
      </c>
      <c r="P604" s="75">
        <v>602</v>
      </c>
      <c r="Q604" s="71">
        <f t="shared" si="156"/>
        <v>0.67300000000000071</v>
      </c>
      <c r="R604" s="76"/>
      <c r="S604" s="197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</row>
    <row r="605" spans="1:33" x14ac:dyDescent="0.25">
      <c r="A605" s="71">
        <f t="shared" si="144"/>
        <v>-1.4009721030919324E-2</v>
      </c>
      <c r="B605" s="60">
        <v>1.4009721030919324E-2</v>
      </c>
      <c r="C605" s="60">
        <v>0.66973762475098919</v>
      </c>
      <c r="D605" s="21">
        <f t="shared" si="145"/>
        <v>0.41400972103091932</v>
      </c>
      <c r="E605" s="21">
        <f t="shared" si="146"/>
        <v>1.3477878045774817E-2</v>
      </c>
      <c r="F605" s="21">
        <f t="shared" si="147"/>
        <v>1.7572748811698351E-15</v>
      </c>
      <c r="G605" s="21">
        <f t="shared" si="157"/>
        <v>5.3184298513242467E-4</v>
      </c>
      <c r="H605" s="21">
        <f t="shared" si="148"/>
        <v>1.3477878045776574E-2</v>
      </c>
      <c r="I605" s="21">
        <f t="shared" si="149"/>
        <v>5.3184298513242467E-4</v>
      </c>
      <c r="J605" s="21">
        <f t="shared" si="150"/>
        <v>1.0325074129008626E-14</v>
      </c>
      <c r="K605" s="73">
        <f t="shared" si="151"/>
        <v>-6.6613381477509375E-18</v>
      </c>
      <c r="L605" s="21">
        <f t="shared" si="152"/>
        <v>0.67300000000001092</v>
      </c>
      <c r="M605" s="74">
        <f t="shared" si="153"/>
        <v>1.0643092265429607E-5</v>
      </c>
      <c r="N605" s="10">
        <f t="shared" si="154"/>
        <v>4.2453165821170348E-4</v>
      </c>
      <c r="O605" s="10">
        <f t="shared" si="155"/>
        <v>1.1515720885485903E-8</v>
      </c>
      <c r="P605" s="75">
        <v>603</v>
      </c>
      <c r="Q605" s="71">
        <f t="shared" si="156"/>
        <v>0.6730000000000006</v>
      </c>
      <c r="R605" s="76"/>
      <c r="S605" s="197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</row>
    <row r="606" spans="1:33" x14ac:dyDescent="0.25">
      <c r="A606" s="71">
        <f t="shared" si="144"/>
        <v>-1.3928031695462143E-2</v>
      </c>
      <c r="B606" s="60">
        <v>1.3928031695462143E-2</v>
      </c>
      <c r="C606" s="60">
        <v>0.66958404428590923</v>
      </c>
      <c r="D606" s="21">
        <f t="shared" si="145"/>
        <v>0.41392803169546216</v>
      </c>
      <c r="E606" s="21">
        <f t="shared" si="146"/>
        <v>1.3399483688918128E-2</v>
      </c>
      <c r="F606" s="21">
        <f t="shared" si="147"/>
        <v>1.6074641617843934E-15</v>
      </c>
      <c r="G606" s="21">
        <f t="shared" si="157"/>
        <v>5.2854800653216738E-4</v>
      </c>
      <c r="H606" s="21">
        <f t="shared" si="148"/>
        <v>1.3399483688919736E-2</v>
      </c>
      <c r="I606" s="21">
        <f t="shared" si="149"/>
        <v>5.2854800653216673E-4</v>
      </c>
      <c r="J606" s="21">
        <f t="shared" si="150"/>
        <v>1.0240697179137199E-14</v>
      </c>
      <c r="K606" s="73">
        <f t="shared" si="151"/>
        <v>-6.6613381477509375E-18</v>
      </c>
      <c r="L606" s="21">
        <f t="shared" si="152"/>
        <v>0.67300000000001081</v>
      </c>
      <c r="M606" s="74">
        <f t="shared" si="153"/>
        <v>1.1668753440703247E-5</v>
      </c>
      <c r="N606" s="10">
        <f t="shared" si="154"/>
        <v>4.2368972768730965E-4</v>
      </c>
      <c r="O606" s="10">
        <f t="shared" si="155"/>
        <v>1.0995258642305802E-8</v>
      </c>
      <c r="P606" s="75">
        <v>604</v>
      </c>
      <c r="Q606" s="71">
        <f t="shared" si="156"/>
        <v>0.6730000000000006</v>
      </c>
      <c r="R606" s="76"/>
      <c r="S606" s="197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</row>
    <row r="607" spans="1:33" x14ac:dyDescent="0.25">
      <c r="A607" s="71">
        <f t="shared" si="144"/>
        <v>-1.3846342360004845E-2</v>
      </c>
      <c r="B607" s="60">
        <v>1.3846342360004845E-2</v>
      </c>
      <c r="C607" s="60">
        <v>0.6694409678350145</v>
      </c>
      <c r="D607" s="21">
        <f t="shared" si="145"/>
        <v>0.41384634236000489</v>
      </c>
      <c r="E607" s="21">
        <f t="shared" si="146"/>
        <v>1.3321086922778346E-2</v>
      </c>
      <c r="F607" s="21">
        <f t="shared" si="147"/>
        <v>1.476249678061422E-15</v>
      </c>
      <c r="G607" s="21">
        <f t="shared" si="157"/>
        <v>5.2525543721486379E-4</v>
      </c>
      <c r="H607" s="21">
        <f t="shared" si="148"/>
        <v>1.3321086922779822E-2</v>
      </c>
      <c r="I607" s="21">
        <f t="shared" si="149"/>
        <v>5.2525543721486379E-4</v>
      </c>
      <c r="J607" s="21">
        <f t="shared" si="150"/>
        <v>1.0158540675315023E-14</v>
      </c>
      <c r="K607" s="73">
        <f t="shared" si="151"/>
        <v>-6.6613381477509375E-18</v>
      </c>
      <c r="L607" s="21">
        <f t="shared" si="152"/>
        <v>0.67300000000001059</v>
      </c>
      <c r="M607" s="74">
        <f t="shared" si="153"/>
        <v>1.2666709951476755E-5</v>
      </c>
      <c r="N607" s="10">
        <f t="shared" si="154"/>
        <v>4.2284945826962829E-4</v>
      </c>
      <c r="O607" s="10">
        <f t="shared" si="155"/>
        <v>1.0486984523732015E-8</v>
      </c>
      <c r="P607" s="75">
        <v>605</v>
      </c>
      <c r="Q607" s="71">
        <f t="shared" si="156"/>
        <v>0.67300000000000049</v>
      </c>
      <c r="R607" s="76"/>
      <c r="S607" s="197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</row>
    <row r="608" spans="1:33" x14ac:dyDescent="0.25">
      <c r="A608" s="71">
        <f t="shared" si="144"/>
        <v>-1.3846342360004845E-2</v>
      </c>
      <c r="B608" s="60">
        <v>1.3846342360004845E-2</v>
      </c>
      <c r="C608" s="60">
        <v>0.6697324122523316</v>
      </c>
      <c r="D608" s="21">
        <f t="shared" si="145"/>
        <v>0.41384634236000489</v>
      </c>
      <c r="E608" s="21">
        <f t="shared" si="146"/>
        <v>1.3321086922778346E-2</v>
      </c>
      <c r="F608" s="21">
        <f t="shared" si="147"/>
        <v>1.476249678061422E-15</v>
      </c>
      <c r="G608" s="21">
        <f t="shared" si="157"/>
        <v>5.2525543721486379E-4</v>
      </c>
      <c r="H608" s="21">
        <f t="shared" si="148"/>
        <v>1.3321086922779822E-2</v>
      </c>
      <c r="I608" s="21">
        <f t="shared" si="149"/>
        <v>5.2525543721486379E-4</v>
      </c>
      <c r="J608" s="21">
        <f t="shared" si="150"/>
        <v>1.0158540675315023E-14</v>
      </c>
      <c r="K608" s="73">
        <f t="shared" si="151"/>
        <v>-6.6613381477509375E-18</v>
      </c>
      <c r="L608" s="21">
        <f t="shared" si="152"/>
        <v>0.67300000000001059</v>
      </c>
      <c r="M608" s="74">
        <f t="shared" si="153"/>
        <v>1.0677129688781859E-5</v>
      </c>
      <c r="N608" s="10">
        <f t="shared" si="154"/>
        <v>4.2284945826962829E-4</v>
      </c>
      <c r="O608" s="10">
        <f t="shared" si="155"/>
        <v>1.0486984523732015E-8</v>
      </c>
      <c r="P608" s="75">
        <v>606</v>
      </c>
      <c r="Q608" s="71">
        <f t="shared" si="156"/>
        <v>0.67300000000000049</v>
      </c>
      <c r="R608" s="76"/>
      <c r="S608" s="197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</row>
    <row r="609" spans="1:33" x14ac:dyDescent="0.25">
      <c r="A609" s="71">
        <f t="shared" si="144"/>
        <v>-1.3764653024547546E-2</v>
      </c>
      <c r="B609" s="60">
        <v>1.3764653024547546E-2</v>
      </c>
      <c r="C609" s="60">
        <v>0.6697324122523316</v>
      </c>
      <c r="D609" s="21">
        <f t="shared" si="145"/>
        <v>0.41376465302454757</v>
      </c>
      <c r="E609" s="21">
        <f t="shared" si="146"/>
        <v>1.3242687749886309E-2</v>
      </c>
      <c r="F609" s="21">
        <f t="shared" si="147"/>
        <v>1.347255640387702E-15</v>
      </c>
      <c r="G609" s="21">
        <f t="shared" si="157"/>
        <v>5.2196527464981601E-4</v>
      </c>
      <c r="H609" s="21">
        <f t="shared" si="148"/>
        <v>1.3242687749887657E-2</v>
      </c>
      <c r="I609" s="21">
        <f t="shared" si="149"/>
        <v>5.2196527464981536E-4</v>
      </c>
      <c r="J609" s="21">
        <f t="shared" si="150"/>
        <v>1.0074163725443596E-14</v>
      </c>
      <c r="K609" s="73">
        <f t="shared" si="151"/>
        <v>-6.6613381477509375E-18</v>
      </c>
      <c r="L609" s="21">
        <f t="shared" si="152"/>
        <v>0.67300000000001059</v>
      </c>
      <c r="M609" s="74">
        <f t="shared" si="153"/>
        <v>1.0677129688781859E-5</v>
      </c>
      <c r="N609" s="10">
        <f t="shared" si="154"/>
        <v>4.2201084671533647E-4</v>
      </c>
      <c r="O609" s="10">
        <f t="shared" si="155"/>
        <v>9.9908876637089351E-9</v>
      </c>
      <c r="P609" s="75">
        <v>607</v>
      </c>
      <c r="Q609" s="71">
        <f t="shared" si="156"/>
        <v>0.67300000000000049</v>
      </c>
      <c r="R609" s="76"/>
      <c r="S609" s="197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</row>
    <row r="610" spans="1:33" x14ac:dyDescent="0.25">
      <c r="A610" s="71">
        <f t="shared" si="144"/>
        <v>-1.3601274353633067E-2</v>
      </c>
      <c r="B610" s="60">
        <v>1.3601274353633067E-2</v>
      </c>
      <c r="C610" s="60">
        <v>0.67019358847285093</v>
      </c>
      <c r="D610" s="21">
        <f t="shared" si="145"/>
        <v>0.41360127435363309</v>
      </c>
      <c r="E610" s="21">
        <f t="shared" si="146"/>
        <v>1.3085882193951456E-2</v>
      </c>
      <c r="F610" s="21">
        <f t="shared" si="147"/>
        <v>1.1277090372679157E-15</v>
      </c>
      <c r="G610" s="21">
        <f t="shared" si="157"/>
        <v>5.1539215967057184E-4</v>
      </c>
      <c r="H610" s="21">
        <f t="shared" si="148"/>
        <v>1.3085882193952583E-2</v>
      </c>
      <c r="I610" s="21">
        <f t="shared" si="149"/>
        <v>5.1539215967057195E-4</v>
      </c>
      <c r="J610" s="21">
        <f t="shared" si="150"/>
        <v>9.9120711638484847E-15</v>
      </c>
      <c r="K610" s="73">
        <f t="shared" si="151"/>
        <v>-6.6613381477509375E-18</v>
      </c>
      <c r="L610" s="21">
        <f t="shared" si="152"/>
        <v>0.67300000000001026</v>
      </c>
      <c r="M610" s="74">
        <f t="shared" si="153"/>
        <v>7.8759456597727346E-6</v>
      </c>
      <c r="N610" s="10">
        <f t="shared" si="154"/>
        <v>4.2033858425457975E-4</v>
      </c>
      <c r="O610" s="10">
        <f t="shared" si="155"/>
        <v>9.0351821993637158E-9</v>
      </c>
      <c r="P610" s="75">
        <v>608</v>
      </c>
      <c r="Q610" s="71">
        <f t="shared" si="156"/>
        <v>0.67300000000000038</v>
      </c>
      <c r="R610" s="76"/>
      <c r="S610" s="197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</row>
    <row r="611" spans="1:33" x14ac:dyDescent="0.25">
      <c r="A611" s="71">
        <f t="shared" si="144"/>
        <v>-1.3601274353633067E-2</v>
      </c>
      <c r="B611" s="60">
        <v>1.3601274353633067E-2</v>
      </c>
      <c r="C611" s="60">
        <v>0.66943020173426204</v>
      </c>
      <c r="D611" s="21">
        <f t="shared" si="145"/>
        <v>0.41360127435363309</v>
      </c>
      <c r="E611" s="21">
        <f t="shared" si="146"/>
        <v>1.3085882193951456E-2</v>
      </c>
      <c r="F611" s="21">
        <f t="shared" si="147"/>
        <v>1.1277090372679157E-15</v>
      </c>
      <c r="G611" s="21">
        <f t="shared" si="157"/>
        <v>5.1539215967057184E-4</v>
      </c>
      <c r="H611" s="21">
        <f t="shared" si="148"/>
        <v>1.3085882193952583E-2</v>
      </c>
      <c r="I611" s="21">
        <f t="shared" si="149"/>
        <v>5.1539215967057195E-4</v>
      </c>
      <c r="J611" s="21">
        <f t="shared" si="150"/>
        <v>9.9120711638484847E-15</v>
      </c>
      <c r="K611" s="73">
        <f t="shared" si="151"/>
        <v>-6.6613381477509375E-18</v>
      </c>
      <c r="L611" s="21">
        <f t="shared" si="152"/>
        <v>0.67300000000001026</v>
      </c>
      <c r="M611" s="74">
        <f t="shared" si="153"/>
        <v>1.2743459658138957E-5</v>
      </c>
      <c r="N611" s="10">
        <f t="shared" si="154"/>
        <v>4.2033858425457975E-4</v>
      </c>
      <c r="O611" s="10">
        <f t="shared" si="155"/>
        <v>9.0351821993637158E-9</v>
      </c>
      <c r="P611" s="75">
        <v>609</v>
      </c>
      <c r="Q611" s="71">
        <f t="shared" si="156"/>
        <v>0.67300000000000038</v>
      </c>
      <c r="R611" s="76"/>
      <c r="S611" s="197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</row>
    <row r="612" spans="1:33" x14ac:dyDescent="0.25">
      <c r="A612" s="71">
        <f t="shared" si="144"/>
        <v>-1.3519585018175769E-2</v>
      </c>
      <c r="B612" s="60">
        <v>1.3519585018175769E-2</v>
      </c>
      <c r="C612" s="60">
        <v>0.6692874553976299</v>
      </c>
      <c r="D612" s="21">
        <f t="shared" si="145"/>
        <v>0.41351958501817582</v>
      </c>
      <c r="E612" s="21">
        <f t="shared" si="146"/>
        <v>1.3007475815953053E-2</v>
      </c>
      <c r="F612" s="21">
        <f t="shared" si="147"/>
        <v>1.0289685770152352E-15</v>
      </c>
      <c r="G612" s="21">
        <f t="shared" si="157"/>
        <v>5.1210920221185507E-4</v>
      </c>
      <c r="H612" s="21">
        <f t="shared" si="148"/>
        <v>1.3007475815954081E-2</v>
      </c>
      <c r="I612" s="21">
        <f t="shared" si="149"/>
        <v>5.121092022118554E-4</v>
      </c>
      <c r="J612" s="21">
        <f t="shared" si="150"/>
        <v>9.832135106075554E-15</v>
      </c>
      <c r="K612" s="73">
        <f t="shared" si="151"/>
        <v>-6.6613381477509375E-18</v>
      </c>
      <c r="L612" s="21">
        <f t="shared" si="152"/>
        <v>0.67300000000001026</v>
      </c>
      <c r="M612" s="74">
        <f t="shared" si="153"/>
        <v>1.3782987424663486E-5</v>
      </c>
      <c r="N612" s="10">
        <f t="shared" si="154"/>
        <v>4.1950492689241586E-4</v>
      </c>
      <c r="O612" s="10">
        <f t="shared" si="155"/>
        <v>8.5755518074385585E-9</v>
      </c>
      <c r="P612" s="75">
        <v>610</v>
      </c>
      <c r="Q612" s="71">
        <f t="shared" si="156"/>
        <v>0.67300000000000038</v>
      </c>
      <c r="R612" s="76"/>
      <c r="S612" s="197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</row>
    <row r="613" spans="1:33" x14ac:dyDescent="0.25">
      <c r="A613" s="71">
        <f t="shared" si="144"/>
        <v>-1.3437895682718588E-2</v>
      </c>
      <c r="B613" s="60">
        <v>1.3437895682718588E-2</v>
      </c>
      <c r="C613" s="60">
        <v>0.66942495637824539</v>
      </c>
      <c r="D613" s="21">
        <f t="shared" si="145"/>
        <v>0.4134378956827186</v>
      </c>
      <c r="E613" s="21">
        <f t="shared" si="146"/>
        <v>1.2929067041291566E-2</v>
      </c>
      <c r="F613" s="21">
        <f t="shared" si="147"/>
        <v>9.4410590457037395E-16</v>
      </c>
      <c r="G613" s="21">
        <f t="shared" si="157"/>
        <v>5.0882864141632567E-4</v>
      </c>
      <c r="H613" s="21">
        <f t="shared" si="148"/>
        <v>1.292906704129251E-2</v>
      </c>
      <c r="I613" s="21">
        <f t="shared" si="149"/>
        <v>5.088286414163261E-4</v>
      </c>
      <c r="J613" s="21">
        <f t="shared" si="150"/>
        <v>9.7521990483026186E-15</v>
      </c>
      <c r="K613" s="73">
        <f t="shared" si="151"/>
        <v>-6.6613381477509375E-18</v>
      </c>
      <c r="L613" s="21">
        <f t="shared" si="152"/>
        <v>0.67300000000001015</v>
      </c>
      <c r="M613" s="74">
        <f t="shared" si="153"/>
        <v>1.2780936897520826E-5</v>
      </c>
      <c r="N613" s="10">
        <f t="shared" si="154"/>
        <v>4.1867291448221167E-4</v>
      </c>
      <c r="O613" s="10">
        <f t="shared" si="155"/>
        <v>8.1280550990186059E-9</v>
      </c>
      <c r="P613" s="75">
        <v>611</v>
      </c>
      <c r="Q613" s="71">
        <f t="shared" si="156"/>
        <v>0.67300000000000038</v>
      </c>
      <c r="R613" s="76"/>
      <c r="S613" s="197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</row>
    <row r="614" spans="1:33" x14ac:dyDescent="0.25">
      <c r="A614" s="71">
        <f t="shared" si="144"/>
        <v>-1.335620634726129E-2</v>
      </c>
      <c r="B614" s="60">
        <v>1.335620634726129E-2</v>
      </c>
      <c r="C614" s="60">
        <v>0.66973762475098919</v>
      </c>
      <c r="D614" s="21">
        <f t="shared" si="145"/>
        <v>0.41335620634726133</v>
      </c>
      <c r="E614" s="21">
        <f t="shared" si="146"/>
        <v>1.2850655872480621E-2</v>
      </c>
      <c r="F614" s="21">
        <f t="shared" si="147"/>
        <v>8.6271267907746314E-16</v>
      </c>
      <c r="G614" s="21">
        <f t="shared" si="157"/>
        <v>5.0555047477013337E-4</v>
      </c>
      <c r="H614" s="21">
        <f t="shared" si="148"/>
        <v>1.2850655872481484E-2</v>
      </c>
      <c r="I614" s="21">
        <f t="shared" si="149"/>
        <v>5.0555047477013392E-4</v>
      </c>
      <c r="J614" s="21">
        <f t="shared" si="150"/>
        <v>9.6722629905296863E-15</v>
      </c>
      <c r="K614" s="73">
        <f t="shared" si="151"/>
        <v>-6.6613381477509375E-18</v>
      </c>
      <c r="L614" s="21">
        <f t="shared" si="152"/>
        <v>0.67300000000001003</v>
      </c>
      <c r="M614" s="74">
        <f t="shared" si="153"/>
        <v>1.0643092265423811E-5</v>
      </c>
      <c r="N614" s="10">
        <f t="shared" si="154"/>
        <v>4.1784254381152221E-4</v>
      </c>
      <c r="O614" s="10">
        <f t="shared" si="155"/>
        <v>7.6926811530405984E-9</v>
      </c>
      <c r="P614" s="75">
        <v>612</v>
      </c>
      <c r="Q614" s="71">
        <f t="shared" si="156"/>
        <v>0.67300000000000038</v>
      </c>
      <c r="R614" s="76"/>
      <c r="S614" s="197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</row>
    <row r="615" spans="1:33" x14ac:dyDescent="0.25">
      <c r="A615" s="71">
        <f t="shared" si="144"/>
        <v>-1.335620634726129E-2</v>
      </c>
      <c r="B615" s="60">
        <v>1.335620634726129E-2</v>
      </c>
      <c r="C615" s="60">
        <v>0.66957853561189939</v>
      </c>
      <c r="D615" s="21">
        <f t="shared" si="145"/>
        <v>0.41335620634726133</v>
      </c>
      <c r="E615" s="21">
        <f t="shared" si="146"/>
        <v>1.2850655872480621E-2</v>
      </c>
      <c r="F615" s="21">
        <f t="shared" si="147"/>
        <v>8.6271267907746314E-16</v>
      </c>
      <c r="G615" s="21">
        <f t="shared" si="157"/>
        <v>5.0555047477013337E-4</v>
      </c>
      <c r="H615" s="21">
        <f t="shared" si="148"/>
        <v>1.2850655872481484E-2</v>
      </c>
      <c r="I615" s="21">
        <f t="shared" si="149"/>
        <v>5.0555047477013392E-4</v>
      </c>
      <c r="J615" s="21">
        <f t="shared" si="150"/>
        <v>9.6722629905296863E-15</v>
      </c>
      <c r="K615" s="73">
        <f t="shared" si="151"/>
        <v>-6.6613381477509375E-18</v>
      </c>
      <c r="L615" s="21">
        <f t="shared" si="152"/>
        <v>0.67300000000001003</v>
      </c>
      <c r="M615" s="74">
        <f t="shared" si="153"/>
        <v>1.1706418559109316E-5</v>
      </c>
      <c r="N615" s="10">
        <f t="shared" si="154"/>
        <v>4.1784254381152221E-4</v>
      </c>
      <c r="O615" s="10">
        <f t="shared" si="155"/>
        <v>7.6926811530405984E-9</v>
      </c>
      <c r="P615" s="75">
        <v>613</v>
      </c>
      <c r="Q615" s="71">
        <f t="shared" si="156"/>
        <v>0.67300000000000038</v>
      </c>
      <c r="R615" s="76"/>
      <c r="S615" s="197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</row>
    <row r="616" spans="1:33" x14ac:dyDescent="0.25">
      <c r="A616" s="71">
        <f t="shared" si="144"/>
        <v>-1.3274517011804108E-2</v>
      </c>
      <c r="B616" s="60">
        <v>1.3274517011804108E-2</v>
      </c>
      <c r="C616" s="60">
        <v>0.66958404428590923</v>
      </c>
      <c r="D616" s="21">
        <f t="shared" si="145"/>
        <v>0.41327451701180412</v>
      </c>
      <c r="E616" s="21">
        <f t="shared" si="146"/>
        <v>1.2772242312030928E-2</v>
      </c>
      <c r="F616" s="21">
        <f t="shared" si="147"/>
        <v>7.8652362401248434E-16</v>
      </c>
      <c r="G616" s="21">
        <f t="shared" si="157"/>
        <v>5.0227469976280026E-4</v>
      </c>
      <c r="H616" s="21">
        <f t="shared" si="148"/>
        <v>1.2772242312031714E-2</v>
      </c>
      <c r="I616" s="21">
        <f t="shared" si="149"/>
        <v>5.0227469976280091E-4</v>
      </c>
      <c r="J616" s="21">
        <f t="shared" si="150"/>
        <v>9.5923269327567525E-15</v>
      </c>
      <c r="K616" s="73">
        <f t="shared" si="151"/>
        <v>-6.6613381477509375E-18</v>
      </c>
      <c r="L616" s="21">
        <f t="shared" si="152"/>
        <v>0.67300000000000981</v>
      </c>
      <c r="M616" s="74">
        <f t="shared" si="153"/>
        <v>1.166875344069642E-5</v>
      </c>
      <c r="N616" s="10">
        <f t="shared" si="154"/>
        <v>4.1701381167404432E-4</v>
      </c>
      <c r="O616" s="10">
        <f t="shared" si="155"/>
        <v>7.2694190376834759E-9</v>
      </c>
      <c r="P616" s="75">
        <v>614</v>
      </c>
      <c r="Q616" s="71">
        <f t="shared" si="156"/>
        <v>0.67300000000000026</v>
      </c>
      <c r="R616" s="76"/>
      <c r="S616" s="197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</row>
    <row r="617" spans="1:33" x14ac:dyDescent="0.25">
      <c r="A617" s="71">
        <f t="shared" si="144"/>
        <v>-1.3192827676346811E-2</v>
      </c>
      <c r="B617" s="60">
        <v>1.3192827676346811E-2</v>
      </c>
      <c r="C617" s="60">
        <v>0.66943020173426204</v>
      </c>
      <c r="D617" s="21">
        <f t="shared" si="145"/>
        <v>0.41319282767634685</v>
      </c>
      <c r="E617" s="21">
        <f t="shared" si="146"/>
        <v>1.2693826362449437E-2</v>
      </c>
      <c r="F617" s="21">
        <f t="shared" si="147"/>
        <v>7.2199191070607328E-16</v>
      </c>
      <c r="G617" s="21">
        <f t="shared" si="157"/>
        <v>4.9900131388713742E-4</v>
      </c>
      <c r="H617" s="21">
        <f t="shared" si="148"/>
        <v>1.2693826362450158E-2</v>
      </c>
      <c r="I617" s="21">
        <f t="shared" si="149"/>
        <v>4.9900131388713775E-4</v>
      </c>
      <c r="J617" s="21">
        <f t="shared" si="150"/>
        <v>9.5146113210330654E-15</v>
      </c>
      <c r="K617" s="73">
        <f t="shared" si="151"/>
        <v>-6.6613381477509375E-18</v>
      </c>
      <c r="L617" s="21">
        <f t="shared" si="152"/>
        <v>0.67300000000000981</v>
      </c>
      <c r="M617" s="74">
        <f t="shared" si="153"/>
        <v>1.2743459658135786E-5</v>
      </c>
      <c r="N617" s="10">
        <f t="shared" si="154"/>
        <v>4.1618671486960061E-4</v>
      </c>
      <c r="O617" s="10">
        <f t="shared" si="155"/>
        <v>6.8582578104354628E-9</v>
      </c>
      <c r="P617" s="75">
        <v>615</v>
      </c>
      <c r="Q617" s="71">
        <f t="shared" si="156"/>
        <v>0.67300000000000026</v>
      </c>
      <c r="R617" s="76"/>
      <c r="S617" s="197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</row>
    <row r="618" spans="1:33" x14ac:dyDescent="0.25">
      <c r="A618" s="71">
        <f t="shared" si="144"/>
        <v>-1.3111138340889512E-2</v>
      </c>
      <c r="B618" s="60">
        <v>1.3111138340889512E-2</v>
      </c>
      <c r="C618" s="60">
        <v>0.66911757109266345</v>
      </c>
      <c r="D618" s="21">
        <f t="shared" si="145"/>
        <v>0.41311113834088953</v>
      </c>
      <c r="E618" s="21">
        <f t="shared" si="146"/>
        <v>1.2615408026240046E-2</v>
      </c>
      <c r="F618" s="21">
        <f t="shared" si="147"/>
        <v>6.5919492087563903E-16</v>
      </c>
      <c r="G618" s="21">
        <f t="shared" si="157"/>
        <v>4.957303146393699E-4</v>
      </c>
      <c r="H618" s="21">
        <f t="shared" si="148"/>
        <v>1.2615408026240706E-2</v>
      </c>
      <c r="I618" s="21">
        <f t="shared" si="149"/>
        <v>4.957303146393699E-4</v>
      </c>
      <c r="J618" s="21">
        <f t="shared" si="150"/>
        <v>9.4368957093093783E-15</v>
      </c>
      <c r="K618" s="73">
        <f t="shared" si="151"/>
        <v>-6.6613381477509375E-18</v>
      </c>
      <c r="L618" s="21">
        <f t="shared" si="152"/>
        <v>0.6730000000000097</v>
      </c>
      <c r="M618" s="74">
        <f t="shared" si="153"/>
        <v>1.5073254220597774E-5</v>
      </c>
      <c r="N618" s="10">
        <f t="shared" si="154"/>
        <v>4.1536125020415058E-4</v>
      </c>
      <c r="O618" s="10">
        <f t="shared" si="155"/>
        <v>6.4591865181924339E-9</v>
      </c>
      <c r="P618" s="75">
        <v>616</v>
      </c>
      <c r="Q618" s="71">
        <f t="shared" si="156"/>
        <v>0.67300000000000026</v>
      </c>
      <c r="R618" s="76"/>
      <c r="S618" s="197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</row>
    <row r="619" spans="1:33" x14ac:dyDescent="0.25">
      <c r="A619" s="71">
        <f t="shared" si="144"/>
        <v>-1.3111138340889512E-2</v>
      </c>
      <c r="B619" s="60">
        <v>1.3111138340889512E-2</v>
      </c>
      <c r="C619" s="60">
        <v>0.66958404428590923</v>
      </c>
      <c r="D619" s="21">
        <f t="shared" si="145"/>
        <v>0.41311113834088953</v>
      </c>
      <c r="E619" s="21">
        <f t="shared" si="146"/>
        <v>1.2615408026240046E-2</v>
      </c>
      <c r="F619" s="21">
        <f t="shared" si="147"/>
        <v>6.5919492087563903E-16</v>
      </c>
      <c r="G619" s="21">
        <f t="shared" si="157"/>
        <v>4.957303146393699E-4</v>
      </c>
      <c r="H619" s="21">
        <f t="shared" si="148"/>
        <v>1.2615408026240706E-2</v>
      </c>
      <c r="I619" s="21">
        <f t="shared" si="149"/>
        <v>4.957303146393699E-4</v>
      </c>
      <c r="J619" s="21">
        <f t="shared" si="150"/>
        <v>9.4368957093093783E-15</v>
      </c>
      <c r="K619" s="73">
        <f t="shared" si="151"/>
        <v>-6.6613381477509375E-18</v>
      </c>
      <c r="L619" s="21">
        <f t="shared" si="152"/>
        <v>0.6730000000000097</v>
      </c>
      <c r="M619" s="74">
        <f t="shared" si="153"/>
        <v>1.1668753440695663E-5</v>
      </c>
      <c r="N619" s="10">
        <f t="shared" si="154"/>
        <v>4.1536125020415058E-4</v>
      </c>
      <c r="O619" s="10">
        <f t="shared" si="155"/>
        <v>6.4591865181924339E-9</v>
      </c>
      <c r="P619" s="75">
        <v>617</v>
      </c>
      <c r="Q619" s="71">
        <f t="shared" si="156"/>
        <v>0.67300000000000026</v>
      </c>
      <c r="R619" s="76"/>
      <c r="S619" s="197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</row>
    <row r="620" spans="1:33" x14ac:dyDescent="0.25">
      <c r="A620" s="71">
        <f t="shared" si="144"/>
        <v>-1.302944900543233E-2</v>
      </c>
      <c r="B620" s="60">
        <v>1.302944900543233E-2</v>
      </c>
      <c r="C620" s="60">
        <v>0.66927665652350754</v>
      </c>
      <c r="D620" s="21">
        <f t="shared" si="145"/>
        <v>0.41302944900543237</v>
      </c>
      <c r="E620" s="21">
        <f t="shared" si="146"/>
        <v>1.253698730590333E-2</v>
      </c>
      <c r="F620" s="21">
        <f t="shared" si="147"/>
        <v>5.9938165542388848E-16</v>
      </c>
      <c r="G620" s="21">
        <f t="shared" si="157"/>
        <v>4.9246169951903951E-4</v>
      </c>
      <c r="H620" s="21">
        <f t="shared" si="148"/>
        <v>1.253698730590393E-2</v>
      </c>
      <c r="I620" s="21">
        <f t="shared" si="149"/>
        <v>4.9246169951903864E-4</v>
      </c>
      <c r="J620" s="21">
        <f t="shared" si="150"/>
        <v>9.3614005436349379E-15</v>
      </c>
      <c r="K620" s="73">
        <f t="shared" si="151"/>
        <v>-6.6613381477509375E-18</v>
      </c>
      <c r="L620" s="21">
        <f t="shared" si="152"/>
        <v>0.67300000000000959</v>
      </c>
      <c r="M620" s="74">
        <f t="shared" si="153"/>
        <v>1.3863286644010373E-5</v>
      </c>
      <c r="N620" s="10">
        <f t="shared" si="154"/>
        <v>4.1453741448973835E-4</v>
      </c>
      <c r="O620" s="10">
        <f t="shared" si="155"/>
        <v>6.072194197327633E-9</v>
      </c>
      <c r="P620" s="75">
        <v>618</v>
      </c>
      <c r="Q620" s="71">
        <f t="shared" si="156"/>
        <v>0.67300000000000026</v>
      </c>
      <c r="R620" s="76"/>
      <c r="S620" s="197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</row>
    <row r="621" spans="1:33" x14ac:dyDescent="0.25">
      <c r="A621" s="71">
        <f t="shared" si="144"/>
        <v>-1.302944900543233E-2</v>
      </c>
      <c r="B621" s="60">
        <v>1.302944900543233E-2</v>
      </c>
      <c r="C621" s="60">
        <v>0.66988602674812281</v>
      </c>
      <c r="D621" s="21">
        <f t="shared" si="145"/>
        <v>0.41302944900543237</v>
      </c>
      <c r="E621" s="21">
        <f t="shared" si="146"/>
        <v>1.253698730590333E-2</v>
      </c>
      <c r="F621" s="21">
        <f t="shared" si="147"/>
        <v>5.9938165542388848E-16</v>
      </c>
      <c r="G621" s="21">
        <f t="shared" si="157"/>
        <v>4.9246169951903951E-4</v>
      </c>
      <c r="H621" s="21">
        <f t="shared" si="148"/>
        <v>1.253698730590393E-2</v>
      </c>
      <c r="I621" s="21">
        <f t="shared" si="149"/>
        <v>4.9246169951903864E-4</v>
      </c>
      <c r="J621" s="21">
        <f t="shared" si="150"/>
        <v>9.3614005436349379E-15</v>
      </c>
      <c r="K621" s="73">
        <f t="shared" si="151"/>
        <v>-6.6613381477509375E-18</v>
      </c>
      <c r="L621" s="21">
        <f t="shared" si="152"/>
        <v>0.67300000000000959</v>
      </c>
      <c r="M621" s="74">
        <f t="shared" si="153"/>
        <v>9.6968294134663356E-6</v>
      </c>
      <c r="N621" s="10">
        <f t="shared" si="154"/>
        <v>4.1453741448973835E-4</v>
      </c>
      <c r="O621" s="10">
        <f t="shared" si="155"/>
        <v>6.072194197327633E-9</v>
      </c>
      <c r="P621" s="75">
        <v>619</v>
      </c>
      <c r="Q621" s="71">
        <f t="shared" si="156"/>
        <v>0.67300000000000026</v>
      </c>
      <c r="R621" s="76"/>
      <c r="S621" s="197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</row>
    <row r="622" spans="1:33" x14ac:dyDescent="0.25">
      <c r="A622" s="71">
        <f t="shared" si="144"/>
        <v>-1.2947759669975033E-2</v>
      </c>
      <c r="B622" s="60">
        <v>1.2947759669975033E-2</v>
      </c>
      <c r="C622" s="60">
        <v>0.66911757109266345</v>
      </c>
      <c r="D622" s="21">
        <f t="shared" si="145"/>
        <v>0.41294775966997505</v>
      </c>
      <c r="E622" s="21">
        <f t="shared" si="146"/>
        <v>1.24585642039362E-2</v>
      </c>
      <c r="F622" s="21">
        <f t="shared" si="147"/>
        <v>5.56915624731906E-16</v>
      </c>
      <c r="G622" s="21">
        <f t="shared" si="157"/>
        <v>4.89195466028991E-4</v>
      </c>
      <c r="H622" s="21">
        <f t="shared" si="148"/>
        <v>1.2458564203936756E-2</v>
      </c>
      <c r="I622" s="21">
        <f t="shared" si="149"/>
        <v>4.8919546602899111E-4</v>
      </c>
      <c r="J622" s="21">
        <f t="shared" si="150"/>
        <v>9.2859053779604975E-15</v>
      </c>
      <c r="K622" s="73">
        <f t="shared" si="151"/>
        <v>-6.6613381477509375E-18</v>
      </c>
      <c r="L622" s="21">
        <f t="shared" si="152"/>
        <v>0.67300000000000959</v>
      </c>
      <c r="M622" s="74">
        <f t="shared" si="153"/>
        <v>1.5073254220596911E-5</v>
      </c>
      <c r="N622" s="10">
        <f t="shared" si="154"/>
        <v>4.1371520454453066E-4</v>
      </c>
      <c r="O622" s="10">
        <f t="shared" si="155"/>
        <v>5.697269873762523E-9</v>
      </c>
      <c r="P622" s="75">
        <v>620</v>
      </c>
      <c r="Q622" s="71">
        <f t="shared" si="156"/>
        <v>0.67300000000000026</v>
      </c>
      <c r="R622" s="76"/>
      <c r="S622" s="197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</row>
    <row r="623" spans="1:33" x14ac:dyDescent="0.25">
      <c r="A623" s="71">
        <f t="shared" si="144"/>
        <v>-1.2866070334517735E-2</v>
      </c>
      <c r="B623" s="60">
        <v>1.2866070334517735E-2</v>
      </c>
      <c r="C623" s="60">
        <v>0.66957853561189939</v>
      </c>
      <c r="D623" s="21">
        <f t="shared" si="145"/>
        <v>0.41286607033451778</v>
      </c>
      <c r="E623" s="21">
        <f t="shared" si="146"/>
        <v>1.2380138722832591E-2</v>
      </c>
      <c r="F623" s="21">
        <f t="shared" si="147"/>
        <v>5.0799642270928778E-16</v>
      </c>
      <c r="G623" s="21">
        <f t="shared" si="157"/>
        <v>4.8593161167542753E-4</v>
      </c>
      <c r="H623" s="21">
        <f t="shared" si="148"/>
        <v>1.23801387228331E-2</v>
      </c>
      <c r="I623" s="21">
        <f t="shared" si="149"/>
        <v>4.8593161167542726E-4</v>
      </c>
      <c r="J623" s="21">
        <f t="shared" si="150"/>
        <v>9.2081897662368088E-15</v>
      </c>
      <c r="K623" s="73">
        <f t="shared" si="151"/>
        <v>-6.6613381477509375E-18</v>
      </c>
      <c r="L623" s="21">
        <f t="shared" si="152"/>
        <v>0.67300000000000948</v>
      </c>
      <c r="M623" s="74">
        <f t="shared" si="153"/>
        <v>1.1706418559105518E-5</v>
      </c>
      <c r="N623" s="10">
        <f t="shared" si="154"/>
        <v>4.1289461719275575E-4</v>
      </c>
      <c r="O623" s="10">
        <f t="shared" si="155"/>
        <v>5.3344025630617891E-9</v>
      </c>
      <c r="P623" s="75">
        <v>621</v>
      </c>
      <c r="Q623" s="71">
        <f t="shared" si="156"/>
        <v>0.67300000000000026</v>
      </c>
      <c r="R623" s="76"/>
      <c r="S623" s="197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</row>
    <row r="624" spans="1:33" x14ac:dyDescent="0.25">
      <c r="A624" s="71">
        <f t="shared" si="144"/>
        <v>-1.2866070334517735E-2</v>
      </c>
      <c r="B624" s="60">
        <v>1.2866070334517735E-2</v>
      </c>
      <c r="C624" s="60">
        <v>0.6694409678350145</v>
      </c>
      <c r="D624" s="21">
        <f t="shared" si="145"/>
        <v>0.41286607033451778</v>
      </c>
      <c r="E624" s="21">
        <f t="shared" si="146"/>
        <v>1.2380138722832591E-2</v>
      </c>
      <c r="F624" s="21">
        <f t="shared" si="147"/>
        <v>5.0799642270928778E-16</v>
      </c>
      <c r="G624" s="21">
        <f t="shared" si="157"/>
        <v>4.8593161167542753E-4</v>
      </c>
      <c r="H624" s="21">
        <f t="shared" si="148"/>
        <v>1.23801387228331E-2</v>
      </c>
      <c r="I624" s="21">
        <f t="shared" si="149"/>
        <v>4.8593161167542726E-4</v>
      </c>
      <c r="J624" s="21">
        <f t="shared" si="150"/>
        <v>9.2081897662368088E-15</v>
      </c>
      <c r="K624" s="73">
        <f t="shared" si="151"/>
        <v>-6.6613381477509375E-18</v>
      </c>
      <c r="L624" s="21">
        <f t="shared" si="152"/>
        <v>0.67300000000000948</v>
      </c>
      <c r="M624" s="74">
        <f t="shared" si="153"/>
        <v>1.2666709951468852E-5</v>
      </c>
      <c r="N624" s="10">
        <f t="shared" si="154"/>
        <v>4.1289461719275575E-4</v>
      </c>
      <c r="O624" s="10">
        <f t="shared" si="155"/>
        <v>5.3344025630617891E-9</v>
      </c>
      <c r="P624" s="75">
        <v>622</v>
      </c>
      <c r="Q624" s="71">
        <f t="shared" si="156"/>
        <v>0.67300000000000026</v>
      </c>
      <c r="R624" s="76"/>
      <c r="S624" s="197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</row>
    <row r="625" spans="1:33" x14ac:dyDescent="0.25">
      <c r="A625" s="71">
        <f t="shared" si="144"/>
        <v>-1.2784380999060553E-2</v>
      </c>
      <c r="B625" s="60">
        <v>1.2784380999060553E-2</v>
      </c>
      <c r="C625" s="60">
        <v>0.66912284929040122</v>
      </c>
      <c r="D625" s="21">
        <f t="shared" si="145"/>
        <v>0.41278438099906056</v>
      </c>
      <c r="E625" s="21">
        <f t="shared" si="146"/>
        <v>1.2301710865083072E-2</v>
      </c>
      <c r="F625" s="21">
        <f t="shared" si="147"/>
        <v>4.6330994596805859E-16</v>
      </c>
      <c r="G625" s="21">
        <f t="shared" si="157"/>
        <v>4.8267013396788294E-4</v>
      </c>
      <c r="H625" s="21">
        <f t="shared" si="148"/>
        <v>1.2301710865083535E-2</v>
      </c>
      <c r="I625" s="21">
        <f t="shared" si="149"/>
        <v>4.826701339678831E-4</v>
      </c>
      <c r="J625" s="21">
        <f t="shared" si="150"/>
        <v>9.1349150466116151E-15</v>
      </c>
      <c r="K625" s="73">
        <f t="shared" si="151"/>
        <v>-6.6613381477509375E-18</v>
      </c>
      <c r="L625" s="21">
        <f t="shared" si="152"/>
        <v>0.67300000000000926</v>
      </c>
      <c r="M625" s="74">
        <f t="shared" si="153"/>
        <v>1.5032297625014089E-5</v>
      </c>
      <c r="N625" s="10">
        <f t="shared" si="154"/>
        <v>4.1207564926473239E-4</v>
      </c>
      <c r="O625" s="10">
        <f t="shared" si="155"/>
        <v>4.9835812705033803E-9</v>
      </c>
      <c r="P625" s="75">
        <v>623</v>
      </c>
      <c r="Q625" s="71">
        <f t="shared" si="156"/>
        <v>0.67300000000000015</v>
      </c>
      <c r="R625" s="76"/>
      <c r="S625" s="197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</row>
    <row r="626" spans="1:33" x14ac:dyDescent="0.25">
      <c r="A626" s="71">
        <f t="shared" si="144"/>
        <v>-1.2702691663603256E-2</v>
      </c>
      <c r="B626" s="60">
        <v>1.2702691663603256E-2</v>
      </c>
      <c r="C626" s="60">
        <v>0.66973762475098919</v>
      </c>
      <c r="D626" s="21">
        <f t="shared" si="145"/>
        <v>0.41270269166360329</v>
      </c>
      <c r="E626" s="21">
        <f t="shared" si="146"/>
        <v>1.2223280633174623E-2</v>
      </c>
      <c r="F626" s="21">
        <f t="shared" si="147"/>
        <v>4.2084391527607769E-16</v>
      </c>
      <c r="G626" s="21">
        <f t="shared" si="157"/>
        <v>4.7941103041915234E-4</v>
      </c>
      <c r="H626" s="21">
        <f t="shared" si="148"/>
        <v>1.2223280633175045E-2</v>
      </c>
      <c r="I626" s="21">
        <f t="shared" si="149"/>
        <v>4.7941103041915164E-4</v>
      </c>
      <c r="J626" s="21">
        <f t="shared" si="150"/>
        <v>9.0594198809371731E-15</v>
      </c>
      <c r="K626" s="73">
        <f t="shared" si="151"/>
        <v>-6.6613381477509375E-18</v>
      </c>
      <c r="L626" s="21">
        <f t="shared" si="152"/>
        <v>0.67300000000000926</v>
      </c>
      <c r="M626" s="74">
        <f t="shared" si="153"/>
        <v>1.0643092265418739E-5</v>
      </c>
      <c r="N626" s="10">
        <f t="shared" si="154"/>
        <v>4.1125829759685348E-4</v>
      </c>
      <c r="O626" s="10">
        <f t="shared" si="155"/>
        <v>4.6447949911475565E-9</v>
      </c>
      <c r="P626" s="75">
        <v>624</v>
      </c>
      <c r="Q626" s="71">
        <f t="shared" si="156"/>
        <v>0.67300000000000015</v>
      </c>
      <c r="R626" s="76"/>
      <c r="S626" s="197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</row>
    <row r="627" spans="1:33" x14ac:dyDescent="0.25">
      <c r="A627" s="71">
        <f t="shared" si="144"/>
        <v>-1.2621002328145958E-2</v>
      </c>
      <c r="B627" s="60">
        <v>1.2621002328145958E-2</v>
      </c>
      <c r="C627" s="60">
        <v>0.66898020379109302</v>
      </c>
      <c r="D627" s="21">
        <f t="shared" si="145"/>
        <v>0.41262100232814597</v>
      </c>
      <c r="E627" s="21">
        <f t="shared" si="146"/>
        <v>1.2144848029591152E-2</v>
      </c>
      <c r="F627" s="21">
        <f t="shared" si="147"/>
        <v>3.8830050286668614E-16</v>
      </c>
      <c r="G627" s="21">
        <f t="shared" si="157"/>
        <v>4.761542985454309E-4</v>
      </c>
      <c r="H627" s="21">
        <f t="shared" si="148"/>
        <v>1.2144848029591541E-2</v>
      </c>
      <c r="I627" s="21">
        <f t="shared" si="149"/>
        <v>4.7615429854543063E-4</v>
      </c>
      <c r="J627" s="21">
        <f t="shared" si="150"/>
        <v>8.9861451613119794E-15</v>
      </c>
      <c r="K627" s="73">
        <f t="shared" si="151"/>
        <v>-6.6613381477509375E-18</v>
      </c>
      <c r="L627" s="21">
        <f t="shared" si="152"/>
        <v>0.67300000000000915</v>
      </c>
      <c r="M627" s="74">
        <f t="shared" si="153"/>
        <v>1.6158761561216463E-5</v>
      </c>
      <c r="N627" s="10">
        <f t="shared" si="154"/>
        <v>4.1044255903153435E-4</v>
      </c>
      <c r="O627" s="10">
        <f t="shared" si="155"/>
        <v>4.3180327099421583E-9</v>
      </c>
      <c r="P627" s="75">
        <v>625</v>
      </c>
      <c r="Q627" s="71">
        <f t="shared" si="156"/>
        <v>0.67300000000000015</v>
      </c>
      <c r="R627" s="76"/>
      <c r="S627" s="197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</row>
    <row r="628" spans="1:33" x14ac:dyDescent="0.25">
      <c r="A628" s="71">
        <f t="shared" si="144"/>
        <v>-1.2621002328145958E-2</v>
      </c>
      <c r="B628" s="60">
        <v>1.2621002328145958E-2</v>
      </c>
      <c r="C628" s="60">
        <v>0.66959477754577346</v>
      </c>
      <c r="D628" s="21">
        <f t="shared" si="145"/>
        <v>0.41262100232814597</v>
      </c>
      <c r="E628" s="21">
        <f t="shared" si="146"/>
        <v>1.2144848029591152E-2</v>
      </c>
      <c r="F628" s="21">
        <f t="shared" si="147"/>
        <v>3.8830050286668614E-16</v>
      </c>
      <c r="G628" s="21">
        <f t="shared" si="157"/>
        <v>4.761542985454309E-4</v>
      </c>
      <c r="H628" s="21">
        <f t="shared" si="148"/>
        <v>1.2144848029591541E-2</v>
      </c>
      <c r="I628" s="21">
        <f t="shared" si="149"/>
        <v>4.7615429854543063E-4</v>
      </c>
      <c r="J628" s="21">
        <f t="shared" si="150"/>
        <v>8.9861451613119794E-15</v>
      </c>
      <c r="K628" s="73">
        <f t="shared" si="151"/>
        <v>-6.6613381477509375E-18</v>
      </c>
      <c r="L628" s="21">
        <f t="shared" si="152"/>
        <v>0.67300000000000915</v>
      </c>
      <c r="M628" s="74">
        <f t="shared" si="153"/>
        <v>1.1595539962830936E-5</v>
      </c>
      <c r="N628" s="10">
        <f t="shared" si="154"/>
        <v>4.1044255903153435E-4</v>
      </c>
      <c r="O628" s="10">
        <f t="shared" si="155"/>
        <v>4.3180327099421583E-9</v>
      </c>
      <c r="P628" s="75">
        <v>626</v>
      </c>
      <c r="Q628" s="71">
        <f t="shared" si="156"/>
        <v>0.67300000000000015</v>
      </c>
      <c r="R628" s="76"/>
      <c r="S628" s="197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</row>
    <row r="629" spans="1:33" x14ac:dyDescent="0.25">
      <c r="A629" s="71">
        <f t="shared" si="144"/>
        <v>-1.2539312992688775E-2</v>
      </c>
      <c r="B629" s="60">
        <v>1.2539312992688775E-2</v>
      </c>
      <c r="C629" s="60">
        <v>0.66866209271730392</v>
      </c>
      <c r="D629" s="21">
        <f t="shared" si="145"/>
        <v>0.41253931299268881</v>
      </c>
      <c r="E629" s="21">
        <f t="shared" si="146"/>
        <v>1.2066413056813347E-2</v>
      </c>
      <c r="F629" s="21">
        <f t="shared" si="147"/>
        <v>3.5402236698131937E-16</v>
      </c>
      <c r="G629" s="21">
        <f t="shared" si="157"/>
        <v>4.7289993586616119E-4</v>
      </c>
      <c r="H629" s="21">
        <f t="shared" si="148"/>
        <v>1.2066413056813701E-2</v>
      </c>
      <c r="I629" s="21">
        <f t="shared" si="149"/>
        <v>4.7289993586616135E-4</v>
      </c>
      <c r="J629" s="21">
        <f t="shared" si="150"/>
        <v>8.9128704416867841E-15</v>
      </c>
      <c r="K629" s="73">
        <f t="shared" si="151"/>
        <v>-6.6613381477509375E-18</v>
      </c>
      <c r="L629" s="21">
        <f t="shared" si="152"/>
        <v>0.67300000000000904</v>
      </c>
      <c r="M629" s="74">
        <f t="shared" si="153"/>
        <v>1.8817439593346041E-5</v>
      </c>
      <c r="N629" s="10">
        <f t="shared" si="154"/>
        <v>4.0962843041725044E-4</v>
      </c>
      <c r="O629" s="10">
        <f t="shared" si="155"/>
        <v>4.0032834017715633E-9</v>
      </c>
      <c r="P629" s="75">
        <v>627</v>
      </c>
      <c r="Q629" s="71">
        <f t="shared" si="156"/>
        <v>0.67300000000000015</v>
      </c>
      <c r="R629" s="76"/>
      <c r="S629" s="197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</row>
    <row r="630" spans="1:33" x14ac:dyDescent="0.25">
      <c r="A630" s="71">
        <f t="shared" si="144"/>
        <v>-1.2539312992688775E-2</v>
      </c>
      <c r="B630" s="60">
        <v>1.2539312992688775E-2</v>
      </c>
      <c r="C630" s="60">
        <v>0.66943020173426204</v>
      </c>
      <c r="D630" s="21">
        <f t="shared" si="145"/>
        <v>0.41253931299268881</v>
      </c>
      <c r="E630" s="21">
        <f t="shared" si="146"/>
        <v>1.2066413056813347E-2</v>
      </c>
      <c r="F630" s="21">
        <f t="shared" si="147"/>
        <v>3.5402236698131937E-16</v>
      </c>
      <c r="G630" s="21">
        <f t="shared" si="157"/>
        <v>4.7289993586616119E-4</v>
      </c>
      <c r="H630" s="21">
        <f t="shared" si="148"/>
        <v>1.2066413056813701E-2</v>
      </c>
      <c r="I630" s="21">
        <f t="shared" si="149"/>
        <v>4.7289993586616135E-4</v>
      </c>
      <c r="J630" s="21">
        <f t="shared" si="150"/>
        <v>8.9128704416867841E-15</v>
      </c>
      <c r="K630" s="73">
        <f t="shared" si="151"/>
        <v>-6.6613381477509375E-18</v>
      </c>
      <c r="L630" s="21">
        <f t="shared" si="152"/>
        <v>0.67300000000000904</v>
      </c>
      <c r="M630" s="74">
        <f t="shared" si="153"/>
        <v>1.2743459658130238E-5</v>
      </c>
      <c r="N630" s="10">
        <f t="shared" si="154"/>
        <v>4.0962843041725044E-4</v>
      </c>
      <c r="O630" s="10">
        <f t="shared" si="155"/>
        <v>4.0032834017715633E-9</v>
      </c>
      <c r="P630" s="75">
        <v>628</v>
      </c>
      <c r="Q630" s="71">
        <f t="shared" si="156"/>
        <v>0.67300000000000015</v>
      </c>
      <c r="R630" s="76"/>
      <c r="S630" s="197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</row>
    <row r="631" spans="1:33" x14ac:dyDescent="0.25">
      <c r="A631" s="71">
        <f t="shared" si="144"/>
        <v>-1.2457623657231479E-2</v>
      </c>
      <c r="B631" s="60">
        <v>1.2457623657231479E-2</v>
      </c>
      <c r="C631" s="60">
        <v>0.66943020173426204</v>
      </c>
      <c r="D631" s="21">
        <f t="shared" si="145"/>
        <v>0.41245762365723149</v>
      </c>
      <c r="E631" s="21">
        <f t="shared" si="146"/>
        <v>1.1987975717318241E-2</v>
      </c>
      <c r="F631" s="21">
        <f t="shared" si="147"/>
        <v>3.2099323199865634E-16</v>
      </c>
      <c r="G631" s="21">
        <f t="shared" si="157"/>
        <v>4.6964793990407483E-4</v>
      </c>
      <c r="H631" s="21">
        <f t="shared" si="148"/>
        <v>1.1987975717318562E-2</v>
      </c>
      <c r="I631" s="21">
        <f t="shared" si="149"/>
        <v>4.6964793990407488E-4</v>
      </c>
      <c r="J631" s="21">
        <f t="shared" si="150"/>
        <v>8.8418161681108387E-15</v>
      </c>
      <c r="K631" s="73">
        <f t="shared" si="151"/>
        <v>-6.6613381477509375E-18</v>
      </c>
      <c r="L631" s="21">
        <f t="shared" si="152"/>
        <v>0.67300000000000904</v>
      </c>
      <c r="M631" s="74">
        <f t="shared" si="153"/>
        <v>1.2743459658130238E-5</v>
      </c>
      <c r="N631" s="10">
        <f t="shared" si="154"/>
        <v>4.0881590860852098E-4</v>
      </c>
      <c r="O631" s="10">
        <f t="shared" si="155"/>
        <v>3.7005360315432498E-9</v>
      </c>
      <c r="P631" s="75">
        <v>629</v>
      </c>
      <c r="Q631" s="71">
        <f t="shared" si="156"/>
        <v>0.67300000000000015</v>
      </c>
      <c r="R631" s="76"/>
      <c r="S631" s="197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</row>
    <row r="632" spans="1:33" x14ac:dyDescent="0.25">
      <c r="A632" s="71">
        <f t="shared" si="144"/>
        <v>-1.2457623657231479E-2</v>
      </c>
      <c r="B632" s="60">
        <v>1.2457623657231479E-2</v>
      </c>
      <c r="C632" s="60">
        <v>0.66943020173426204</v>
      </c>
      <c r="D632" s="21">
        <f t="shared" si="145"/>
        <v>0.41245762365723149</v>
      </c>
      <c r="E632" s="21">
        <f t="shared" si="146"/>
        <v>1.1987975717318241E-2</v>
      </c>
      <c r="F632" s="21">
        <f t="shared" si="147"/>
        <v>3.2099323199865634E-16</v>
      </c>
      <c r="G632" s="21">
        <f t="shared" si="157"/>
        <v>4.6964793990407483E-4</v>
      </c>
      <c r="H632" s="21">
        <f t="shared" si="148"/>
        <v>1.1987975717318562E-2</v>
      </c>
      <c r="I632" s="21">
        <f t="shared" si="149"/>
        <v>4.6964793990407488E-4</v>
      </c>
      <c r="J632" s="21">
        <f t="shared" si="150"/>
        <v>8.8418161681108387E-15</v>
      </c>
      <c r="K632" s="73">
        <f t="shared" si="151"/>
        <v>-6.6613381477509375E-18</v>
      </c>
      <c r="L632" s="21">
        <f t="shared" si="152"/>
        <v>0.67300000000000904</v>
      </c>
      <c r="M632" s="74">
        <f t="shared" si="153"/>
        <v>1.2743459658130238E-5</v>
      </c>
      <c r="N632" s="10">
        <f t="shared" si="154"/>
        <v>4.0881590860852098E-4</v>
      </c>
      <c r="O632" s="10">
        <f t="shared" si="155"/>
        <v>3.7005360315432498E-9</v>
      </c>
      <c r="P632" s="75">
        <v>630</v>
      </c>
      <c r="Q632" s="71">
        <f t="shared" si="156"/>
        <v>0.67300000000000015</v>
      </c>
      <c r="R632" s="76"/>
      <c r="S632" s="197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</row>
    <row r="633" spans="1:33" x14ac:dyDescent="0.25">
      <c r="A633" s="71">
        <f t="shared" si="144"/>
        <v>-1.2375934321774296E-2</v>
      </c>
      <c r="B633" s="60">
        <v>1.2375934321774296E-2</v>
      </c>
      <c r="C633" s="60">
        <v>0.66911757109266345</v>
      </c>
      <c r="D633" s="21">
        <f t="shared" si="145"/>
        <v>0.41237593432177433</v>
      </c>
      <c r="E633" s="21">
        <f t="shared" si="146"/>
        <v>1.1909536013579969E-2</v>
      </c>
      <c r="F633" s="21">
        <f t="shared" si="147"/>
        <v>2.9712343696915199E-16</v>
      </c>
      <c r="G633" s="21">
        <f t="shared" si="157"/>
        <v>4.6639830818526185E-4</v>
      </c>
      <c r="H633" s="21">
        <f t="shared" si="148"/>
        <v>1.1909536013580265E-2</v>
      </c>
      <c r="I633" s="21">
        <f t="shared" si="149"/>
        <v>4.6639830818526233E-4</v>
      </c>
      <c r="J633" s="21">
        <f t="shared" si="150"/>
        <v>8.7685414484856419E-15</v>
      </c>
      <c r="K633" s="73">
        <f t="shared" si="151"/>
        <v>-6.6613381477509375E-18</v>
      </c>
      <c r="L633" s="21">
        <f t="shared" si="152"/>
        <v>0.67300000000000892</v>
      </c>
      <c r="M633" s="74">
        <f t="shared" si="153"/>
        <v>1.5073254220591739E-5</v>
      </c>
      <c r="N633" s="10">
        <f t="shared" si="154"/>
        <v>4.0800499046585701E-4</v>
      </c>
      <c r="O633" s="10">
        <f t="shared" si="155"/>
        <v>3.4097795542794152E-9</v>
      </c>
      <c r="P633" s="75">
        <v>631</v>
      </c>
      <c r="Q633" s="71">
        <f t="shared" si="156"/>
        <v>0.67300000000000015</v>
      </c>
      <c r="R633" s="76"/>
      <c r="S633" s="197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</row>
    <row r="634" spans="1:33" x14ac:dyDescent="0.25">
      <c r="A634" s="71">
        <f t="shared" si="144"/>
        <v>-1.2375934321774296E-2</v>
      </c>
      <c r="B634" s="60">
        <v>1.2375934321774296E-2</v>
      </c>
      <c r="C634" s="60">
        <v>0.66942495637824539</v>
      </c>
      <c r="D634" s="21">
        <f t="shared" si="145"/>
        <v>0.41237593432177433</v>
      </c>
      <c r="E634" s="21">
        <f t="shared" si="146"/>
        <v>1.1909536013579969E-2</v>
      </c>
      <c r="F634" s="21">
        <f t="shared" si="147"/>
        <v>2.9712343696915199E-16</v>
      </c>
      <c r="G634" s="21">
        <f t="shared" si="157"/>
        <v>4.6639830818526185E-4</v>
      </c>
      <c r="H634" s="21">
        <f t="shared" si="148"/>
        <v>1.1909536013580265E-2</v>
      </c>
      <c r="I634" s="21">
        <f t="shared" si="149"/>
        <v>4.6639830818526233E-4</v>
      </c>
      <c r="J634" s="21">
        <f t="shared" si="150"/>
        <v>8.7685414484856419E-15</v>
      </c>
      <c r="K634" s="73">
        <f t="shared" si="151"/>
        <v>-6.6613381477509375E-18</v>
      </c>
      <c r="L634" s="21">
        <f t="shared" si="152"/>
        <v>0.67300000000000892</v>
      </c>
      <c r="M634" s="74">
        <f t="shared" si="153"/>
        <v>1.2780936897512094E-5</v>
      </c>
      <c r="N634" s="10">
        <f t="shared" si="154"/>
        <v>4.0800499046585701E-4</v>
      </c>
      <c r="O634" s="10">
        <f t="shared" si="155"/>
        <v>3.4097795542794152E-9</v>
      </c>
      <c r="P634" s="75">
        <v>632</v>
      </c>
      <c r="Q634" s="71">
        <f t="shared" si="156"/>
        <v>0.67300000000000015</v>
      </c>
      <c r="R634" s="76"/>
      <c r="S634" s="197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</row>
    <row r="635" spans="1:33" x14ac:dyDescent="0.25">
      <c r="A635" s="71">
        <f t="shared" si="144"/>
        <v>-1.2294244986316998E-2</v>
      </c>
      <c r="B635" s="60">
        <v>1.2294244986316998E-2</v>
      </c>
      <c r="C635" s="60">
        <v>0.66958404428590923</v>
      </c>
      <c r="D635" s="21">
        <f t="shared" si="145"/>
        <v>0.412294244986317</v>
      </c>
      <c r="E635" s="21">
        <f t="shared" si="146"/>
        <v>1.1831093948068985E-2</v>
      </c>
      <c r="F635" s="21">
        <f t="shared" si="147"/>
        <v>2.6929847241442253E-16</v>
      </c>
      <c r="G635" s="21">
        <f t="shared" si="157"/>
        <v>4.631510382390458E-4</v>
      </c>
      <c r="H635" s="21">
        <f t="shared" si="148"/>
        <v>1.1831093948069254E-2</v>
      </c>
      <c r="I635" s="21">
        <f t="shared" si="149"/>
        <v>4.6315103823904623E-4</v>
      </c>
      <c r="J635" s="21">
        <f t="shared" si="150"/>
        <v>8.6974871749096933E-15</v>
      </c>
      <c r="K635" s="73">
        <f t="shared" si="151"/>
        <v>-6.6613381477509375E-18</v>
      </c>
      <c r="L635" s="21">
        <f t="shared" si="152"/>
        <v>0.67300000000000881</v>
      </c>
      <c r="M635" s="74">
        <f t="shared" si="153"/>
        <v>1.1668753440689595E-5</v>
      </c>
      <c r="N635" s="10">
        <f t="shared" si="154"/>
        <v>4.0719567285579062E-4</v>
      </c>
      <c r="O635" s="10">
        <f t="shared" si="155"/>
        <v>3.13100291517364E-9</v>
      </c>
      <c r="P635" s="75">
        <v>633</v>
      </c>
      <c r="Q635" s="71">
        <f t="shared" si="156"/>
        <v>0.67300000000000015</v>
      </c>
      <c r="R635" s="76"/>
      <c r="S635" s="197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</row>
    <row r="636" spans="1:33" x14ac:dyDescent="0.25">
      <c r="A636" s="71">
        <f t="shared" si="144"/>
        <v>-1.2294244986316998E-2</v>
      </c>
      <c r="B636" s="60">
        <v>1.2294244986316998E-2</v>
      </c>
      <c r="C636" s="60">
        <v>0.66911757109266345</v>
      </c>
      <c r="D636" s="21">
        <f t="shared" si="145"/>
        <v>0.412294244986317</v>
      </c>
      <c r="E636" s="21">
        <f t="shared" si="146"/>
        <v>1.1831093948068985E-2</v>
      </c>
      <c r="F636" s="21">
        <f t="shared" si="147"/>
        <v>2.6929847241442253E-16</v>
      </c>
      <c r="G636" s="21">
        <f t="shared" si="157"/>
        <v>4.631510382390458E-4</v>
      </c>
      <c r="H636" s="21">
        <f t="shared" si="148"/>
        <v>1.1831093948069254E-2</v>
      </c>
      <c r="I636" s="21">
        <f t="shared" si="149"/>
        <v>4.6315103823904623E-4</v>
      </c>
      <c r="J636" s="21">
        <f t="shared" si="150"/>
        <v>8.6974871749096933E-15</v>
      </c>
      <c r="K636" s="73">
        <f t="shared" si="151"/>
        <v>-6.6613381477509375E-18</v>
      </c>
      <c r="L636" s="21">
        <f t="shared" si="152"/>
        <v>0.67300000000000881</v>
      </c>
      <c r="M636" s="74">
        <f t="shared" si="153"/>
        <v>1.5073254220590877E-5</v>
      </c>
      <c r="N636" s="10">
        <f t="shared" si="154"/>
        <v>4.0719567285579062E-4</v>
      </c>
      <c r="O636" s="10">
        <f t="shared" si="155"/>
        <v>3.13100291517364E-9</v>
      </c>
      <c r="P636" s="75">
        <v>634</v>
      </c>
      <c r="Q636" s="71">
        <f t="shared" si="156"/>
        <v>0.67300000000000015</v>
      </c>
      <c r="R636" s="76"/>
      <c r="S636" s="197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</row>
    <row r="637" spans="1:33" x14ac:dyDescent="0.25">
      <c r="A637" s="71">
        <f t="shared" si="144"/>
        <v>-1.2212555650859701E-2</v>
      </c>
      <c r="B637" s="60">
        <v>1.2212555650859701E-2</v>
      </c>
      <c r="C637" s="60">
        <v>0.67004511834058322</v>
      </c>
      <c r="D637" s="21">
        <f t="shared" si="145"/>
        <v>0.41221255565085974</v>
      </c>
      <c r="E637" s="21">
        <f t="shared" si="146"/>
        <v>1.1752649523252761E-2</v>
      </c>
      <c r="F637" s="21">
        <f t="shared" si="147"/>
        <v>2.466776782876235E-16</v>
      </c>
      <c r="G637" s="21">
        <f t="shared" si="157"/>
        <v>4.5990612759806704E-4</v>
      </c>
      <c r="H637" s="21">
        <f t="shared" si="148"/>
        <v>1.1752649523253007E-2</v>
      </c>
      <c r="I637" s="21">
        <f t="shared" si="149"/>
        <v>4.5990612759806736E-4</v>
      </c>
      <c r="J637" s="21">
        <f t="shared" si="150"/>
        <v>8.6264329013337448E-15</v>
      </c>
      <c r="K637" s="73">
        <f t="shared" si="151"/>
        <v>-4.4408920985006255E-18</v>
      </c>
      <c r="L637" s="21">
        <f t="shared" si="152"/>
        <v>0.67300000000000881</v>
      </c>
      <c r="M637" s="74">
        <f t="shared" si="153"/>
        <v>8.731325621209729E-6</v>
      </c>
      <c r="N637" s="10">
        <f t="shared" si="154"/>
        <v>4.0638795265086712E-4</v>
      </c>
      <c r="O637" s="10">
        <f t="shared" si="155"/>
        <v>2.8641950496791314E-9</v>
      </c>
      <c r="P637" s="75">
        <v>635</v>
      </c>
      <c r="Q637" s="71">
        <f t="shared" si="156"/>
        <v>0.67300000000000015</v>
      </c>
      <c r="R637" s="76"/>
      <c r="S637" s="197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</row>
    <row r="638" spans="1:33" x14ac:dyDescent="0.25">
      <c r="A638" s="71">
        <f t="shared" si="144"/>
        <v>-1.2130866315402519E-2</v>
      </c>
      <c r="B638" s="60">
        <v>1.2130866315402519E-2</v>
      </c>
      <c r="C638" s="60">
        <v>0.6689854941229112</v>
      </c>
      <c r="D638" s="21">
        <f t="shared" si="145"/>
        <v>0.41213086631540252</v>
      </c>
      <c r="E638" s="21">
        <f t="shared" si="146"/>
        <v>1.1674202741595495E-2</v>
      </c>
      <c r="F638" s="21">
        <f t="shared" si="147"/>
        <v>2.2530588506352979E-16</v>
      </c>
      <c r="G638" s="21">
        <f t="shared" si="157"/>
        <v>4.5666357379824107E-4</v>
      </c>
      <c r="H638" s="21">
        <f t="shared" si="148"/>
        <v>1.167420274159572E-2</v>
      </c>
      <c r="I638" s="21">
        <f t="shared" si="149"/>
        <v>4.5666357379824086E-4</v>
      </c>
      <c r="J638" s="21">
        <f t="shared" si="150"/>
        <v>8.5575990738070445E-15</v>
      </c>
      <c r="K638" s="73">
        <f t="shared" si="151"/>
        <v>-4.4408920985006255E-18</v>
      </c>
      <c r="L638" s="21">
        <f t="shared" si="152"/>
        <v>0.6730000000000087</v>
      </c>
      <c r="M638" s="74">
        <f t="shared" si="153"/>
        <v>1.6116257437250428E-5</v>
      </c>
      <c r="N638" s="10">
        <f t="shared" si="154"/>
        <v>4.0558182672959344E-4</v>
      </c>
      <c r="O638" s="10">
        <f t="shared" si="155"/>
        <v>2.609344883585269E-9</v>
      </c>
      <c r="P638" s="75">
        <v>636</v>
      </c>
      <c r="Q638" s="71">
        <f t="shared" si="156"/>
        <v>0.67300000000000015</v>
      </c>
      <c r="R638" s="76"/>
      <c r="S638" s="197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</row>
    <row r="639" spans="1:33" x14ac:dyDescent="0.25">
      <c r="A639" s="71">
        <f t="shared" si="144"/>
        <v>-1.2130866315402519E-2</v>
      </c>
      <c r="B639" s="60">
        <v>1.2130866315402519E-2</v>
      </c>
      <c r="C639" s="60">
        <v>0.66988602674812281</v>
      </c>
      <c r="D639" s="21">
        <f t="shared" si="145"/>
        <v>0.41213086631540252</v>
      </c>
      <c r="E639" s="21">
        <f t="shared" si="146"/>
        <v>1.1674202741595495E-2</v>
      </c>
      <c r="F639" s="21">
        <f t="shared" si="147"/>
        <v>2.2530588506352979E-16</v>
      </c>
      <c r="G639" s="21">
        <f t="shared" si="157"/>
        <v>4.5666357379824107E-4</v>
      </c>
      <c r="H639" s="21">
        <f t="shared" si="148"/>
        <v>1.167420274159572E-2</v>
      </c>
      <c r="I639" s="21">
        <f t="shared" si="149"/>
        <v>4.5666357379824086E-4</v>
      </c>
      <c r="J639" s="21">
        <f t="shared" si="150"/>
        <v>8.5575990738070445E-15</v>
      </c>
      <c r="K639" s="73">
        <f t="shared" si="151"/>
        <v>-4.4408920985006255E-18</v>
      </c>
      <c r="L639" s="21">
        <f t="shared" si="152"/>
        <v>0.6730000000000087</v>
      </c>
      <c r="M639" s="74">
        <f t="shared" si="153"/>
        <v>9.6968294134608045E-6</v>
      </c>
      <c r="N639" s="10">
        <f t="shared" si="154"/>
        <v>4.0558182672959344E-4</v>
      </c>
      <c r="O639" s="10">
        <f t="shared" si="155"/>
        <v>2.609344883585269E-9</v>
      </c>
      <c r="P639" s="75">
        <v>637</v>
      </c>
      <c r="Q639" s="71">
        <f t="shared" si="156"/>
        <v>0.67300000000000015</v>
      </c>
      <c r="R639" s="76"/>
      <c r="S639" s="197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</row>
    <row r="640" spans="1:33" x14ac:dyDescent="0.25">
      <c r="A640" s="71">
        <f t="shared" si="144"/>
        <v>-1.2130866315402519E-2</v>
      </c>
      <c r="B640" s="60">
        <v>1.2130866315402519E-2</v>
      </c>
      <c r="C640" s="60">
        <v>0.66850863562632423</v>
      </c>
      <c r="D640" s="21">
        <f t="shared" si="145"/>
        <v>0.41213086631540252</v>
      </c>
      <c r="E640" s="21">
        <f t="shared" si="146"/>
        <v>1.1674202741595495E-2</v>
      </c>
      <c r="F640" s="21">
        <f t="shared" si="147"/>
        <v>2.2530588506352979E-16</v>
      </c>
      <c r="G640" s="21">
        <f t="shared" si="157"/>
        <v>4.5666357379824107E-4</v>
      </c>
      <c r="H640" s="21">
        <f t="shared" si="148"/>
        <v>1.167420274159572E-2</v>
      </c>
      <c r="I640" s="21">
        <f t="shared" si="149"/>
        <v>4.5666357379824086E-4</v>
      </c>
      <c r="J640" s="21">
        <f t="shared" si="150"/>
        <v>8.5575990738070445E-15</v>
      </c>
      <c r="K640" s="73">
        <f t="shared" si="151"/>
        <v>-4.4408920985006255E-18</v>
      </c>
      <c r="L640" s="21">
        <f t="shared" si="152"/>
        <v>0.6730000000000087</v>
      </c>
      <c r="M640" s="74">
        <f t="shared" si="153"/>
        <v>2.017235393720209E-5</v>
      </c>
      <c r="N640" s="10">
        <f t="shared" si="154"/>
        <v>4.0558182672959344E-4</v>
      </c>
      <c r="O640" s="10">
        <f t="shared" si="155"/>
        <v>2.609344883585269E-9</v>
      </c>
      <c r="P640" s="75">
        <v>638</v>
      </c>
      <c r="Q640" s="71">
        <f t="shared" si="156"/>
        <v>0.67300000000000015</v>
      </c>
      <c r="R640" s="76"/>
      <c r="S640" s="197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</row>
    <row r="641" spans="1:33" x14ac:dyDescent="0.25">
      <c r="A641" s="71">
        <f t="shared" si="144"/>
        <v>-1.204917697994522E-2</v>
      </c>
      <c r="B641" s="60">
        <v>1.204917697994522E-2</v>
      </c>
      <c r="C641" s="60">
        <v>0.66973762475098919</v>
      </c>
      <c r="D641" s="21">
        <f t="shared" si="145"/>
        <v>0.41204917697994525</v>
      </c>
      <c r="E641" s="21">
        <f t="shared" si="146"/>
        <v>1.1595753605557771E-2</v>
      </c>
      <c r="F641" s="21">
        <f t="shared" si="147"/>
        <v>2.0441981441270756E-16</v>
      </c>
      <c r="G641" s="21">
        <f t="shared" si="157"/>
        <v>4.5342337437875857E-4</v>
      </c>
      <c r="H641" s="21">
        <f t="shared" si="148"/>
        <v>1.1595753605557976E-2</v>
      </c>
      <c r="I641" s="21">
        <f t="shared" si="149"/>
        <v>4.534233743787583E-4</v>
      </c>
      <c r="J641" s="21">
        <f t="shared" si="150"/>
        <v>8.486544800231096E-15</v>
      </c>
      <c r="K641" s="73">
        <f t="shared" si="151"/>
        <v>-4.4408920985006255E-18</v>
      </c>
      <c r="L641" s="21">
        <f t="shared" si="152"/>
        <v>0.67300000000000859</v>
      </c>
      <c r="M641" s="74">
        <f t="shared" si="153"/>
        <v>1.0643092265414394E-5</v>
      </c>
      <c r="N641" s="10">
        <f t="shared" si="154"/>
        <v>4.0477729197646643E-4</v>
      </c>
      <c r="O641" s="10">
        <f t="shared" si="155"/>
        <v>2.3664413330905704E-9</v>
      </c>
      <c r="P641" s="75">
        <v>639</v>
      </c>
      <c r="Q641" s="71">
        <f t="shared" si="156"/>
        <v>0.67300000000000015</v>
      </c>
      <c r="R641" s="76"/>
      <c r="S641" s="197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</row>
    <row r="642" spans="1:33" x14ac:dyDescent="0.25">
      <c r="A642" s="71">
        <f t="shared" ref="A642:A700" si="158">-B642</f>
        <v>-1.1967487644487924E-2</v>
      </c>
      <c r="B642" s="60">
        <v>1.1967487644487924E-2</v>
      </c>
      <c r="C642" s="60">
        <v>0.66943020173426204</v>
      </c>
      <c r="D642" s="21">
        <f t="shared" ref="D642:D700" si="159">IF(B642=0,"",B642+1/$T$8)</f>
        <v>0.41196748764448793</v>
      </c>
      <c r="E642" s="21">
        <f t="shared" ref="E642:E700" si="160">IF(B642=0,"",$T$20-(LN(1+EXP(-$S$37*(H642-T$20))))/$S$37)</f>
        <v>1.1517302117597245E-2</v>
      </c>
      <c r="F642" s="21">
        <f t="shared" ref="F642:F700" si="161">IF(B642=0,"",B642-E642-G642-V$4*J642)</f>
        <v>1.8998691509252266E-16</v>
      </c>
      <c r="G642" s="21">
        <f t="shared" si="157"/>
        <v>4.5018552688207147E-4</v>
      </c>
      <c r="H642" s="21">
        <f t="shared" ref="H642:H700" si="162">IF(B642=0,"",B642-G642-V$4*J642)</f>
        <v>1.1517302117597435E-2</v>
      </c>
      <c r="I642" s="21">
        <f t="shared" ref="I642:I700" si="163">IF(B642=0,"",B642-H642-V$4*J642)</f>
        <v>4.5018552688207066E-4</v>
      </c>
      <c r="J642" s="21">
        <f t="shared" ref="J642:J700" si="164">IF(B642=0,"",LN(1+EXP($U$37*(B642-$U$39)))/$U$37)</f>
        <v>8.4177109727043941E-15</v>
      </c>
      <c r="K642" s="73">
        <f t="shared" ref="K642:K700" si="165">IF(B642=0,"",-LN(1+EXP($V$41*(B642-$V$39)))/$V$41)</f>
        <v>-4.4408920985006255E-18</v>
      </c>
      <c r="L642" s="21">
        <f t="shared" ref="L642:L700" si="166">IF(B642=0,"",$S$41*E642+$S$8+$T$41*F642+$U$41*I642+S$43*(J642+K642))</f>
        <v>0.67300000000000859</v>
      </c>
      <c r="M642" s="74">
        <f t="shared" ref="M642:M700" si="167">IF(B642=0,"",(L642-C642)*(L642-C642))</f>
        <v>1.2743459658127067E-5</v>
      </c>
      <c r="N642" s="10">
        <f t="shared" ref="N642:N700" si="168">IF(B642=0,"",1/V$16*LN(1+EXP(V$16*(B642-V$4*J642-T$39))))</f>
        <v>4.0397434528193947E-4</v>
      </c>
      <c r="O642" s="10">
        <f t="shared" ref="O642:O700" si="169">IF(B642=0,"",(N642-I642)^2)</f>
        <v>2.1354733048803041E-9</v>
      </c>
      <c r="P642" s="75">
        <v>640</v>
      </c>
      <c r="Q642" s="71">
        <f t="shared" ref="Q642:Q700" si="170">IF(B642=0,"",S$8+T$41*F642)</f>
        <v>0.67300000000000015</v>
      </c>
      <c r="R642" s="76"/>
      <c r="S642" s="197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</row>
    <row r="643" spans="1:33" x14ac:dyDescent="0.25">
      <c r="A643" s="71">
        <f t="shared" si="158"/>
        <v>-1.1885798309030741E-2</v>
      </c>
      <c r="B643" s="60">
        <v>1.1885798309030741E-2</v>
      </c>
      <c r="C643" s="60">
        <v>0.66958404428590923</v>
      </c>
      <c r="D643" s="21">
        <f t="shared" si="159"/>
        <v>0.41188579830903077</v>
      </c>
      <c r="E643" s="21">
        <f t="shared" si="160"/>
        <v>1.1438848280168317E-2</v>
      </c>
      <c r="F643" s="21">
        <f t="shared" si="161"/>
        <v>1.6861512186843052E-16</v>
      </c>
      <c r="G643" s="21">
        <f t="shared" ref="G643:G700" si="171">IF(B643=0,"",1/2*(B643-V$4*J643+T$37)+1/2*POWER((B643-V$4*J643+T$37)^2-4*V$37*(B643-V$4*J643),0.5))</f>
        <v>4.4695002885390689E-4</v>
      </c>
      <c r="H643" s="21">
        <f t="shared" si="162"/>
        <v>1.1438848280168485E-2</v>
      </c>
      <c r="I643" s="21">
        <f t="shared" si="163"/>
        <v>4.4695002885390721E-4</v>
      </c>
      <c r="J643" s="21">
        <f t="shared" si="164"/>
        <v>8.3488771451776923E-15</v>
      </c>
      <c r="K643" s="73">
        <f t="shared" si="165"/>
        <v>-4.4408920985006255E-18</v>
      </c>
      <c r="L643" s="21">
        <f t="shared" si="166"/>
        <v>0.67300000000000848</v>
      </c>
      <c r="M643" s="74">
        <f t="shared" si="167"/>
        <v>1.1668753440687319E-5</v>
      </c>
      <c r="N643" s="10">
        <f t="shared" si="168"/>
        <v>4.0317298354243238E-4</v>
      </c>
      <c r="O643" s="10">
        <f t="shared" si="169"/>
        <v>1.9164296962029214E-9</v>
      </c>
      <c r="P643" s="75">
        <v>641</v>
      </c>
      <c r="Q643" s="71">
        <f t="shared" si="170"/>
        <v>0.67300000000000015</v>
      </c>
      <c r="R643" s="76"/>
      <c r="S643" s="197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</row>
    <row r="644" spans="1:33" x14ac:dyDescent="0.25">
      <c r="A644" s="71">
        <f t="shared" si="158"/>
        <v>-1.1885798309030741E-2</v>
      </c>
      <c r="B644" s="60">
        <v>1.1885798309030741E-2</v>
      </c>
      <c r="C644" s="60">
        <v>0.66927665652350754</v>
      </c>
      <c r="D644" s="21">
        <f t="shared" si="159"/>
        <v>0.41188579830903077</v>
      </c>
      <c r="E644" s="21">
        <f t="shared" si="160"/>
        <v>1.1438848280168317E-2</v>
      </c>
      <c r="F644" s="21">
        <f t="shared" si="161"/>
        <v>1.6861512186843052E-16</v>
      </c>
      <c r="G644" s="21">
        <f t="shared" si="171"/>
        <v>4.4695002885390689E-4</v>
      </c>
      <c r="H644" s="21">
        <f t="shared" si="162"/>
        <v>1.1438848280168485E-2</v>
      </c>
      <c r="I644" s="21">
        <f t="shared" si="163"/>
        <v>4.4695002885390721E-4</v>
      </c>
      <c r="J644" s="21">
        <f t="shared" si="164"/>
        <v>8.3488771451776923E-15</v>
      </c>
      <c r="K644" s="73">
        <f t="shared" si="165"/>
        <v>-4.4408920985006255E-18</v>
      </c>
      <c r="L644" s="21">
        <f t="shared" si="166"/>
        <v>0.67300000000000848</v>
      </c>
      <c r="M644" s="74">
        <f t="shared" si="167"/>
        <v>1.3863286644002106E-5</v>
      </c>
      <c r="N644" s="10">
        <f t="shared" si="168"/>
        <v>4.0317298354243238E-4</v>
      </c>
      <c r="O644" s="10">
        <f t="shared" si="169"/>
        <v>1.9164296962029214E-9</v>
      </c>
      <c r="P644" s="75">
        <v>642</v>
      </c>
      <c r="Q644" s="71">
        <f t="shared" si="170"/>
        <v>0.67300000000000015</v>
      </c>
      <c r="R644" s="76"/>
      <c r="S644" s="197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</row>
    <row r="645" spans="1:33" x14ac:dyDescent="0.25">
      <c r="A645" s="71">
        <f t="shared" si="158"/>
        <v>-1.1885798309030741E-2</v>
      </c>
      <c r="B645" s="60">
        <v>1.1885798309030741E-2</v>
      </c>
      <c r="C645" s="60">
        <v>0.66882646468612805</v>
      </c>
      <c r="D645" s="21">
        <f t="shared" si="159"/>
        <v>0.41188579830903077</v>
      </c>
      <c r="E645" s="21">
        <f t="shared" si="160"/>
        <v>1.1438848280168317E-2</v>
      </c>
      <c r="F645" s="21">
        <f t="shared" si="161"/>
        <v>1.6861512186843052E-16</v>
      </c>
      <c r="G645" s="21">
        <f t="shared" si="171"/>
        <v>4.4695002885390689E-4</v>
      </c>
      <c r="H645" s="21">
        <f t="shared" si="162"/>
        <v>1.1438848280168485E-2</v>
      </c>
      <c r="I645" s="21">
        <f t="shared" si="163"/>
        <v>4.4695002885390721E-4</v>
      </c>
      <c r="J645" s="21">
        <f t="shared" si="164"/>
        <v>8.3488771451776923E-15</v>
      </c>
      <c r="K645" s="73">
        <f t="shared" si="165"/>
        <v>-4.4408920985006255E-18</v>
      </c>
      <c r="L645" s="21">
        <f t="shared" si="166"/>
        <v>0.67300000000000848</v>
      </c>
      <c r="M645" s="74">
        <f t="shared" si="167"/>
        <v>1.7418397016207001E-5</v>
      </c>
      <c r="N645" s="10">
        <f t="shared" si="168"/>
        <v>4.0317298354243238E-4</v>
      </c>
      <c r="O645" s="10">
        <f t="shared" si="169"/>
        <v>1.9164296962029214E-9</v>
      </c>
      <c r="P645" s="75">
        <v>643</v>
      </c>
      <c r="Q645" s="71">
        <f t="shared" si="170"/>
        <v>0.67300000000000015</v>
      </c>
      <c r="R645" s="76"/>
      <c r="S645" s="197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</row>
    <row r="646" spans="1:33" x14ac:dyDescent="0.25">
      <c r="A646" s="71">
        <f t="shared" si="158"/>
        <v>-1.1804108973573443E-2</v>
      </c>
      <c r="B646" s="60">
        <v>1.1804108973573443E-2</v>
      </c>
      <c r="C646" s="60">
        <v>0.669748325221868</v>
      </c>
      <c r="D646" s="21">
        <f t="shared" si="159"/>
        <v>0.41180410897357345</v>
      </c>
      <c r="E646" s="21">
        <f t="shared" si="160"/>
        <v>1.1360392095721747E-2</v>
      </c>
      <c r="F646" s="21">
        <f t="shared" si="161"/>
        <v>1.6063539387888294E-16</v>
      </c>
      <c r="G646" s="21">
        <f t="shared" si="171"/>
        <v>4.437168778432532E-4</v>
      </c>
      <c r="H646" s="21">
        <f t="shared" si="162"/>
        <v>1.1360392095721908E-2</v>
      </c>
      <c r="I646" s="21">
        <f t="shared" si="163"/>
        <v>4.4371687784325249E-4</v>
      </c>
      <c r="J646" s="21">
        <f t="shared" si="164"/>
        <v>8.2822637637002372E-15</v>
      </c>
      <c r="K646" s="73">
        <f t="shared" si="165"/>
        <v>-4.4408920985006255E-18</v>
      </c>
      <c r="L646" s="21">
        <f t="shared" si="166"/>
        <v>0.67300000000000837</v>
      </c>
      <c r="M646" s="74">
        <f t="shared" si="167"/>
        <v>1.0573388862794209E-5</v>
      </c>
      <c r="N646" s="10">
        <f t="shared" si="168"/>
        <v>4.0237320366029802E-4</v>
      </c>
      <c r="O646" s="10">
        <f t="shared" si="169"/>
        <v>1.7092993949462961E-9</v>
      </c>
      <c r="P646" s="75">
        <v>644</v>
      </c>
      <c r="Q646" s="71">
        <f t="shared" si="170"/>
        <v>0.67300000000000004</v>
      </c>
      <c r="R646" s="76"/>
      <c r="S646" s="197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</row>
    <row r="647" spans="1:33" x14ac:dyDescent="0.25">
      <c r="A647" s="71">
        <f t="shared" si="158"/>
        <v>-1.1804108973573443E-2</v>
      </c>
      <c r="B647" s="60">
        <v>1.1804108973573443E-2</v>
      </c>
      <c r="C647" s="60">
        <v>0.66898020379109302</v>
      </c>
      <c r="D647" s="21">
        <f t="shared" si="159"/>
        <v>0.41180410897357345</v>
      </c>
      <c r="E647" s="21">
        <f t="shared" si="160"/>
        <v>1.1360392095721747E-2</v>
      </c>
      <c r="F647" s="21">
        <f t="shared" si="161"/>
        <v>1.6063539387888294E-16</v>
      </c>
      <c r="G647" s="21">
        <f t="shared" si="171"/>
        <v>4.437168778432532E-4</v>
      </c>
      <c r="H647" s="21">
        <f t="shared" si="162"/>
        <v>1.1360392095721908E-2</v>
      </c>
      <c r="I647" s="21">
        <f t="shared" si="163"/>
        <v>4.4371687784325249E-4</v>
      </c>
      <c r="J647" s="21">
        <f t="shared" si="164"/>
        <v>8.2822637637002372E-15</v>
      </c>
      <c r="K647" s="73">
        <f t="shared" si="165"/>
        <v>-4.4408920985006255E-18</v>
      </c>
      <c r="L647" s="21">
        <f t="shared" si="166"/>
        <v>0.67300000000000837</v>
      </c>
      <c r="M647" s="74">
        <f t="shared" si="167"/>
        <v>1.6158761561210216E-5</v>
      </c>
      <c r="N647" s="10">
        <f t="shared" si="168"/>
        <v>4.0237320366029802E-4</v>
      </c>
      <c r="O647" s="10">
        <f t="shared" si="169"/>
        <v>1.7092993949462961E-9</v>
      </c>
      <c r="P647" s="75">
        <v>645</v>
      </c>
      <c r="Q647" s="71">
        <f t="shared" si="170"/>
        <v>0.67300000000000004</v>
      </c>
      <c r="R647" s="76"/>
      <c r="S647" s="197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</row>
    <row r="648" spans="1:33" x14ac:dyDescent="0.25">
      <c r="A648" s="71">
        <f t="shared" si="158"/>
        <v>-1.1804108973573443E-2</v>
      </c>
      <c r="B648" s="60">
        <v>1.1804108973573443E-2</v>
      </c>
      <c r="C648" s="60">
        <v>0.6694409678350145</v>
      </c>
      <c r="D648" s="21">
        <f t="shared" si="159"/>
        <v>0.41180410897357345</v>
      </c>
      <c r="E648" s="21">
        <f t="shared" si="160"/>
        <v>1.1360392095721747E-2</v>
      </c>
      <c r="F648" s="21">
        <f t="shared" si="161"/>
        <v>1.6063539387888294E-16</v>
      </c>
      <c r="G648" s="21">
        <f t="shared" si="171"/>
        <v>4.437168778432532E-4</v>
      </c>
      <c r="H648" s="21">
        <f t="shared" si="162"/>
        <v>1.1360392095721908E-2</v>
      </c>
      <c r="I648" s="21">
        <f t="shared" si="163"/>
        <v>4.4371687784325249E-4</v>
      </c>
      <c r="J648" s="21">
        <f t="shared" si="164"/>
        <v>8.2822637637002372E-15</v>
      </c>
      <c r="K648" s="73">
        <f t="shared" si="165"/>
        <v>-4.4408920985006255E-18</v>
      </c>
      <c r="L648" s="21">
        <f t="shared" si="166"/>
        <v>0.67300000000000837</v>
      </c>
      <c r="M648" s="74">
        <f t="shared" si="167"/>
        <v>1.2666709951460949E-5</v>
      </c>
      <c r="N648" s="10">
        <f t="shared" si="168"/>
        <v>4.0237320366029802E-4</v>
      </c>
      <c r="O648" s="10">
        <f t="shared" si="169"/>
        <v>1.7092993949462961E-9</v>
      </c>
      <c r="P648" s="75">
        <v>646</v>
      </c>
      <c r="Q648" s="71">
        <f t="shared" si="170"/>
        <v>0.67300000000000004</v>
      </c>
      <c r="R648" s="76"/>
      <c r="S648" s="197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</row>
    <row r="649" spans="1:33" x14ac:dyDescent="0.25">
      <c r="A649" s="71">
        <f t="shared" si="158"/>
        <v>-1.1722419638116146E-2</v>
      </c>
      <c r="B649" s="60">
        <v>1.1722419638116146E-2</v>
      </c>
      <c r="C649" s="60">
        <v>0.66882646468612805</v>
      </c>
      <c r="D649" s="21">
        <f t="shared" si="159"/>
        <v>0.41172241963811618</v>
      </c>
      <c r="E649" s="21">
        <f t="shared" si="160"/>
        <v>1.128193356670543E-2</v>
      </c>
      <c r="F649" s="21">
        <f t="shared" si="161"/>
        <v>1.4273304760674442E-16</v>
      </c>
      <c r="G649" s="21">
        <f t="shared" si="171"/>
        <v>4.4048607140236007E-4</v>
      </c>
      <c r="H649" s="21">
        <f t="shared" si="162"/>
        <v>1.1281933566705572E-2</v>
      </c>
      <c r="I649" s="21">
        <f t="shared" si="163"/>
        <v>4.4048607140236056E-4</v>
      </c>
      <c r="J649" s="21">
        <f t="shared" si="164"/>
        <v>8.2134299361735354E-15</v>
      </c>
      <c r="K649" s="73">
        <f t="shared" si="165"/>
        <v>-4.4408920985006255E-18</v>
      </c>
      <c r="L649" s="21">
        <f t="shared" si="166"/>
        <v>0.67300000000000826</v>
      </c>
      <c r="M649" s="74">
        <f t="shared" si="167"/>
        <v>1.7418397016205147E-5</v>
      </c>
      <c r="N649" s="10">
        <f t="shared" si="168"/>
        <v>4.0157500254381454E-4</v>
      </c>
      <c r="O649" s="10">
        <f t="shared" si="169"/>
        <v>1.5140712797145096E-9</v>
      </c>
      <c r="P649" s="75">
        <v>647</v>
      </c>
      <c r="Q649" s="71">
        <f t="shared" si="170"/>
        <v>0.67300000000000004</v>
      </c>
      <c r="R649" s="76"/>
      <c r="S649" s="197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</row>
    <row r="650" spans="1:33" x14ac:dyDescent="0.25">
      <c r="A650" s="71">
        <f t="shared" si="158"/>
        <v>-1.1722419638116146E-2</v>
      </c>
      <c r="B650" s="60">
        <v>1.1722419638116146E-2</v>
      </c>
      <c r="C650" s="60">
        <v>0.66958404428590923</v>
      </c>
      <c r="D650" s="21">
        <f t="shared" si="159"/>
        <v>0.41172241963811618</v>
      </c>
      <c r="E650" s="21">
        <f t="shared" si="160"/>
        <v>1.128193356670543E-2</v>
      </c>
      <c r="F650" s="21">
        <f t="shared" si="161"/>
        <v>1.4273304760674442E-16</v>
      </c>
      <c r="G650" s="21">
        <f t="shared" si="171"/>
        <v>4.4048607140236007E-4</v>
      </c>
      <c r="H650" s="21">
        <f t="shared" si="162"/>
        <v>1.1281933566705572E-2</v>
      </c>
      <c r="I650" s="21">
        <f t="shared" si="163"/>
        <v>4.4048607140236056E-4</v>
      </c>
      <c r="J650" s="21">
        <f t="shared" si="164"/>
        <v>8.2134299361735354E-15</v>
      </c>
      <c r="K650" s="73">
        <f t="shared" si="165"/>
        <v>-4.4408920985006255E-18</v>
      </c>
      <c r="L650" s="21">
        <f t="shared" si="166"/>
        <v>0.67300000000000826</v>
      </c>
      <c r="M650" s="74">
        <f t="shared" si="167"/>
        <v>1.1668753440685802E-5</v>
      </c>
      <c r="N650" s="10">
        <f t="shared" si="168"/>
        <v>4.0157500254381454E-4</v>
      </c>
      <c r="O650" s="10">
        <f t="shared" si="169"/>
        <v>1.5140712797145096E-9</v>
      </c>
      <c r="P650" s="75">
        <v>648</v>
      </c>
      <c r="Q650" s="71">
        <f t="shared" si="170"/>
        <v>0.67300000000000004</v>
      </c>
      <c r="R650" s="76"/>
      <c r="S650" s="197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</row>
    <row r="651" spans="1:33" x14ac:dyDescent="0.25">
      <c r="A651" s="71">
        <f t="shared" si="158"/>
        <v>-1.1722419638116146E-2</v>
      </c>
      <c r="B651" s="60">
        <v>1.1722419638116146E-2</v>
      </c>
      <c r="C651" s="60">
        <v>0.66927665652350754</v>
      </c>
      <c r="D651" s="21">
        <f t="shared" si="159"/>
        <v>0.41172241963811618</v>
      </c>
      <c r="E651" s="21">
        <f t="shared" si="160"/>
        <v>1.128193356670543E-2</v>
      </c>
      <c r="F651" s="21">
        <f t="shared" si="161"/>
        <v>1.4273304760674442E-16</v>
      </c>
      <c r="G651" s="21">
        <f t="shared" si="171"/>
        <v>4.4048607140236007E-4</v>
      </c>
      <c r="H651" s="21">
        <f t="shared" si="162"/>
        <v>1.1281933566705572E-2</v>
      </c>
      <c r="I651" s="21">
        <f t="shared" si="163"/>
        <v>4.4048607140236056E-4</v>
      </c>
      <c r="J651" s="21">
        <f t="shared" si="164"/>
        <v>8.2134299361735354E-15</v>
      </c>
      <c r="K651" s="73">
        <f t="shared" si="165"/>
        <v>-4.4408920985006255E-18</v>
      </c>
      <c r="L651" s="21">
        <f t="shared" si="166"/>
        <v>0.67300000000000826</v>
      </c>
      <c r="M651" s="74">
        <f t="shared" si="167"/>
        <v>1.3863286644000451E-5</v>
      </c>
      <c r="N651" s="10">
        <f t="shared" si="168"/>
        <v>4.0157500254381454E-4</v>
      </c>
      <c r="O651" s="10">
        <f t="shared" si="169"/>
        <v>1.5140712797145096E-9</v>
      </c>
      <c r="P651" s="75">
        <v>649</v>
      </c>
      <c r="Q651" s="71">
        <f t="shared" si="170"/>
        <v>0.67300000000000004</v>
      </c>
      <c r="R651" s="76"/>
      <c r="S651" s="197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</row>
    <row r="652" spans="1:33" x14ac:dyDescent="0.25">
      <c r="A652" s="71">
        <f t="shared" si="158"/>
        <v>-1.1640730302658964E-2</v>
      </c>
      <c r="B652" s="60">
        <v>1.1640730302658964E-2</v>
      </c>
      <c r="C652" s="60">
        <v>0.66927665652350754</v>
      </c>
      <c r="D652" s="21">
        <f t="shared" si="159"/>
        <v>0.41164073030265896</v>
      </c>
      <c r="E652" s="21">
        <f t="shared" si="160"/>
        <v>1.120347269556396E-2</v>
      </c>
      <c r="F652" s="21">
        <f t="shared" si="161"/>
        <v>1.3301859614122002E-16</v>
      </c>
      <c r="G652" s="21">
        <f t="shared" si="171"/>
        <v>4.3725760708672456E-4</v>
      </c>
      <c r="H652" s="21">
        <f t="shared" si="162"/>
        <v>1.1203472695564093E-2</v>
      </c>
      <c r="I652" s="21">
        <f t="shared" si="163"/>
        <v>4.3725760708672402E-4</v>
      </c>
      <c r="J652" s="21">
        <f t="shared" si="164"/>
        <v>8.1468165546960802E-15</v>
      </c>
      <c r="K652" s="73">
        <f t="shared" si="165"/>
        <v>-4.4408920985006255E-18</v>
      </c>
      <c r="L652" s="21">
        <f t="shared" si="166"/>
        <v>0.67300000000000815</v>
      </c>
      <c r="M652" s="74">
        <f t="shared" si="167"/>
        <v>1.3863286643999624E-5</v>
      </c>
      <c r="N652" s="10">
        <f t="shared" si="168"/>
        <v>4.0077837710720551E-4</v>
      </c>
      <c r="O652" s="10">
        <f t="shared" si="169"/>
        <v>1.3307342198986025E-9</v>
      </c>
      <c r="P652" s="75">
        <v>650</v>
      </c>
      <c r="Q652" s="71">
        <f t="shared" si="170"/>
        <v>0.67300000000000004</v>
      </c>
      <c r="R652" s="76"/>
      <c r="S652" s="197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</row>
    <row r="653" spans="1:33" x14ac:dyDescent="0.25">
      <c r="A653" s="71">
        <f t="shared" si="158"/>
        <v>-1.1559040967201666E-2</v>
      </c>
      <c r="B653" s="60">
        <v>1.1559040967201666E-2</v>
      </c>
      <c r="C653" s="60">
        <v>0.66927665652350754</v>
      </c>
      <c r="D653" s="21">
        <f t="shared" si="159"/>
        <v>0.41155904096720169</v>
      </c>
      <c r="E653" s="21">
        <f t="shared" si="160"/>
        <v>1.1125009484738387E-2</v>
      </c>
      <c r="F653" s="21">
        <f t="shared" si="161"/>
        <v>1.2156942119971882E-16</v>
      </c>
      <c r="G653" s="21">
        <f t="shared" si="171"/>
        <v>4.3403148245507728E-4</v>
      </c>
      <c r="H653" s="21">
        <f t="shared" si="162"/>
        <v>1.1125009484738508E-2</v>
      </c>
      <c r="I653" s="21">
        <f t="shared" si="163"/>
        <v>4.3403148245507744E-4</v>
      </c>
      <c r="J653" s="21">
        <f t="shared" si="164"/>
        <v>8.0802031732186251E-15</v>
      </c>
      <c r="K653" s="73">
        <f t="shared" si="165"/>
        <v>-4.4408920985006255E-18</v>
      </c>
      <c r="L653" s="21">
        <f t="shared" si="166"/>
        <v>0.67300000000000815</v>
      </c>
      <c r="M653" s="74">
        <f t="shared" si="167"/>
        <v>1.3863286643999624E-5</v>
      </c>
      <c r="N653" s="10">
        <f t="shared" si="168"/>
        <v>3.9998332427057856E-4</v>
      </c>
      <c r="O653" s="10">
        <f t="shared" si="169"/>
        <v>1.1592770757566577E-9</v>
      </c>
      <c r="P653" s="75">
        <v>651</v>
      </c>
      <c r="Q653" s="71">
        <f t="shared" si="170"/>
        <v>0.67300000000000004</v>
      </c>
      <c r="R653" s="76"/>
      <c r="S653" s="197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</row>
    <row r="654" spans="1:33" x14ac:dyDescent="0.25">
      <c r="A654" s="71">
        <f t="shared" si="158"/>
        <v>-1.1559040967201666E-2</v>
      </c>
      <c r="B654" s="60">
        <v>1.1559040967201666E-2</v>
      </c>
      <c r="C654" s="60">
        <v>0.66865676530123219</v>
      </c>
      <c r="D654" s="21">
        <f t="shared" si="159"/>
        <v>0.41155904096720169</v>
      </c>
      <c r="E654" s="21">
        <f t="shared" si="160"/>
        <v>1.1125009484738387E-2</v>
      </c>
      <c r="F654" s="21">
        <f t="shared" si="161"/>
        <v>1.2156942119971882E-16</v>
      </c>
      <c r="G654" s="21">
        <f t="shared" si="171"/>
        <v>4.3403148245507728E-4</v>
      </c>
      <c r="H654" s="21">
        <f t="shared" si="162"/>
        <v>1.1125009484738508E-2</v>
      </c>
      <c r="I654" s="21">
        <f t="shared" si="163"/>
        <v>4.3403148245507744E-4</v>
      </c>
      <c r="J654" s="21">
        <f t="shared" si="164"/>
        <v>8.0802031732186251E-15</v>
      </c>
      <c r="K654" s="73">
        <f t="shared" si="165"/>
        <v>-4.4408920985006255E-18</v>
      </c>
      <c r="L654" s="21">
        <f t="shared" si="166"/>
        <v>0.67300000000000815</v>
      </c>
      <c r="M654" s="74">
        <f t="shared" si="167"/>
        <v>1.8863687648651463E-5</v>
      </c>
      <c r="N654" s="10">
        <f t="shared" si="168"/>
        <v>3.9998332427057856E-4</v>
      </c>
      <c r="O654" s="10">
        <f t="shared" si="169"/>
        <v>1.1592770757566577E-9</v>
      </c>
      <c r="P654" s="75">
        <v>652</v>
      </c>
      <c r="Q654" s="71">
        <f t="shared" si="170"/>
        <v>0.67300000000000004</v>
      </c>
      <c r="R654" s="76"/>
      <c r="S654" s="197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</row>
    <row r="655" spans="1:33" x14ac:dyDescent="0.25">
      <c r="A655" s="71">
        <f t="shared" si="158"/>
        <v>-1.1477351631744369E-2</v>
      </c>
      <c r="B655" s="60">
        <v>1.1477351631744369E-2</v>
      </c>
      <c r="C655" s="60">
        <v>0.66927665652350754</v>
      </c>
      <c r="D655" s="21">
        <f t="shared" si="159"/>
        <v>0.41147735163174437</v>
      </c>
      <c r="E655" s="21">
        <f t="shared" si="160"/>
        <v>1.1046543936666861E-2</v>
      </c>
      <c r="F655" s="21">
        <f t="shared" si="161"/>
        <v>1.0963452368494771E-16</v>
      </c>
      <c r="G655" s="21">
        <f t="shared" si="171"/>
        <v>4.3080769506938232E-4</v>
      </c>
      <c r="H655" s="21">
        <f t="shared" si="162"/>
        <v>1.104654393666697E-2</v>
      </c>
      <c r="I655" s="21">
        <f t="shared" si="163"/>
        <v>4.3080769506938265E-4</v>
      </c>
      <c r="J655" s="21">
        <f t="shared" si="164"/>
        <v>8.0158102377904167E-15</v>
      </c>
      <c r="K655" s="73">
        <f t="shared" si="165"/>
        <v>-4.4408920985006255E-18</v>
      </c>
      <c r="L655" s="21">
        <f t="shared" si="166"/>
        <v>0.67300000000000804</v>
      </c>
      <c r="M655" s="74">
        <f t="shared" si="167"/>
        <v>1.3863286643998797E-5</v>
      </c>
      <c r="N655" s="10">
        <f t="shared" si="168"/>
        <v>3.9918984095995433E-4</v>
      </c>
      <c r="O655" s="10">
        <f t="shared" si="169"/>
        <v>9.9968869848509304E-10</v>
      </c>
      <c r="P655" s="75">
        <v>653</v>
      </c>
      <c r="Q655" s="71">
        <f t="shared" si="170"/>
        <v>0.67300000000000004</v>
      </c>
      <c r="R655" s="76"/>
      <c r="S655" s="197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</row>
    <row r="656" spans="1:33" x14ac:dyDescent="0.25">
      <c r="A656" s="71">
        <f t="shared" si="158"/>
        <v>-1.1477351631744369E-2</v>
      </c>
      <c r="B656" s="60">
        <v>1.1477351631744369E-2</v>
      </c>
      <c r="C656" s="60">
        <v>0.66912284929040122</v>
      </c>
      <c r="D656" s="21">
        <f t="shared" si="159"/>
        <v>0.41147735163174437</v>
      </c>
      <c r="E656" s="21">
        <f t="shared" si="160"/>
        <v>1.1046543936666861E-2</v>
      </c>
      <c r="F656" s="21">
        <f t="shared" si="161"/>
        <v>1.0963452368494771E-16</v>
      </c>
      <c r="G656" s="21">
        <f t="shared" si="171"/>
        <v>4.3080769506938232E-4</v>
      </c>
      <c r="H656" s="21">
        <f t="shared" si="162"/>
        <v>1.104654393666697E-2</v>
      </c>
      <c r="I656" s="21">
        <f t="shared" si="163"/>
        <v>4.3080769506938265E-4</v>
      </c>
      <c r="J656" s="21">
        <f t="shared" si="164"/>
        <v>8.0158102377904167E-15</v>
      </c>
      <c r="K656" s="73">
        <f t="shared" si="165"/>
        <v>-4.4408920985006255E-18</v>
      </c>
      <c r="L656" s="21">
        <f t="shared" si="166"/>
        <v>0.67300000000000804</v>
      </c>
      <c r="M656" s="74">
        <f t="shared" si="167"/>
        <v>1.5032297625004619E-5</v>
      </c>
      <c r="N656" s="10">
        <f t="shared" si="168"/>
        <v>3.9918984095995433E-4</v>
      </c>
      <c r="O656" s="10">
        <f t="shared" si="169"/>
        <v>9.9968869848509304E-10</v>
      </c>
      <c r="P656" s="75">
        <v>654</v>
      </c>
      <c r="Q656" s="71">
        <f t="shared" si="170"/>
        <v>0.67300000000000004</v>
      </c>
      <c r="R656" s="76"/>
      <c r="S656" s="197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</row>
    <row r="657" spans="1:33" x14ac:dyDescent="0.25">
      <c r="A657" s="71">
        <f t="shared" si="158"/>
        <v>-1.1477351631744369E-2</v>
      </c>
      <c r="B657" s="60">
        <v>1.1477351631744369E-2</v>
      </c>
      <c r="C657" s="60">
        <v>0.66943020173426204</v>
      </c>
      <c r="D657" s="21">
        <f t="shared" si="159"/>
        <v>0.41147735163174437</v>
      </c>
      <c r="E657" s="21">
        <f t="shared" si="160"/>
        <v>1.1046543936666861E-2</v>
      </c>
      <c r="F657" s="21">
        <f t="shared" si="161"/>
        <v>1.0963452368494771E-16</v>
      </c>
      <c r="G657" s="21">
        <f t="shared" si="171"/>
        <v>4.3080769506938232E-4</v>
      </c>
      <c r="H657" s="21">
        <f t="shared" si="162"/>
        <v>1.104654393666697E-2</v>
      </c>
      <c r="I657" s="21">
        <f t="shared" si="163"/>
        <v>4.3080769506938265E-4</v>
      </c>
      <c r="J657" s="21">
        <f t="shared" si="164"/>
        <v>8.0158102377904167E-15</v>
      </c>
      <c r="K657" s="73">
        <f t="shared" si="165"/>
        <v>-4.4408920985006255E-18</v>
      </c>
      <c r="L657" s="21">
        <f t="shared" si="166"/>
        <v>0.67300000000000804</v>
      </c>
      <c r="M657" s="74">
        <f t="shared" si="167"/>
        <v>1.2743459658123104E-5</v>
      </c>
      <c r="N657" s="10">
        <f t="shared" si="168"/>
        <v>3.9918984095995433E-4</v>
      </c>
      <c r="O657" s="10">
        <f t="shared" si="169"/>
        <v>9.9968869848509304E-10</v>
      </c>
      <c r="P657" s="75">
        <v>655</v>
      </c>
      <c r="Q657" s="71">
        <f t="shared" si="170"/>
        <v>0.67300000000000004</v>
      </c>
      <c r="R657" s="76"/>
      <c r="S657" s="197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</row>
    <row r="658" spans="1:33" x14ac:dyDescent="0.25">
      <c r="A658" s="71">
        <f t="shared" si="158"/>
        <v>-1.1395662296287187E-2</v>
      </c>
      <c r="B658" s="60">
        <v>1.1395662296287187E-2</v>
      </c>
      <c r="C658" s="60">
        <v>0.66912284929040122</v>
      </c>
      <c r="D658" s="21">
        <f t="shared" si="159"/>
        <v>0.41139566229628721</v>
      </c>
      <c r="E658" s="21">
        <f t="shared" si="160"/>
        <v>1.0968076053784259E-2</v>
      </c>
      <c r="F658" s="21">
        <f t="shared" si="161"/>
        <v>9.9920072219423319E-17</v>
      </c>
      <c r="G658" s="21">
        <f t="shared" si="171"/>
        <v>4.2758624249487898E-4</v>
      </c>
      <c r="H658" s="21">
        <f t="shared" si="162"/>
        <v>1.0968076053784359E-2</v>
      </c>
      <c r="I658" s="21">
        <f t="shared" si="163"/>
        <v>4.2758624249487827E-4</v>
      </c>
      <c r="J658" s="21">
        <f t="shared" si="164"/>
        <v>7.9491968563129616E-15</v>
      </c>
      <c r="K658" s="73">
        <f t="shared" si="165"/>
        <v>-4.4408920985006255E-18</v>
      </c>
      <c r="L658" s="21">
        <f t="shared" si="166"/>
        <v>0.67300000000000804</v>
      </c>
      <c r="M658" s="74">
        <f t="shared" si="167"/>
        <v>1.5032297625004619E-5</v>
      </c>
      <c r="N658" s="10">
        <f t="shared" si="168"/>
        <v>3.9839792410725013E-4</v>
      </c>
      <c r="O658" s="10">
        <f t="shared" si="169"/>
        <v>8.5195793029755124E-10</v>
      </c>
      <c r="P658" s="75">
        <v>656</v>
      </c>
      <c r="Q658" s="71">
        <f t="shared" si="170"/>
        <v>0.67300000000000004</v>
      </c>
      <c r="R658" s="76"/>
      <c r="S658" s="197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</row>
    <row r="659" spans="1:33" x14ac:dyDescent="0.25">
      <c r="A659" s="71">
        <f t="shared" si="158"/>
        <v>-1.1395662296287187E-2</v>
      </c>
      <c r="B659" s="60">
        <v>1.1395662296287187E-2</v>
      </c>
      <c r="C659" s="60">
        <v>0.66927665652350754</v>
      </c>
      <c r="D659" s="21">
        <f t="shared" si="159"/>
        <v>0.41139566229628721</v>
      </c>
      <c r="E659" s="21">
        <f t="shared" si="160"/>
        <v>1.0968076053784259E-2</v>
      </c>
      <c r="F659" s="21">
        <f t="shared" si="161"/>
        <v>9.9920072219423319E-17</v>
      </c>
      <c r="G659" s="21">
        <f t="shared" si="171"/>
        <v>4.2758624249487898E-4</v>
      </c>
      <c r="H659" s="21">
        <f t="shared" si="162"/>
        <v>1.0968076053784359E-2</v>
      </c>
      <c r="I659" s="21">
        <f t="shared" si="163"/>
        <v>4.2758624249487827E-4</v>
      </c>
      <c r="J659" s="21">
        <f t="shared" si="164"/>
        <v>7.9491968563129616E-15</v>
      </c>
      <c r="K659" s="73">
        <f t="shared" si="165"/>
        <v>-4.4408920985006255E-18</v>
      </c>
      <c r="L659" s="21">
        <f t="shared" si="166"/>
        <v>0.67300000000000804</v>
      </c>
      <c r="M659" s="74">
        <f t="shared" si="167"/>
        <v>1.3863286643998797E-5</v>
      </c>
      <c r="N659" s="10">
        <f t="shared" si="168"/>
        <v>3.9839792410725013E-4</v>
      </c>
      <c r="O659" s="10">
        <f t="shared" si="169"/>
        <v>8.5195793029755124E-10</v>
      </c>
      <c r="P659" s="75">
        <v>657</v>
      </c>
      <c r="Q659" s="71">
        <f t="shared" si="170"/>
        <v>0.67300000000000004</v>
      </c>
      <c r="R659" s="76"/>
      <c r="S659" s="197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</row>
    <row r="660" spans="1:33" x14ac:dyDescent="0.25">
      <c r="A660" s="71">
        <f t="shared" si="158"/>
        <v>-1.1395662296287187E-2</v>
      </c>
      <c r="B660" s="60">
        <v>1.1395662296287187E-2</v>
      </c>
      <c r="C660" s="60">
        <v>0.66896933933397251</v>
      </c>
      <c r="D660" s="21">
        <f t="shared" si="159"/>
        <v>0.41139566229628721</v>
      </c>
      <c r="E660" s="21">
        <f t="shared" si="160"/>
        <v>1.0968076053784259E-2</v>
      </c>
      <c r="F660" s="21">
        <f t="shared" si="161"/>
        <v>9.9920072219423319E-17</v>
      </c>
      <c r="G660" s="21">
        <f t="shared" si="171"/>
        <v>4.2758624249487898E-4</v>
      </c>
      <c r="H660" s="21">
        <f t="shared" si="162"/>
        <v>1.0968076053784359E-2</v>
      </c>
      <c r="I660" s="21">
        <f t="shared" si="163"/>
        <v>4.2758624249487827E-4</v>
      </c>
      <c r="J660" s="21">
        <f t="shared" si="164"/>
        <v>7.9491968563129616E-15</v>
      </c>
      <c r="K660" s="73">
        <f t="shared" si="165"/>
        <v>-4.4408920985006255E-18</v>
      </c>
      <c r="L660" s="21">
        <f t="shared" si="166"/>
        <v>0.67300000000000804</v>
      </c>
      <c r="M660" s="74">
        <f t="shared" si="167"/>
        <v>1.6246225404725931E-5</v>
      </c>
      <c r="N660" s="10">
        <f t="shared" si="168"/>
        <v>3.9839792410725013E-4</v>
      </c>
      <c r="O660" s="10">
        <f t="shared" si="169"/>
        <v>8.5195793029755124E-10</v>
      </c>
      <c r="P660" s="75">
        <v>658</v>
      </c>
      <c r="Q660" s="71">
        <f t="shared" si="170"/>
        <v>0.67300000000000004</v>
      </c>
      <c r="R660" s="76"/>
      <c r="S660" s="197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</row>
    <row r="661" spans="1:33" x14ac:dyDescent="0.25">
      <c r="A661" s="71">
        <f t="shared" si="158"/>
        <v>-1.1395662296287187E-2</v>
      </c>
      <c r="B661" s="60">
        <v>1.1395662296287187E-2</v>
      </c>
      <c r="C661" s="60">
        <v>0.66911757109266345</v>
      </c>
      <c r="D661" s="21">
        <f t="shared" si="159"/>
        <v>0.41139566229628721</v>
      </c>
      <c r="E661" s="21">
        <f t="shared" si="160"/>
        <v>1.0968076053784259E-2</v>
      </c>
      <c r="F661" s="21">
        <f t="shared" si="161"/>
        <v>9.9920072219423319E-17</v>
      </c>
      <c r="G661" s="21">
        <f t="shared" si="171"/>
        <v>4.2758624249487898E-4</v>
      </c>
      <c r="H661" s="21">
        <f t="shared" si="162"/>
        <v>1.0968076053784359E-2</v>
      </c>
      <c r="I661" s="21">
        <f t="shared" si="163"/>
        <v>4.2758624249487827E-4</v>
      </c>
      <c r="J661" s="21">
        <f t="shared" si="164"/>
        <v>7.9491968563129616E-15</v>
      </c>
      <c r="K661" s="73">
        <f t="shared" si="165"/>
        <v>-4.4408920985006255E-18</v>
      </c>
      <c r="L661" s="21">
        <f t="shared" si="166"/>
        <v>0.67300000000000804</v>
      </c>
      <c r="M661" s="74">
        <f t="shared" si="167"/>
        <v>1.5073254220584843E-5</v>
      </c>
      <c r="N661" s="10">
        <f t="shared" si="168"/>
        <v>3.9839792410725013E-4</v>
      </c>
      <c r="O661" s="10">
        <f t="shared" si="169"/>
        <v>8.5195793029755124E-10</v>
      </c>
      <c r="P661" s="75">
        <v>659</v>
      </c>
      <c r="Q661" s="71">
        <f t="shared" si="170"/>
        <v>0.67300000000000004</v>
      </c>
      <c r="R661" s="76"/>
      <c r="S661" s="197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</row>
    <row r="662" spans="1:33" x14ac:dyDescent="0.25">
      <c r="A662" s="71">
        <f t="shared" si="158"/>
        <v>-1.1232283625372708E-2</v>
      </c>
      <c r="B662" s="60">
        <v>1.1232283625372708E-2</v>
      </c>
      <c r="C662" s="60">
        <v>0.66927665652350754</v>
      </c>
      <c r="D662" s="21">
        <f t="shared" si="159"/>
        <v>0.41123228362537273</v>
      </c>
      <c r="E662" s="21">
        <f t="shared" si="160"/>
        <v>1.0811133293308413E-2</v>
      </c>
      <c r="F662" s="21">
        <f t="shared" si="161"/>
        <v>8.2989171093788329E-17</v>
      </c>
      <c r="G662" s="21">
        <f t="shared" si="171"/>
        <v>4.2115033205639141E-4</v>
      </c>
      <c r="H662" s="21">
        <f t="shared" si="162"/>
        <v>1.0811133293308496E-2</v>
      </c>
      <c r="I662" s="21">
        <f t="shared" si="163"/>
        <v>4.2115033205639114E-4</v>
      </c>
      <c r="J662" s="21">
        <f t="shared" si="164"/>
        <v>7.8204109854565448E-15</v>
      </c>
      <c r="K662" s="73">
        <f t="shared" si="165"/>
        <v>-4.4408920985006255E-18</v>
      </c>
      <c r="L662" s="21">
        <f t="shared" si="166"/>
        <v>0.67300000000000781</v>
      </c>
      <c r="M662" s="74">
        <f t="shared" si="167"/>
        <v>1.3863286643997144E-5</v>
      </c>
      <c r="N662" s="10">
        <f t="shared" si="168"/>
        <v>3.9681877753256623E-4</v>
      </c>
      <c r="O662" s="10">
        <f t="shared" si="169"/>
        <v>5.9202454554586452E-10</v>
      </c>
      <c r="P662" s="75">
        <v>660</v>
      </c>
      <c r="Q662" s="71">
        <f t="shared" si="170"/>
        <v>0.67300000000000004</v>
      </c>
      <c r="R662" s="76"/>
      <c r="S662" s="197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</row>
    <row r="663" spans="1:33" x14ac:dyDescent="0.25">
      <c r="A663" s="71">
        <f t="shared" si="158"/>
        <v>-1.1232283625372708E-2</v>
      </c>
      <c r="B663" s="60">
        <v>1.1232283625372708E-2</v>
      </c>
      <c r="C663" s="60">
        <v>0.66927111506418002</v>
      </c>
      <c r="D663" s="21">
        <f t="shared" si="159"/>
        <v>0.41123228362537273</v>
      </c>
      <c r="E663" s="21">
        <f t="shared" si="160"/>
        <v>1.0811133293308413E-2</v>
      </c>
      <c r="F663" s="21">
        <f t="shared" si="161"/>
        <v>8.2989171093788329E-17</v>
      </c>
      <c r="G663" s="21">
        <f t="shared" si="171"/>
        <v>4.2115033205639141E-4</v>
      </c>
      <c r="H663" s="21">
        <f t="shared" si="162"/>
        <v>1.0811133293308496E-2</v>
      </c>
      <c r="I663" s="21">
        <f t="shared" si="163"/>
        <v>4.2115033205639114E-4</v>
      </c>
      <c r="J663" s="21">
        <f t="shared" si="164"/>
        <v>7.8204109854565448E-15</v>
      </c>
      <c r="K663" s="73">
        <f t="shared" si="165"/>
        <v>-4.4408920985006255E-18</v>
      </c>
      <c r="L663" s="21">
        <f t="shared" si="166"/>
        <v>0.67300000000000781</v>
      </c>
      <c r="M663" s="74">
        <f t="shared" si="167"/>
        <v>1.3904582864643436E-5</v>
      </c>
      <c r="N663" s="10">
        <f t="shared" si="168"/>
        <v>3.9681877753256623E-4</v>
      </c>
      <c r="O663" s="10">
        <f t="shared" si="169"/>
        <v>5.9202454554586452E-10</v>
      </c>
      <c r="P663" s="75">
        <v>661</v>
      </c>
      <c r="Q663" s="71">
        <f t="shared" si="170"/>
        <v>0.67300000000000004</v>
      </c>
      <c r="R663" s="76"/>
      <c r="S663" s="197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</row>
    <row r="664" spans="1:33" x14ac:dyDescent="0.25">
      <c r="A664" s="71">
        <f t="shared" si="158"/>
        <v>-1.1150594289915409E-2</v>
      </c>
      <c r="B664" s="60">
        <v>1.1150594289915409E-2</v>
      </c>
      <c r="C664" s="60">
        <v>0.66958404428590923</v>
      </c>
      <c r="D664" s="21">
        <f t="shared" si="159"/>
        <v>0.41115059428991541</v>
      </c>
      <c r="E664" s="21">
        <f t="shared" si="160"/>
        <v>1.0732658420568621E-2</v>
      </c>
      <c r="F664" s="21">
        <f t="shared" si="161"/>
        <v>7.4037997957699347E-17</v>
      </c>
      <c r="G664" s="21">
        <f t="shared" si="171"/>
        <v>4.1793586933895621E-4</v>
      </c>
      <c r="H664" s="21">
        <f t="shared" si="162"/>
        <v>1.0732658420568695E-2</v>
      </c>
      <c r="I664" s="21">
        <f t="shared" si="163"/>
        <v>4.1793586933895567E-4</v>
      </c>
      <c r="J664" s="21">
        <f t="shared" si="164"/>
        <v>7.7582384960775847E-15</v>
      </c>
      <c r="K664" s="73">
        <f t="shared" si="165"/>
        <v>-4.4408920985006255E-18</v>
      </c>
      <c r="L664" s="21">
        <f t="shared" si="166"/>
        <v>0.67300000000000781</v>
      </c>
      <c r="M664" s="74">
        <f t="shared" si="167"/>
        <v>1.1668753440682767E-5</v>
      </c>
      <c r="N664" s="10">
        <f t="shared" si="168"/>
        <v>3.9603154170374938E-4</v>
      </c>
      <c r="O664" s="10">
        <f t="shared" si="169"/>
        <v>4.7979956915046202E-10</v>
      </c>
      <c r="P664" s="75">
        <v>662</v>
      </c>
      <c r="Q664" s="71">
        <f t="shared" si="170"/>
        <v>0.67300000000000004</v>
      </c>
      <c r="R664" s="76"/>
      <c r="S664" s="197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</row>
    <row r="665" spans="1:33" x14ac:dyDescent="0.25">
      <c r="A665" s="71">
        <f t="shared" si="158"/>
        <v>-1.1150594289915409E-2</v>
      </c>
      <c r="B665" s="60">
        <v>1.1150594289915409E-2</v>
      </c>
      <c r="C665" s="60">
        <v>0.66850863562632423</v>
      </c>
      <c r="D665" s="21">
        <f t="shared" si="159"/>
        <v>0.41115059428991541</v>
      </c>
      <c r="E665" s="21">
        <f t="shared" si="160"/>
        <v>1.0732658420568621E-2</v>
      </c>
      <c r="F665" s="21">
        <f t="shared" si="161"/>
        <v>7.4037997957699347E-17</v>
      </c>
      <c r="G665" s="21">
        <f t="shared" si="171"/>
        <v>4.1793586933895621E-4</v>
      </c>
      <c r="H665" s="21">
        <f t="shared" si="162"/>
        <v>1.0732658420568695E-2</v>
      </c>
      <c r="I665" s="21">
        <f t="shared" si="163"/>
        <v>4.1793586933895567E-4</v>
      </c>
      <c r="J665" s="21">
        <f t="shared" si="164"/>
        <v>7.7582384960775847E-15</v>
      </c>
      <c r="K665" s="73">
        <f t="shared" si="165"/>
        <v>-4.4408920985006255E-18</v>
      </c>
      <c r="L665" s="21">
        <f t="shared" si="166"/>
        <v>0.67300000000000781</v>
      </c>
      <c r="M665" s="74">
        <f t="shared" si="167"/>
        <v>2.0172353937194114E-5</v>
      </c>
      <c r="N665" s="10">
        <f t="shared" si="168"/>
        <v>3.9603154170374938E-4</v>
      </c>
      <c r="O665" s="10">
        <f t="shared" si="169"/>
        <v>4.7979956915046202E-10</v>
      </c>
      <c r="P665" s="75">
        <v>663</v>
      </c>
      <c r="Q665" s="71">
        <f t="shared" si="170"/>
        <v>0.67300000000000004</v>
      </c>
      <c r="R665" s="76"/>
      <c r="S665" s="197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</row>
    <row r="666" spans="1:33" x14ac:dyDescent="0.25">
      <c r="A666" s="71">
        <f t="shared" si="158"/>
        <v>-1.1068904954458111E-2</v>
      </c>
      <c r="B666" s="60">
        <v>1.1068904954458111E-2</v>
      </c>
      <c r="C666" s="60">
        <v>0.66973762475098919</v>
      </c>
      <c r="D666" s="21">
        <f t="shared" si="159"/>
        <v>0.41106890495445814</v>
      </c>
      <c r="E666" s="21">
        <f t="shared" si="160"/>
        <v>1.0654181222724539E-2</v>
      </c>
      <c r="F666" s="21">
        <f t="shared" si="161"/>
        <v>6.7307270870860237E-17</v>
      </c>
      <c r="G666" s="21">
        <f t="shared" si="171"/>
        <v>4.1472373172581067E-4</v>
      </c>
      <c r="H666" s="21">
        <f t="shared" si="162"/>
        <v>1.0654181222724607E-2</v>
      </c>
      <c r="I666" s="21">
        <f t="shared" si="163"/>
        <v>4.1472373172581035E-4</v>
      </c>
      <c r="J666" s="21">
        <f t="shared" si="164"/>
        <v>7.6938455606493747E-15</v>
      </c>
      <c r="K666" s="73">
        <f t="shared" si="165"/>
        <v>-4.4408920985006255E-18</v>
      </c>
      <c r="L666" s="21">
        <f t="shared" si="166"/>
        <v>0.6730000000000077</v>
      </c>
      <c r="M666" s="74">
        <f t="shared" si="167"/>
        <v>1.0643092265408599E-5</v>
      </c>
      <c r="N666" s="10">
        <f t="shared" si="168"/>
        <v>3.9524586011914552E-4</v>
      </c>
      <c r="O666" s="10">
        <f t="shared" si="169"/>
        <v>3.7938748232572E-10</v>
      </c>
      <c r="P666" s="75">
        <v>664</v>
      </c>
      <c r="Q666" s="71">
        <f t="shared" si="170"/>
        <v>0.67300000000000004</v>
      </c>
      <c r="R666" s="76"/>
      <c r="S666" s="197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</row>
    <row r="667" spans="1:33" x14ac:dyDescent="0.25">
      <c r="A667" s="71">
        <f t="shared" si="158"/>
        <v>-1.1068904954458111E-2</v>
      </c>
      <c r="B667" s="60">
        <v>1.1068904954458111E-2</v>
      </c>
      <c r="C667" s="60">
        <v>0.66912284929040122</v>
      </c>
      <c r="D667" s="21">
        <f t="shared" si="159"/>
        <v>0.41106890495445814</v>
      </c>
      <c r="E667" s="21">
        <f t="shared" si="160"/>
        <v>1.0654181222724539E-2</v>
      </c>
      <c r="F667" s="21">
        <f t="shared" si="161"/>
        <v>6.7307270870860237E-17</v>
      </c>
      <c r="G667" s="21">
        <f t="shared" si="171"/>
        <v>4.1472373172581067E-4</v>
      </c>
      <c r="H667" s="21">
        <f t="shared" si="162"/>
        <v>1.0654181222724607E-2</v>
      </c>
      <c r="I667" s="21">
        <f t="shared" si="163"/>
        <v>4.1472373172581035E-4</v>
      </c>
      <c r="J667" s="21">
        <f t="shared" si="164"/>
        <v>7.6938455606493747E-15</v>
      </c>
      <c r="K667" s="73">
        <f t="shared" si="165"/>
        <v>-4.4408920985006255E-18</v>
      </c>
      <c r="L667" s="21">
        <f t="shared" si="166"/>
        <v>0.6730000000000077</v>
      </c>
      <c r="M667" s="74">
        <f t="shared" si="167"/>
        <v>1.5032297625002036E-5</v>
      </c>
      <c r="N667" s="10">
        <f t="shared" si="168"/>
        <v>3.9524586011914552E-4</v>
      </c>
      <c r="O667" s="10">
        <f t="shared" si="169"/>
        <v>3.7938748232572E-10</v>
      </c>
      <c r="P667" s="75">
        <v>665</v>
      </c>
      <c r="Q667" s="71">
        <f t="shared" si="170"/>
        <v>0.67300000000000004</v>
      </c>
      <c r="R667" s="76"/>
      <c r="S667" s="197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</row>
    <row r="668" spans="1:33" x14ac:dyDescent="0.25">
      <c r="A668" s="71">
        <f t="shared" si="158"/>
        <v>-1.1068904954458111E-2</v>
      </c>
      <c r="B668" s="60">
        <v>1.1068904954458111E-2</v>
      </c>
      <c r="C668" s="60">
        <v>0.66958404428590923</v>
      </c>
      <c r="D668" s="21">
        <f t="shared" si="159"/>
        <v>0.41106890495445814</v>
      </c>
      <c r="E668" s="21">
        <f t="shared" si="160"/>
        <v>1.0654181222724539E-2</v>
      </c>
      <c r="F668" s="21">
        <f t="shared" si="161"/>
        <v>6.7307270870860237E-17</v>
      </c>
      <c r="G668" s="21">
        <f t="shared" si="171"/>
        <v>4.1472373172581067E-4</v>
      </c>
      <c r="H668" s="21">
        <f t="shared" si="162"/>
        <v>1.0654181222724607E-2</v>
      </c>
      <c r="I668" s="21">
        <f t="shared" si="163"/>
        <v>4.1472373172581035E-4</v>
      </c>
      <c r="J668" s="21">
        <f t="shared" si="164"/>
        <v>7.6938455606493747E-15</v>
      </c>
      <c r="K668" s="73">
        <f t="shared" si="165"/>
        <v>-4.4408920985006255E-18</v>
      </c>
      <c r="L668" s="21">
        <f t="shared" si="166"/>
        <v>0.6730000000000077</v>
      </c>
      <c r="M668" s="74">
        <f t="shared" si="167"/>
        <v>1.1668753440682009E-5</v>
      </c>
      <c r="N668" s="10">
        <f t="shared" si="168"/>
        <v>3.9524586011914552E-4</v>
      </c>
      <c r="O668" s="10">
        <f t="shared" si="169"/>
        <v>3.7938748232572E-10</v>
      </c>
      <c r="P668" s="75">
        <v>666</v>
      </c>
      <c r="Q668" s="71">
        <f t="shared" si="170"/>
        <v>0.67300000000000004</v>
      </c>
      <c r="R668" s="76"/>
      <c r="S668" s="197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</row>
    <row r="669" spans="1:33" x14ac:dyDescent="0.25">
      <c r="A669" s="71">
        <f t="shared" si="158"/>
        <v>-1.098721561900093E-2</v>
      </c>
      <c r="B669" s="60">
        <v>1.098721561900093E-2</v>
      </c>
      <c r="C669" s="60">
        <v>0.66866209271730392</v>
      </c>
      <c r="D669" s="21">
        <f t="shared" si="159"/>
        <v>0.41098721561900098</v>
      </c>
      <c r="E669" s="21">
        <f t="shared" si="160"/>
        <v>1.0575701702194983E-2</v>
      </c>
      <c r="F669" s="21">
        <f t="shared" si="161"/>
        <v>6.5294991638678484E-17</v>
      </c>
      <c r="G669" s="21">
        <f t="shared" si="171"/>
        <v>4.1151391679825067E-4</v>
      </c>
      <c r="H669" s="21">
        <f t="shared" si="162"/>
        <v>1.0575701702195048E-2</v>
      </c>
      <c r="I669" s="21">
        <f t="shared" si="163"/>
        <v>4.1151391679825002E-4</v>
      </c>
      <c r="J669" s="21">
        <f t="shared" si="164"/>
        <v>7.6316730712704146E-15</v>
      </c>
      <c r="K669" s="73">
        <f t="shared" si="165"/>
        <v>-4.4408920985006255E-18</v>
      </c>
      <c r="L669" s="21">
        <f t="shared" si="166"/>
        <v>0.6730000000000077</v>
      </c>
      <c r="M669" s="74">
        <f t="shared" si="167"/>
        <v>1.8817439593334484E-5</v>
      </c>
      <c r="N669" s="10">
        <f t="shared" si="168"/>
        <v>3.9446172973992954E-4</v>
      </c>
      <c r="O669" s="10">
        <f t="shared" si="169"/>
        <v>2.907770834719524E-10</v>
      </c>
      <c r="P669" s="75">
        <v>667</v>
      </c>
      <c r="Q669" s="71">
        <f t="shared" si="170"/>
        <v>0.67300000000000004</v>
      </c>
      <c r="R669" s="76"/>
      <c r="S669" s="197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</row>
    <row r="670" spans="1:33" x14ac:dyDescent="0.25">
      <c r="A670" s="71">
        <f t="shared" si="158"/>
        <v>-1.098721561900093E-2</v>
      </c>
      <c r="B670" s="60">
        <v>1.098721561900093E-2</v>
      </c>
      <c r="C670" s="60">
        <v>0.66912284929040122</v>
      </c>
      <c r="D670" s="21">
        <f t="shared" si="159"/>
        <v>0.41098721561900098</v>
      </c>
      <c r="E670" s="21">
        <f t="shared" si="160"/>
        <v>1.0575701702194983E-2</v>
      </c>
      <c r="F670" s="21">
        <f t="shared" si="161"/>
        <v>6.5294991638678484E-17</v>
      </c>
      <c r="G670" s="21">
        <f t="shared" si="171"/>
        <v>4.1151391679825067E-4</v>
      </c>
      <c r="H670" s="21">
        <f t="shared" si="162"/>
        <v>1.0575701702195048E-2</v>
      </c>
      <c r="I670" s="21">
        <f t="shared" si="163"/>
        <v>4.1151391679825002E-4</v>
      </c>
      <c r="J670" s="21">
        <f t="shared" si="164"/>
        <v>7.6316730712704146E-15</v>
      </c>
      <c r="K670" s="73">
        <f t="shared" si="165"/>
        <v>-4.4408920985006255E-18</v>
      </c>
      <c r="L670" s="21">
        <f t="shared" si="166"/>
        <v>0.6730000000000077</v>
      </c>
      <c r="M670" s="74">
        <f t="shared" si="167"/>
        <v>1.5032297625002036E-5</v>
      </c>
      <c r="N670" s="10">
        <f t="shared" si="168"/>
        <v>3.9446172973992954E-4</v>
      </c>
      <c r="O670" s="10">
        <f t="shared" si="169"/>
        <v>2.907770834719524E-10</v>
      </c>
      <c r="P670" s="75">
        <v>668</v>
      </c>
      <c r="Q670" s="71">
        <f t="shared" si="170"/>
        <v>0.67300000000000004</v>
      </c>
      <c r="R670" s="76"/>
      <c r="S670" s="197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</row>
    <row r="671" spans="1:33" x14ac:dyDescent="0.25">
      <c r="A671" s="71">
        <f t="shared" si="158"/>
        <v>-1.0905526283543632E-2</v>
      </c>
      <c r="B671" s="60">
        <v>1.0905526283543632E-2</v>
      </c>
      <c r="C671" s="60">
        <v>0.66896933933397251</v>
      </c>
      <c r="D671" s="21">
        <f t="shared" si="159"/>
        <v>0.41090552628354365</v>
      </c>
      <c r="E671" s="21">
        <f t="shared" si="160"/>
        <v>1.0497219861395197E-2</v>
      </c>
      <c r="F671" s="21">
        <f t="shared" si="161"/>
        <v>5.9813265454544694E-17</v>
      </c>
      <c r="G671" s="21">
        <f t="shared" si="171"/>
        <v>4.0830642214080559E-4</v>
      </c>
      <c r="H671" s="21">
        <f t="shared" si="162"/>
        <v>1.0497219861395256E-2</v>
      </c>
      <c r="I671" s="21">
        <f t="shared" si="163"/>
        <v>4.083064221408064E-4</v>
      </c>
      <c r="J671" s="21">
        <f t="shared" si="164"/>
        <v>7.5695005818914529E-15</v>
      </c>
      <c r="K671" s="73">
        <f t="shared" si="165"/>
        <v>-4.4408920985006255E-18</v>
      </c>
      <c r="L671" s="21">
        <f t="shared" si="166"/>
        <v>0.67300000000000759</v>
      </c>
      <c r="M671" s="74">
        <f t="shared" si="167"/>
        <v>1.6246225404722353E-5</v>
      </c>
      <c r="N671" s="10">
        <f t="shared" si="168"/>
        <v>3.9367914753312978E-4</v>
      </c>
      <c r="O671" s="10">
        <f t="shared" si="169"/>
        <v>2.1395716244838137E-10</v>
      </c>
      <c r="P671" s="75">
        <v>669</v>
      </c>
      <c r="Q671" s="71">
        <f t="shared" si="170"/>
        <v>0.67300000000000004</v>
      </c>
      <c r="R671" s="76"/>
      <c r="S671" s="197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</row>
    <row r="672" spans="1:33" x14ac:dyDescent="0.25">
      <c r="A672" s="71">
        <f t="shared" si="158"/>
        <v>-1.0823836948086333E-2</v>
      </c>
      <c r="B672" s="60">
        <v>1.0823836948086333E-2</v>
      </c>
      <c r="C672" s="60">
        <v>0.66942495637824539</v>
      </c>
      <c r="D672" s="21">
        <f t="shared" si="159"/>
        <v>0.41082383694808633</v>
      </c>
      <c r="E672" s="21">
        <f t="shared" si="160"/>
        <v>1.0418735702737603E-2</v>
      </c>
      <c r="F672" s="21">
        <f t="shared" si="161"/>
        <v>5.4331539270412482E-17</v>
      </c>
      <c r="G672" s="21">
        <f t="shared" si="171"/>
        <v>4.0510124534116898E-4</v>
      </c>
      <c r="H672" s="21">
        <f t="shared" si="162"/>
        <v>1.0418735702737656E-2</v>
      </c>
      <c r="I672" s="21">
        <f t="shared" si="163"/>
        <v>4.0510124534116952E-4</v>
      </c>
      <c r="J672" s="21">
        <f t="shared" si="164"/>
        <v>7.5073280925124896E-15</v>
      </c>
      <c r="K672" s="73">
        <f t="shared" si="165"/>
        <v>-4.4408920985006255E-18</v>
      </c>
      <c r="L672" s="21">
        <f t="shared" si="166"/>
        <v>0.67300000000000759</v>
      </c>
      <c r="M672" s="74">
        <f t="shared" si="167"/>
        <v>1.2780936897502569E-5</v>
      </c>
      <c r="N672" s="10">
        <f t="shared" si="168"/>
        <v>3.928981104715665E-4</v>
      </c>
      <c r="O672" s="10">
        <f t="shared" si="169"/>
        <v>1.4891650064572126E-10</v>
      </c>
      <c r="P672" s="75">
        <v>670</v>
      </c>
      <c r="Q672" s="71">
        <f t="shared" si="170"/>
        <v>0.67300000000000004</v>
      </c>
      <c r="R672" s="76"/>
      <c r="S672" s="197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</row>
    <row r="673" spans="1:33" x14ac:dyDescent="0.25">
      <c r="A673" s="71">
        <f t="shared" si="158"/>
        <v>-1.0823836948086333E-2</v>
      </c>
      <c r="B673" s="60">
        <v>1.0823836948086333E-2</v>
      </c>
      <c r="C673" s="60">
        <v>0.66943020173426204</v>
      </c>
      <c r="D673" s="21">
        <f t="shared" si="159"/>
        <v>0.41082383694808633</v>
      </c>
      <c r="E673" s="21">
        <f t="shared" si="160"/>
        <v>1.0418735702737603E-2</v>
      </c>
      <c r="F673" s="21">
        <f t="shared" si="161"/>
        <v>5.4331539270412482E-17</v>
      </c>
      <c r="G673" s="21">
        <f t="shared" si="171"/>
        <v>4.0510124534116898E-4</v>
      </c>
      <c r="H673" s="21">
        <f t="shared" si="162"/>
        <v>1.0418735702737656E-2</v>
      </c>
      <c r="I673" s="21">
        <f t="shared" si="163"/>
        <v>4.0510124534116952E-4</v>
      </c>
      <c r="J673" s="21">
        <f t="shared" si="164"/>
        <v>7.5073280925124896E-15</v>
      </c>
      <c r="K673" s="73">
        <f t="shared" si="165"/>
        <v>-4.4408920985006255E-18</v>
      </c>
      <c r="L673" s="21">
        <f t="shared" si="166"/>
        <v>0.67300000000000759</v>
      </c>
      <c r="M673" s="74">
        <f t="shared" si="167"/>
        <v>1.2743459658119933E-5</v>
      </c>
      <c r="N673" s="10">
        <f t="shared" si="168"/>
        <v>3.928981104715665E-4</v>
      </c>
      <c r="O673" s="10">
        <f t="shared" si="169"/>
        <v>1.4891650064572126E-10</v>
      </c>
      <c r="P673" s="75">
        <v>671</v>
      </c>
      <c r="Q673" s="71">
        <f t="shared" si="170"/>
        <v>0.67300000000000004</v>
      </c>
      <c r="R673" s="76"/>
      <c r="S673" s="197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</row>
    <row r="674" spans="1:33" x14ac:dyDescent="0.25">
      <c r="A674" s="71">
        <f t="shared" si="158"/>
        <v>-1.0823836948086333E-2</v>
      </c>
      <c r="B674" s="60">
        <v>1.0823836948086333E-2</v>
      </c>
      <c r="C674" s="60">
        <v>0.66850863562632423</v>
      </c>
      <c r="D674" s="21">
        <f t="shared" si="159"/>
        <v>0.41082383694808633</v>
      </c>
      <c r="E674" s="21">
        <f t="shared" si="160"/>
        <v>1.0418735702737603E-2</v>
      </c>
      <c r="F674" s="21">
        <f t="shared" si="161"/>
        <v>5.4331539270412482E-17</v>
      </c>
      <c r="G674" s="21">
        <f t="shared" si="171"/>
        <v>4.0510124534116898E-4</v>
      </c>
      <c r="H674" s="21">
        <f t="shared" si="162"/>
        <v>1.0418735702737656E-2</v>
      </c>
      <c r="I674" s="21">
        <f t="shared" si="163"/>
        <v>4.0510124534116952E-4</v>
      </c>
      <c r="J674" s="21">
        <f t="shared" si="164"/>
        <v>7.5073280925124896E-15</v>
      </c>
      <c r="K674" s="73">
        <f t="shared" si="165"/>
        <v>-4.4408920985006255E-18</v>
      </c>
      <c r="L674" s="21">
        <f t="shared" si="166"/>
        <v>0.67300000000000759</v>
      </c>
      <c r="M674" s="74">
        <f t="shared" si="167"/>
        <v>2.0172353937192118E-5</v>
      </c>
      <c r="N674" s="10">
        <f t="shared" si="168"/>
        <v>3.928981104715665E-4</v>
      </c>
      <c r="O674" s="10">
        <f t="shared" si="169"/>
        <v>1.4891650064572126E-10</v>
      </c>
      <c r="P674" s="75">
        <v>672</v>
      </c>
      <c r="Q674" s="71">
        <f t="shared" si="170"/>
        <v>0.67300000000000004</v>
      </c>
      <c r="R674" s="76"/>
      <c r="S674" s="197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</row>
    <row r="675" spans="1:33" x14ac:dyDescent="0.25">
      <c r="A675" s="71">
        <f t="shared" si="158"/>
        <v>-1.0742147612629153E-2</v>
      </c>
      <c r="B675" s="60">
        <v>1.0742147612629153E-2</v>
      </c>
      <c r="C675" s="60">
        <v>0.66927665652350754</v>
      </c>
      <c r="D675" s="21">
        <f t="shared" si="159"/>
        <v>0.41074214761262917</v>
      </c>
      <c r="E675" s="21">
        <f t="shared" si="160"/>
        <v>1.0340249228631384E-2</v>
      </c>
      <c r="F675" s="21">
        <f t="shared" si="161"/>
        <v>5.356826094093605E-17</v>
      </c>
      <c r="G675" s="21">
        <f t="shared" si="171"/>
        <v>4.0189838399026789E-4</v>
      </c>
      <c r="H675" s="21">
        <f t="shared" si="162"/>
        <v>1.0340249228631438E-2</v>
      </c>
      <c r="I675" s="21">
        <f t="shared" si="163"/>
        <v>4.0189838399026768E-4</v>
      </c>
      <c r="J675" s="21">
        <f t="shared" si="164"/>
        <v>7.4473760491827778E-15</v>
      </c>
      <c r="K675" s="73">
        <f t="shared" si="165"/>
        <v>-4.4408920985006255E-18</v>
      </c>
      <c r="L675" s="21">
        <f t="shared" si="166"/>
        <v>0.67300000000000748</v>
      </c>
      <c r="M675" s="74">
        <f t="shared" si="167"/>
        <v>1.3863286643994664E-5</v>
      </c>
      <c r="N675" s="10">
        <f t="shared" si="168"/>
        <v>3.9211861553386238E-4</v>
      </c>
      <c r="O675" s="10">
        <f t="shared" si="169"/>
        <v>9.564387106090002E-11</v>
      </c>
      <c r="P675" s="75">
        <v>673</v>
      </c>
      <c r="Q675" s="71">
        <f t="shared" si="170"/>
        <v>0.67300000000000004</v>
      </c>
      <c r="R675" s="76"/>
      <c r="S675" s="197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</row>
    <row r="676" spans="1:33" x14ac:dyDescent="0.25">
      <c r="A676" s="71">
        <f t="shared" si="158"/>
        <v>-1.0660458277171854E-2</v>
      </c>
      <c r="B676" s="60">
        <v>1.0660458277171854E-2</v>
      </c>
      <c r="C676" s="60">
        <v>0.66896933933397251</v>
      </c>
      <c r="D676" s="21">
        <f t="shared" si="159"/>
        <v>0.4106604582771719</v>
      </c>
      <c r="E676" s="21">
        <f t="shared" si="160"/>
        <v>1.0261760441482214E-2</v>
      </c>
      <c r="F676" s="21">
        <f t="shared" si="161"/>
        <v>4.5866088707555544E-17</v>
      </c>
      <c r="G676" s="21">
        <f t="shared" si="171"/>
        <v>3.986978356822074E-4</v>
      </c>
      <c r="H676" s="21">
        <f t="shared" si="162"/>
        <v>1.0261760441482259E-2</v>
      </c>
      <c r="I676" s="21">
        <f t="shared" si="163"/>
        <v>3.9869783568220816E-4</v>
      </c>
      <c r="J676" s="21">
        <f t="shared" si="164"/>
        <v>7.3874240058530629E-15</v>
      </c>
      <c r="K676" s="73">
        <f t="shared" si="165"/>
        <v>-4.4408920985006255E-18</v>
      </c>
      <c r="L676" s="21">
        <f t="shared" si="166"/>
        <v>0.67300000000000737</v>
      </c>
      <c r="M676" s="74">
        <f t="shared" si="167"/>
        <v>1.6246225404720561E-5</v>
      </c>
      <c r="N676" s="10">
        <f t="shared" si="168"/>
        <v>3.9134065970443567E-4</v>
      </c>
      <c r="O676" s="10">
        <f t="shared" si="169"/>
        <v>5.4128038367912627E-11</v>
      </c>
      <c r="P676" s="75">
        <v>674</v>
      </c>
      <c r="Q676" s="71">
        <f t="shared" si="170"/>
        <v>0.67300000000000004</v>
      </c>
      <c r="R676" s="76"/>
      <c r="S676" s="197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</row>
    <row r="677" spans="1:33" x14ac:dyDescent="0.25">
      <c r="A677" s="71">
        <f t="shared" si="158"/>
        <v>-1.0660458277171854E-2</v>
      </c>
      <c r="B677" s="60">
        <v>1.0660458277171854E-2</v>
      </c>
      <c r="C677" s="60">
        <v>0.66912284929040122</v>
      </c>
      <c r="D677" s="21">
        <f t="shared" si="159"/>
        <v>0.4106604582771719</v>
      </c>
      <c r="E677" s="21">
        <f t="shared" si="160"/>
        <v>1.0261760441482214E-2</v>
      </c>
      <c r="F677" s="21">
        <f t="shared" si="161"/>
        <v>4.5866088707555544E-17</v>
      </c>
      <c r="G677" s="21">
        <f t="shared" si="171"/>
        <v>3.986978356822074E-4</v>
      </c>
      <c r="H677" s="21">
        <f t="shared" si="162"/>
        <v>1.0261760441482259E-2</v>
      </c>
      <c r="I677" s="21">
        <f t="shared" si="163"/>
        <v>3.9869783568220816E-4</v>
      </c>
      <c r="J677" s="21">
        <f t="shared" si="164"/>
        <v>7.3874240058530629E-15</v>
      </c>
      <c r="K677" s="73">
        <f t="shared" si="165"/>
        <v>-4.4408920985006255E-18</v>
      </c>
      <c r="L677" s="21">
        <f t="shared" si="166"/>
        <v>0.67300000000000737</v>
      </c>
      <c r="M677" s="74">
        <f t="shared" si="167"/>
        <v>1.5032297624999454E-5</v>
      </c>
      <c r="N677" s="10">
        <f t="shared" si="168"/>
        <v>3.9134065970443567E-4</v>
      </c>
      <c r="O677" s="10">
        <f t="shared" si="169"/>
        <v>5.4128038367912627E-11</v>
      </c>
      <c r="P677" s="75">
        <v>675</v>
      </c>
      <c r="Q677" s="71">
        <f t="shared" si="170"/>
        <v>0.67300000000000004</v>
      </c>
      <c r="R677" s="76"/>
      <c r="S677" s="197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</row>
    <row r="678" spans="1:33" x14ac:dyDescent="0.25">
      <c r="A678" s="71">
        <f t="shared" si="158"/>
        <v>-1.0578768941714556E-2</v>
      </c>
      <c r="B678" s="60">
        <v>1.0578768941714556E-2</v>
      </c>
      <c r="C678" s="60">
        <v>0.66896933933397251</v>
      </c>
      <c r="D678" s="21">
        <f t="shared" si="159"/>
        <v>0.41057876894171458</v>
      </c>
      <c r="E678" s="21">
        <f t="shared" si="160"/>
        <v>1.0183269343692944E-2</v>
      </c>
      <c r="F678" s="21">
        <f t="shared" si="161"/>
        <v>4.1633363426128653E-17</v>
      </c>
      <c r="G678" s="21">
        <f t="shared" si="171"/>
        <v>3.9549959801424284E-4</v>
      </c>
      <c r="H678" s="21">
        <f t="shared" si="162"/>
        <v>1.0183269343692986E-2</v>
      </c>
      <c r="I678" s="21">
        <f t="shared" si="163"/>
        <v>3.9549959801424284E-4</v>
      </c>
      <c r="J678" s="21">
        <f t="shared" si="164"/>
        <v>7.3274719625233479E-15</v>
      </c>
      <c r="K678" s="73">
        <f t="shared" si="165"/>
        <v>-4.4408920985006255E-18</v>
      </c>
      <c r="L678" s="21">
        <f t="shared" si="166"/>
        <v>0.67300000000000737</v>
      </c>
      <c r="M678" s="74">
        <f t="shared" si="167"/>
        <v>1.6246225404720561E-5</v>
      </c>
      <c r="N678" s="10">
        <f t="shared" si="168"/>
        <v>3.9056423997350166E-4</v>
      </c>
      <c r="O678" s="10">
        <f t="shared" si="169"/>
        <v>2.4357758990308541E-11</v>
      </c>
      <c r="P678" s="75">
        <v>676</v>
      </c>
      <c r="Q678" s="71">
        <f t="shared" si="170"/>
        <v>0.67300000000000004</v>
      </c>
      <c r="R678" s="76"/>
      <c r="S678" s="197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</row>
    <row r="679" spans="1:33" x14ac:dyDescent="0.25">
      <c r="A679" s="71">
        <f t="shared" si="158"/>
        <v>-1.0578768941714556E-2</v>
      </c>
      <c r="B679" s="60">
        <v>1.0578768941714556E-2</v>
      </c>
      <c r="C679" s="60">
        <v>0.66912284929040122</v>
      </c>
      <c r="D679" s="21">
        <f t="shared" si="159"/>
        <v>0.41057876894171458</v>
      </c>
      <c r="E679" s="21">
        <f t="shared" si="160"/>
        <v>1.0183269343692944E-2</v>
      </c>
      <c r="F679" s="21">
        <f t="shared" si="161"/>
        <v>4.1633363426128653E-17</v>
      </c>
      <c r="G679" s="21">
        <f t="shared" si="171"/>
        <v>3.9549959801424284E-4</v>
      </c>
      <c r="H679" s="21">
        <f t="shared" si="162"/>
        <v>1.0183269343692986E-2</v>
      </c>
      <c r="I679" s="21">
        <f t="shared" si="163"/>
        <v>3.9549959801424284E-4</v>
      </c>
      <c r="J679" s="21">
        <f t="shared" si="164"/>
        <v>7.3274719625233479E-15</v>
      </c>
      <c r="K679" s="73">
        <f t="shared" si="165"/>
        <v>-4.4408920985006255E-18</v>
      </c>
      <c r="L679" s="21">
        <f t="shared" si="166"/>
        <v>0.67300000000000737</v>
      </c>
      <c r="M679" s="74">
        <f t="shared" si="167"/>
        <v>1.5032297624999454E-5</v>
      </c>
      <c r="N679" s="10">
        <f t="shared" si="168"/>
        <v>3.9056423997350166E-4</v>
      </c>
      <c r="O679" s="10">
        <f t="shared" si="169"/>
        <v>2.4357758990308541E-11</v>
      </c>
      <c r="P679" s="75">
        <v>677</v>
      </c>
      <c r="Q679" s="71">
        <f t="shared" si="170"/>
        <v>0.67300000000000004</v>
      </c>
      <c r="R679" s="76"/>
      <c r="S679" s="197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</row>
    <row r="680" spans="1:33" x14ac:dyDescent="0.25">
      <c r="A680" s="71">
        <f t="shared" si="158"/>
        <v>-1.0578768941714556E-2</v>
      </c>
      <c r="B680" s="60">
        <v>1.0578768941714556E-2</v>
      </c>
      <c r="C680" s="60">
        <v>0.66896376510496514</v>
      </c>
      <c r="D680" s="21">
        <f t="shared" si="159"/>
        <v>0.41057876894171458</v>
      </c>
      <c r="E680" s="21">
        <f t="shared" si="160"/>
        <v>1.0183269343692944E-2</v>
      </c>
      <c r="F680" s="21">
        <f t="shared" si="161"/>
        <v>4.1633363426128653E-17</v>
      </c>
      <c r="G680" s="21">
        <f t="shared" si="171"/>
        <v>3.9549959801424284E-4</v>
      </c>
      <c r="H680" s="21">
        <f t="shared" si="162"/>
        <v>1.0183269343692986E-2</v>
      </c>
      <c r="I680" s="21">
        <f t="shared" si="163"/>
        <v>3.9549959801424284E-4</v>
      </c>
      <c r="J680" s="21">
        <f t="shared" si="164"/>
        <v>7.3274719625233479E-15</v>
      </c>
      <c r="K680" s="73">
        <f t="shared" si="165"/>
        <v>-4.4408920985006255E-18</v>
      </c>
      <c r="L680" s="21">
        <f t="shared" si="166"/>
        <v>0.67300000000000737</v>
      </c>
      <c r="M680" s="74">
        <f t="shared" si="167"/>
        <v>1.6291192127956597E-5</v>
      </c>
      <c r="N680" s="10">
        <f t="shared" si="168"/>
        <v>3.9056423997350166E-4</v>
      </c>
      <c r="O680" s="10">
        <f t="shared" si="169"/>
        <v>2.4357758990308541E-11</v>
      </c>
      <c r="P680" s="75">
        <v>678</v>
      </c>
      <c r="Q680" s="71">
        <f t="shared" si="170"/>
        <v>0.67300000000000004</v>
      </c>
      <c r="R680" s="76"/>
      <c r="S680" s="197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</row>
    <row r="681" spans="1:33" x14ac:dyDescent="0.25">
      <c r="A681" s="71">
        <f t="shared" si="158"/>
        <v>-1.0578768941714556E-2</v>
      </c>
      <c r="B681" s="60">
        <v>1.0578768941714556E-2</v>
      </c>
      <c r="C681" s="60">
        <v>0.66882646468612805</v>
      </c>
      <c r="D681" s="21">
        <f t="shared" si="159"/>
        <v>0.41057876894171458</v>
      </c>
      <c r="E681" s="21">
        <f t="shared" si="160"/>
        <v>1.0183269343692944E-2</v>
      </c>
      <c r="F681" s="21">
        <f t="shared" si="161"/>
        <v>4.1633363426128653E-17</v>
      </c>
      <c r="G681" s="21">
        <f t="shared" si="171"/>
        <v>3.9549959801424284E-4</v>
      </c>
      <c r="H681" s="21">
        <f t="shared" si="162"/>
        <v>1.0183269343692986E-2</v>
      </c>
      <c r="I681" s="21">
        <f t="shared" si="163"/>
        <v>3.9549959801424284E-4</v>
      </c>
      <c r="J681" s="21">
        <f t="shared" si="164"/>
        <v>7.3274719625233479E-15</v>
      </c>
      <c r="K681" s="73">
        <f t="shared" si="165"/>
        <v>-4.4408920985006255E-18</v>
      </c>
      <c r="L681" s="21">
        <f t="shared" si="166"/>
        <v>0.67300000000000737</v>
      </c>
      <c r="M681" s="74">
        <f t="shared" si="167"/>
        <v>1.7418397016197734E-5</v>
      </c>
      <c r="N681" s="10">
        <f t="shared" si="168"/>
        <v>3.9056423997350166E-4</v>
      </c>
      <c r="O681" s="10">
        <f t="shared" si="169"/>
        <v>2.4357758990308541E-11</v>
      </c>
      <c r="P681" s="75">
        <v>679</v>
      </c>
      <c r="Q681" s="71">
        <f t="shared" si="170"/>
        <v>0.67300000000000004</v>
      </c>
      <c r="R681" s="76"/>
      <c r="S681" s="197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</row>
    <row r="682" spans="1:33" x14ac:dyDescent="0.25">
      <c r="A682" s="71">
        <f t="shared" si="158"/>
        <v>-1.0497079606257375E-2</v>
      </c>
      <c r="B682" s="60">
        <v>1.0497079606257375E-2</v>
      </c>
      <c r="C682" s="60">
        <v>0.66912284929040122</v>
      </c>
      <c r="D682" s="21">
        <f t="shared" si="159"/>
        <v>0.41049707960625742</v>
      </c>
      <c r="E682" s="21">
        <f t="shared" si="160"/>
        <v>1.0104775937663197E-2</v>
      </c>
      <c r="F682" s="21">
        <f t="shared" si="161"/>
        <v>3.393119119274657E-17</v>
      </c>
      <c r="G682" s="21">
        <f t="shared" si="171"/>
        <v>3.9230366858687693E-4</v>
      </c>
      <c r="H682" s="21">
        <f t="shared" si="162"/>
        <v>1.0104775937663232E-2</v>
      </c>
      <c r="I682" s="21">
        <f t="shared" si="163"/>
        <v>3.9230366858687617E-4</v>
      </c>
      <c r="J682" s="21">
        <f t="shared" si="164"/>
        <v>7.2675199191936345E-15</v>
      </c>
      <c r="K682" s="73">
        <f t="shared" si="165"/>
        <v>-4.4408920985006255E-18</v>
      </c>
      <c r="L682" s="21">
        <f t="shared" si="166"/>
        <v>0.67300000000000726</v>
      </c>
      <c r="M682" s="74">
        <f t="shared" si="167"/>
        <v>1.5032297624998592E-5</v>
      </c>
      <c r="N682" s="10">
        <f t="shared" si="168"/>
        <v>3.8978935333702048E-4</v>
      </c>
      <c r="O682" s="10">
        <f t="shared" si="169"/>
        <v>6.3217811756568812E-12</v>
      </c>
      <c r="P682" s="75">
        <v>680</v>
      </c>
      <c r="Q682" s="71">
        <f t="shared" si="170"/>
        <v>0.67300000000000004</v>
      </c>
      <c r="R682" s="76"/>
      <c r="S682" s="197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</row>
    <row r="683" spans="1:33" x14ac:dyDescent="0.25">
      <c r="A683" s="71">
        <f t="shared" si="158"/>
        <v>-1.0497079606257375E-2</v>
      </c>
      <c r="B683" s="60">
        <v>1.0497079606257375E-2</v>
      </c>
      <c r="C683" s="60">
        <v>0.66835491667350222</v>
      </c>
      <c r="D683" s="21">
        <f t="shared" si="159"/>
        <v>0.41049707960625742</v>
      </c>
      <c r="E683" s="21">
        <f t="shared" si="160"/>
        <v>1.0104775937663197E-2</v>
      </c>
      <c r="F683" s="21">
        <f t="shared" si="161"/>
        <v>3.393119119274657E-17</v>
      </c>
      <c r="G683" s="21">
        <f t="shared" si="171"/>
        <v>3.9230366858687693E-4</v>
      </c>
      <c r="H683" s="21">
        <f t="shared" si="162"/>
        <v>1.0104775937663232E-2</v>
      </c>
      <c r="I683" s="21">
        <f t="shared" si="163"/>
        <v>3.9230366858687617E-4</v>
      </c>
      <c r="J683" s="21">
        <f t="shared" si="164"/>
        <v>7.2675199191936345E-15</v>
      </c>
      <c r="K683" s="73">
        <f t="shared" si="165"/>
        <v>-4.4408920985006255E-18</v>
      </c>
      <c r="L683" s="21">
        <f t="shared" si="166"/>
        <v>0.67300000000000726</v>
      </c>
      <c r="M683" s="74">
        <f t="shared" si="167"/>
        <v>2.1576799110175124E-5</v>
      </c>
      <c r="N683" s="10">
        <f t="shared" si="168"/>
        <v>3.8978935333702048E-4</v>
      </c>
      <c r="O683" s="10">
        <f t="shared" si="169"/>
        <v>6.3217811756568812E-12</v>
      </c>
      <c r="P683" s="75">
        <v>681</v>
      </c>
      <c r="Q683" s="71">
        <f t="shared" si="170"/>
        <v>0.67300000000000004</v>
      </c>
      <c r="R683" s="76"/>
      <c r="S683" s="197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</row>
    <row r="684" spans="1:33" x14ac:dyDescent="0.25">
      <c r="A684" s="71">
        <f t="shared" si="158"/>
        <v>-1.0497079606257375E-2</v>
      </c>
      <c r="B684" s="60">
        <v>1.0497079606257375E-2</v>
      </c>
      <c r="C684" s="60">
        <v>0.66898020379109302</v>
      </c>
      <c r="D684" s="21">
        <f t="shared" si="159"/>
        <v>0.41049707960625742</v>
      </c>
      <c r="E684" s="21">
        <f t="shared" si="160"/>
        <v>1.0104775937663197E-2</v>
      </c>
      <c r="F684" s="21">
        <f t="shared" si="161"/>
        <v>3.393119119274657E-17</v>
      </c>
      <c r="G684" s="21">
        <f t="shared" si="171"/>
        <v>3.9230366858687693E-4</v>
      </c>
      <c r="H684" s="21">
        <f t="shared" si="162"/>
        <v>1.0104775937663232E-2</v>
      </c>
      <c r="I684" s="21">
        <f t="shared" si="163"/>
        <v>3.9230366858687617E-4</v>
      </c>
      <c r="J684" s="21">
        <f t="shared" si="164"/>
        <v>7.2675199191936345E-15</v>
      </c>
      <c r="K684" s="73">
        <f t="shared" si="165"/>
        <v>-4.4408920985006255E-18</v>
      </c>
      <c r="L684" s="21">
        <f t="shared" si="166"/>
        <v>0.67300000000000726</v>
      </c>
      <c r="M684" s="74">
        <f t="shared" si="167"/>
        <v>1.6158761561201288E-5</v>
      </c>
      <c r="N684" s="10">
        <f t="shared" si="168"/>
        <v>3.8978935333702048E-4</v>
      </c>
      <c r="O684" s="10">
        <f t="shared" si="169"/>
        <v>6.3217811756568812E-12</v>
      </c>
      <c r="P684" s="75">
        <v>682</v>
      </c>
      <c r="Q684" s="71">
        <f t="shared" si="170"/>
        <v>0.67300000000000004</v>
      </c>
      <c r="R684" s="76"/>
      <c r="S684" s="197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</row>
    <row r="685" spans="1:33" x14ac:dyDescent="0.25">
      <c r="A685" s="71">
        <f t="shared" si="158"/>
        <v>-1.0415390270800077E-2</v>
      </c>
      <c r="B685" s="60">
        <v>1.0415390270800077E-2</v>
      </c>
      <c r="C685" s="60">
        <v>0.66820149483684788</v>
      </c>
      <c r="D685" s="21">
        <f t="shared" si="159"/>
        <v>0.4104153902708001</v>
      </c>
      <c r="E685" s="21">
        <f t="shared" si="160"/>
        <v>1.0026280225789101E-2</v>
      </c>
      <c r="F685" s="21">
        <f t="shared" si="161"/>
        <v>3.3167912863273292E-17</v>
      </c>
      <c r="G685" s="21">
        <f t="shared" si="171"/>
        <v>3.8911004500373492E-4</v>
      </c>
      <c r="H685" s="21">
        <f t="shared" si="162"/>
        <v>1.0026280225789134E-2</v>
      </c>
      <c r="I685" s="21">
        <f t="shared" si="163"/>
        <v>3.8911004500373513E-4</v>
      </c>
      <c r="J685" s="21">
        <f t="shared" si="164"/>
        <v>7.2075678758639195E-15</v>
      </c>
      <c r="K685" s="73">
        <f t="shared" si="165"/>
        <v>-4.4408920985006255E-18</v>
      </c>
      <c r="L685" s="21">
        <f t="shared" si="166"/>
        <v>0.67300000000000726</v>
      </c>
      <c r="M685" s="74">
        <f t="shared" si="167"/>
        <v>2.3025651800867261E-5</v>
      </c>
      <c r="N685" s="10">
        <f t="shared" si="168"/>
        <v>3.890159967967345E-4</v>
      </c>
      <c r="O685" s="10">
        <f t="shared" si="169"/>
        <v>8.8450652400345663E-15</v>
      </c>
      <c r="P685" s="75">
        <v>683</v>
      </c>
      <c r="Q685" s="71">
        <f t="shared" si="170"/>
        <v>0.67300000000000004</v>
      </c>
      <c r="R685" s="76"/>
      <c r="S685" s="197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</row>
    <row r="686" spans="1:33" x14ac:dyDescent="0.25">
      <c r="A686" s="71">
        <f t="shared" si="158"/>
        <v>-1.0415390270800077E-2</v>
      </c>
      <c r="B686" s="60">
        <v>1.0415390270800077E-2</v>
      </c>
      <c r="C686" s="60">
        <v>0.66913368098976789</v>
      </c>
      <c r="D686" s="21">
        <f t="shared" si="159"/>
        <v>0.4104153902708001</v>
      </c>
      <c r="E686" s="21">
        <f t="shared" si="160"/>
        <v>1.0026280225789101E-2</v>
      </c>
      <c r="F686" s="21">
        <f t="shared" si="161"/>
        <v>3.3167912863273292E-17</v>
      </c>
      <c r="G686" s="21">
        <f t="shared" si="171"/>
        <v>3.8911004500373492E-4</v>
      </c>
      <c r="H686" s="21">
        <f t="shared" si="162"/>
        <v>1.0026280225789134E-2</v>
      </c>
      <c r="I686" s="21">
        <f t="shared" si="163"/>
        <v>3.8911004500373513E-4</v>
      </c>
      <c r="J686" s="21">
        <f t="shared" si="164"/>
        <v>7.2075678758639195E-15</v>
      </c>
      <c r="K686" s="73">
        <f t="shared" si="165"/>
        <v>-4.4408920985006255E-18</v>
      </c>
      <c r="L686" s="21">
        <f t="shared" si="166"/>
        <v>0.67300000000000726</v>
      </c>
      <c r="M686" s="74">
        <f t="shared" si="167"/>
        <v>1.4948422688938357E-5</v>
      </c>
      <c r="N686" s="10">
        <f t="shared" si="168"/>
        <v>3.890159967967345E-4</v>
      </c>
      <c r="O686" s="10">
        <f t="shared" si="169"/>
        <v>8.8450652400345663E-15</v>
      </c>
      <c r="P686" s="75">
        <v>684</v>
      </c>
      <c r="Q686" s="71">
        <f t="shared" si="170"/>
        <v>0.67300000000000004</v>
      </c>
      <c r="R686" s="76"/>
      <c r="S686" s="197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</row>
    <row r="687" spans="1:33" x14ac:dyDescent="0.25">
      <c r="A687" s="71">
        <f t="shared" si="158"/>
        <v>-1.0333700935342895E-2</v>
      </c>
      <c r="B687" s="60">
        <v>1.0333700935342895E-2</v>
      </c>
      <c r="C687" s="60">
        <v>0.66881556741940718</v>
      </c>
      <c r="D687" s="21">
        <f t="shared" si="159"/>
        <v>0.41033370093534294</v>
      </c>
      <c r="E687" s="21">
        <f t="shared" si="160"/>
        <v>9.9477822104641067E-3</v>
      </c>
      <c r="F687" s="21">
        <f t="shared" si="161"/>
        <v>3.1918911960528529E-17</v>
      </c>
      <c r="G687" s="21">
        <f t="shared" si="171"/>
        <v>3.8591872487160617E-4</v>
      </c>
      <c r="H687" s="21">
        <f t="shared" si="162"/>
        <v>9.9477822104641379E-3</v>
      </c>
      <c r="I687" s="21">
        <f t="shared" si="163"/>
        <v>3.8591872487160687E-4</v>
      </c>
      <c r="J687" s="21">
        <f t="shared" si="164"/>
        <v>7.1498362785834528E-15</v>
      </c>
      <c r="K687" s="73">
        <f t="shared" si="165"/>
        <v>-4.4408920985006255E-18</v>
      </c>
      <c r="L687" s="21">
        <f t="shared" si="166"/>
        <v>0.67300000000000715</v>
      </c>
      <c r="M687" s="74">
        <f t="shared" si="167"/>
        <v>1.7509476021586547E-5</v>
      </c>
      <c r="N687" s="10">
        <f t="shared" si="168"/>
        <v>3.8824416736011653E-4</v>
      </c>
      <c r="O687" s="10">
        <f t="shared" si="169"/>
        <v>5.4076827673660097E-12</v>
      </c>
      <c r="P687" s="75">
        <v>685</v>
      </c>
      <c r="Q687" s="71">
        <f t="shared" si="170"/>
        <v>0.67300000000000004</v>
      </c>
      <c r="R687" s="76"/>
      <c r="S687" s="197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</row>
    <row r="688" spans="1:33" x14ac:dyDescent="0.25">
      <c r="A688" s="71">
        <f t="shared" si="158"/>
        <v>-1.0333700935342895E-2</v>
      </c>
      <c r="B688" s="60">
        <v>1.0333700935342895E-2</v>
      </c>
      <c r="C688" s="60">
        <v>0.66896933933397251</v>
      </c>
      <c r="D688" s="21">
        <f t="shared" si="159"/>
        <v>0.41033370093534294</v>
      </c>
      <c r="E688" s="21">
        <f t="shared" si="160"/>
        <v>9.9477822104641067E-3</v>
      </c>
      <c r="F688" s="21">
        <f t="shared" si="161"/>
        <v>3.1918911960528529E-17</v>
      </c>
      <c r="G688" s="21">
        <f t="shared" si="171"/>
        <v>3.8591872487160617E-4</v>
      </c>
      <c r="H688" s="21">
        <f t="shared" si="162"/>
        <v>9.9477822104641379E-3</v>
      </c>
      <c r="I688" s="21">
        <f t="shared" si="163"/>
        <v>3.8591872487160687E-4</v>
      </c>
      <c r="J688" s="21">
        <f t="shared" si="164"/>
        <v>7.1498362785834528E-15</v>
      </c>
      <c r="K688" s="73">
        <f t="shared" si="165"/>
        <v>-4.4408920985006255E-18</v>
      </c>
      <c r="L688" s="21">
        <f t="shared" si="166"/>
        <v>0.67300000000000715</v>
      </c>
      <c r="M688" s="74">
        <f t="shared" si="167"/>
        <v>1.6246225404718772E-5</v>
      </c>
      <c r="N688" s="10">
        <f t="shared" si="168"/>
        <v>3.8824416736011653E-4</v>
      </c>
      <c r="O688" s="10">
        <f t="shared" si="169"/>
        <v>5.4076827673660097E-12</v>
      </c>
      <c r="P688" s="75">
        <v>686</v>
      </c>
      <c r="Q688" s="71">
        <f t="shared" si="170"/>
        <v>0.67300000000000004</v>
      </c>
      <c r="R688" s="76"/>
      <c r="S688" s="197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</row>
    <row r="689" spans="1:33" x14ac:dyDescent="0.25">
      <c r="A689" s="71">
        <f t="shared" si="158"/>
        <v>-1.0333700935342895E-2</v>
      </c>
      <c r="B689" s="60">
        <v>1.0333700935342895E-2</v>
      </c>
      <c r="C689" s="60">
        <v>0.66850863562632423</v>
      </c>
      <c r="D689" s="21">
        <f t="shared" si="159"/>
        <v>0.41033370093534294</v>
      </c>
      <c r="E689" s="21">
        <f t="shared" si="160"/>
        <v>9.9477822104641067E-3</v>
      </c>
      <c r="F689" s="21">
        <f t="shared" si="161"/>
        <v>3.1918911960528529E-17</v>
      </c>
      <c r="G689" s="21">
        <f t="shared" si="171"/>
        <v>3.8591872487160617E-4</v>
      </c>
      <c r="H689" s="21">
        <f t="shared" si="162"/>
        <v>9.9477822104641379E-3</v>
      </c>
      <c r="I689" s="21">
        <f t="shared" si="163"/>
        <v>3.8591872487160687E-4</v>
      </c>
      <c r="J689" s="21">
        <f t="shared" si="164"/>
        <v>7.1498362785834528E-15</v>
      </c>
      <c r="K689" s="73">
        <f t="shared" si="165"/>
        <v>-4.4408920985006255E-18</v>
      </c>
      <c r="L689" s="21">
        <f t="shared" si="166"/>
        <v>0.67300000000000715</v>
      </c>
      <c r="M689" s="74">
        <f t="shared" si="167"/>
        <v>2.0172353937188131E-5</v>
      </c>
      <c r="N689" s="10">
        <f t="shared" si="168"/>
        <v>3.8824416736011653E-4</v>
      </c>
      <c r="O689" s="10">
        <f t="shared" si="169"/>
        <v>5.4076827673660097E-12</v>
      </c>
      <c r="P689" s="75">
        <v>687</v>
      </c>
      <c r="Q689" s="71">
        <f t="shared" si="170"/>
        <v>0.67300000000000004</v>
      </c>
      <c r="R689" s="76"/>
      <c r="S689" s="197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</row>
    <row r="690" spans="1:33" x14ac:dyDescent="0.25">
      <c r="A690" s="71">
        <f t="shared" si="158"/>
        <v>-1.0252011599885598E-2</v>
      </c>
      <c r="B690" s="60">
        <v>1.0252011599885598E-2</v>
      </c>
      <c r="C690" s="60">
        <v>0.66912284929040122</v>
      </c>
      <c r="D690" s="21">
        <f t="shared" si="159"/>
        <v>0.41025201159988561</v>
      </c>
      <c r="E690" s="21">
        <f t="shared" si="160"/>
        <v>9.8692818940779928E-3</v>
      </c>
      <c r="F690" s="21">
        <f t="shared" si="161"/>
        <v>2.9420910155080022E-17</v>
      </c>
      <c r="G690" s="21">
        <f t="shared" si="171"/>
        <v>3.8272970580048582E-4</v>
      </c>
      <c r="H690" s="21">
        <f t="shared" si="162"/>
        <v>9.8692818940780223E-3</v>
      </c>
      <c r="I690" s="21">
        <f t="shared" si="163"/>
        <v>3.8272970580048577E-4</v>
      </c>
      <c r="J690" s="21">
        <f t="shared" si="164"/>
        <v>7.0898842352537363E-15</v>
      </c>
      <c r="K690" s="73">
        <f t="shared" si="165"/>
        <v>-4.4408920985006255E-18</v>
      </c>
      <c r="L690" s="21">
        <f t="shared" si="166"/>
        <v>0.67300000000000715</v>
      </c>
      <c r="M690" s="74">
        <f t="shared" si="167"/>
        <v>1.5032297624997731E-5</v>
      </c>
      <c r="N690" s="10">
        <f t="shared" si="168"/>
        <v>3.8747386204038915E-4</v>
      </c>
      <c r="O690" s="10">
        <f t="shared" si="169"/>
        <v>2.2507018428614245E-11</v>
      </c>
      <c r="P690" s="75">
        <v>688</v>
      </c>
      <c r="Q690" s="71">
        <f t="shared" si="170"/>
        <v>0.67300000000000004</v>
      </c>
      <c r="R690" s="76"/>
      <c r="S690" s="197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</row>
    <row r="691" spans="1:33" x14ac:dyDescent="0.25">
      <c r="A691" s="71">
        <f t="shared" si="158"/>
        <v>-1.0252011599885598E-2</v>
      </c>
      <c r="B691" s="60">
        <v>1.0252011599885598E-2</v>
      </c>
      <c r="C691" s="60">
        <v>0.66881556741940718</v>
      </c>
      <c r="D691" s="21">
        <f t="shared" si="159"/>
        <v>0.41025201159988561</v>
      </c>
      <c r="E691" s="21">
        <f t="shared" si="160"/>
        <v>9.8692818940779928E-3</v>
      </c>
      <c r="F691" s="21">
        <f t="shared" si="161"/>
        <v>2.9420910155080022E-17</v>
      </c>
      <c r="G691" s="21">
        <f t="shared" si="171"/>
        <v>3.8272970580048582E-4</v>
      </c>
      <c r="H691" s="21">
        <f t="shared" si="162"/>
        <v>9.8692818940780223E-3</v>
      </c>
      <c r="I691" s="21">
        <f t="shared" si="163"/>
        <v>3.8272970580048577E-4</v>
      </c>
      <c r="J691" s="21">
        <f t="shared" si="164"/>
        <v>7.0898842352537363E-15</v>
      </c>
      <c r="K691" s="73">
        <f t="shared" si="165"/>
        <v>-4.4408920985006255E-18</v>
      </c>
      <c r="L691" s="21">
        <f t="shared" si="166"/>
        <v>0.67300000000000715</v>
      </c>
      <c r="M691" s="74">
        <f t="shared" si="167"/>
        <v>1.7509476021586547E-5</v>
      </c>
      <c r="N691" s="10">
        <f t="shared" si="168"/>
        <v>3.8747386204038915E-4</v>
      </c>
      <c r="O691" s="10">
        <f t="shared" si="169"/>
        <v>2.2507018428614245E-11</v>
      </c>
      <c r="P691" s="75">
        <v>689</v>
      </c>
      <c r="Q691" s="71">
        <f t="shared" si="170"/>
        <v>0.67300000000000004</v>
      </c>
      <c r="R691" s="76"/>
      <c r="S691" s="197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</row>
    <row r="692" spans="1:33" x14ac:dyDescent="0.25">
      <c r="A692" s="71">
        <f t="shared" si="158"/>
        <v>-1.0252011599885598E-2</v>
      </c>
      <c r="B692" s="60">
        <v>1.0252011599885598E-2</v>
      </c>
      <c r="C692" s="60">
        <v>0.66881556741940718</v>
      </c>
      <c r="D692" s="21">
        <f t="shared" si="159"/>
        <v>0.41025201159988561</v>
      </c>
      <c r="E692" s="21">
        <f t="shared" si="160"/>
        <v>9.8692818940779928E-3</v>
      </c>
      <c r="F692" s="21">
        <f t="shared" si="161"/>
        <v>2.9420910155080022E-17</v>
      </c>
      <c r="G692" s="21">
        <f t="shared" si="171"/>
        <v>3.8272970580048582E-4</v>
      </c>
      <c r="H692" s="21">
        <f t="shared" si="162"/>
        <v>9.8692818940780223E-3</v>
      </c>
      <c r="I692" s="21">
        <f t="shared" si="163"/>
        <v>3.8272970580048577E-4</v>
      </c>
      <c r="J692" s="21">
        <f t="shared" si="164"/>
        <v>7.0898842352537363E-15</v>
      </c>
      <c r="K692" s="73">
        <f t="shared" si="165"/>
        <v>-4.4408920985006255E-18</v>
      </c>
      <c r="L692" s="21">
        <f t="shared" si="166"/>
        <v>0.67300000000000715</v>
      </c>
      <c r="M692" s="74">
        <f t="shared" si="167"/>
        <v>1.7509476021586547E-5</v>
      </c>
      <c r="N692" s="10">
        <f t="shared" si="168"/>
        <v>3.8747386204038915E-4</v>
      </c>
      <c r="O692" s="10">
        <f t="shared" si="169"/>
        <v>2.2507018428614245E-11</v>
      </c>
      <c r="P692" s="75">
        <v>690</v>
      </c>
      <c r="Q692" s="71">
        <f t="shared" si="170"/>
        <v>0.67300000000000004</v>
      </c>
      <c r="R692" s="76"/>
      <c r="S692" s="197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</row>
    <row r="693" spans="1:33" x14ac:dyDescent="0.25">
      <c r="A693" s="71">
        <f t="shared" si="158"/>
        <v>-1.0252011599885598E-2</v>
      </c>
      <c r="B693" s="60">
        <v>1.0252011599885598E-2</v>
      </c>
      <c r="C693" s="60">
        <v>0.66881556741940718</v>
      </c>
      <c r="D693" s="21">
        <f t="shared" si="159"/>
        <v>0.41025201159988561</v>
      </c>
      <c r="E693" s="21">
        <f t="shared" si="160"/>
        <v>9.8692818940779928E-3</v>
      </c>
      <c r="F693" s="21">
        <f t="shared" si="161"/>
        <v>2.9420910155080022E-17</v>
      </c>
      <c r="G693" s="21">
        <f t="shared" si="171"/>
        <v>3.8272970580048582E-4</v>
      </c>
      <c r="H693" s="21">
        <f t="shared" si="162"/>
        <v>9.8692818940780223E-3</v>
      </c>
      <c r="I693" s="21">
        <f t="shared" si="163"/>
        <v>3.8272970580048577E-4</v>
      </c>
      <c r="J693" s="21">
        <f t="shared" si="164"/>
        <v>7.0898842352537363E-15</v>
      </c>
      <c r="K693" s="73">
        <f t="shared" si="165"/>
        <v>-4.4408920985006255E-18</v>
      </c>
      <c r="L693" s="21">
        <f t="shared" si="166"/>
        <v>0.67300000000000715</v>
      </c>
      <c r="M693" s="74">
        <f t="shared" si="167"/>
        <v>1.7509476021586547E-5</v>
      </c>
      <c r="N693" s="10">
        <f t="shared" si="168"/>
        <v>3.8747386204038915E-4</v>
      </c>
      <c r="O693" s="10">
        <f t="shared" si="169"/>
        <v>2.2507018428614245E-11</v>
      </c>
      <c r="P693" s="75">
        <v>691</v>
      </c>
      <c r="Q693" s="71">
        <f t="shared" si="170"/>
        <v>0.67300000000000004</v>
      </c>
      <c r="R693" s="76"/>
      <c r="S693" s="197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</row>
    <row r="694" spans="1:33" x14ac:dyDescent="0.25">
      <c r="A694" s="71">
        <f t="shared" si="158"/>
        <v>-1.0170322264428299E-2</v>
      </c>
      <c r="B694" s="60">
        <v>1.0170322264428299E-2</v>
      </c>
      <c r="C694" s="60">
        <v>0.66820149483684788</v>
      </c>
      <c r="D694" s="21">
        <f t="shared" si="159"/>
        <v>0.41017032226442834</v>
      </c>
      <c r="E694" s="21">
        <f t="shared" si="160"/>
        <v>9.7907792790177597E-3</v>
      </c>
      <c r="F694" s="21">
        <f t="shared" si="161"/>
        <v>2.9906632728312855E-17</v>
      </c>
      <c r="G694" s="21">
        <f t="shared" si="171"/>
        <v>3.7954298540347764E-4</v>
      </c>
      <c r="H694" s="21">
        <f t="shared" si="162"/>
        <v>9.7907792790177892E-3</v>
      </c>
      <c r="I694" s="21">
        <f t="shared" si="163"/>
        <v>3.7954298540347807E-4</v>
      </c>
      <c r="J694" s="21">
        <f t="shared" si="164"/>
        <v>7.0321526379732688E-15</v>
      </c>
      <c r="K694" s="73">
        <f t="shared" si="165"/>
        <v>-4.4408920985006255E-18</v>
      </c>
      <c r="L694" s="21">
        <f t="shared" si="166"/>
        <v>0.67300000000000704</v>
      </c>
      <c r="M694" s="74">
        <f t="shared" si="167"/>
        <v>2.302565180086513E-5</v>
      </c>
      <c r="N694" s="10">
        <f t="shared" si="168"/>
        <v>3.8670507785650829E-4</v>
      </c>
      <c r="O694" s="10">
        <f t="shared" si="169"/>
        <v>5.1295568305752347E-11</v>
      </c>
      <c r="P694" s="75">
        <v>692</v>
      </c>
      <c r="Q694" s="71">
        <f t="shared" si="170"/>
        <v>0.67300000000000004</v>
      </c>
      <c r="R694" s="76"/>
      <c r="S694" s="197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</row>
    <row r="695" spans="1:33" x14ac:dyDescent="0.25">
      <c r="A695" s="71">
        <f t="shared" si="158"/>
        <v>-1.0170322264428299E-2</v>
      </c>
      <c r="B695" s="60">
        <v>1.0170322264428299E-2</v>
      </c>
      <c r="C695" s="60">
        <v>0.66896933933397251</v>
      </c>
      <c r="D695" s="21">
        <f t="shared" si="159"/>
        <v>0.41017032226442834</v>
      </c>
      <c r="E695" s="21">
        <f t="shared" si="160"/>
        <v>9.7907792790177597E-3</v>
      </c>
      <c r="F695" s="21">
        <f t="shared" si="161"/>
        <v>2.9906632728312855E-17</v>
      </c>
      <c r="G695" s="21">
        <f t="shared" si="171"/>
        <v>3.7954298540347764E-4</v>
      </c>
      <c r="H695" s="21">
        <f t="shared" si="162"/>
        <v>9.7907792790177892E-3</v>
      </c>
      <c r="I695" s="21">
        <f t="shared" si="163"/>
        <v>3.7954298540347807E-4</v>
      </c>
      <c r="J695" s="21">
        <f t="shared" si="164"/>
        <v>7.0321526379732688E-15</v>
      </c>
      <c r="K695" s="73">
        <f t="shared" si="165"/>
        <v>-4.4408920985006255E-18</v>
      </c>
      <c r="L695" s="21">
        <f t="shared" si="166"/>
        <v>0.67300000000000704</v>
      </c>
      <c r="M695" s="74">
        <f t="shared" si="167"/>
        <v>1.6246225404717877E-5</v>
      </c>
      <c r="N695" s="10">
        <f t="shared" si="168"/>
        <v>3.8670507785650829E-4</v>
      </c>
      <c r="O695" s="10">
        <f t="shared" si="169"/>
        <v>5.1295568305752347E-11</v>
      </c>
      <c r="P695" s="75">
        <v>693</v>
      </c>
      <c r="Q695" s="71">
        <f t="shared" si="170"/>
        <v>0.67300000000000004</v>
      </c>
      <c r="R695" s="76"/>
      <c r="S695" s="197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</row>
    <row r="696" spans="1:33" x14ac:dyDescent="0.25">
      <c r="A696" s="71">
        <f t="shared" si="158"/>
        <v>-1.0170322264428299E-2</v>
      </c>
      <c r="B696" s="60">
        <v>1.0170322264428299E-2</v>
      </c>
      <c r="C696" s="60">
        <v>0.66819583876694355</v>
      </c>
      <c r="D696" s="21">
        <f t="shared" si="159"/>
        <v>0.41017032226442834</v>
      </c>
      <c r="E696" s="21">
        <f t="shared" si="160"/>
        <v>9.7907792790177597E-3</v>
      </c>
      <c r="F696" s="21">
        <f t="shared" si="161"/>
        <v>2.9906632728312855E-17</v>
      </c>
      <c r="G696" s="21">
        <f t="shared" si="171"/>
        <v>3.7954298540347764E-4</v>
      </c>
      <c r="H696" s="21">
        <f t="shared" si="162"/>
        <v>9.7907792790177892E-3</v>
      </c>
      <c r="I696" s="21">
        <f t="shared" si="163"/>
        <v>3.7954298540347807E-4</v>
      </c>
      <c r="J696" s="21">
        <f t="shared" si="164"/>
        <v>7.0321526379732688E-15</v>
      </c>
      <c r="K696" s="73">
        <f t="shared" si="165"/>
        <v>-4.4408920985006255E-18</v>
      </c>
      <c r="L696" s="21">
        <f t="shared" si="166"/>
        <v>0.67300000000000704</v>
      </c>
      <c r="M696" s="74">
        <f t="shared" si="167"/>
        <v>2.3079965153270077E-5</v>
      </c>
      <c r="N696" s="10">
        <f t="shared" si="168"/>
        <v>3.8670507785650829E-4</v>
      </c>
      <c r="O696" s="10">
        <f t="shared" si="169"/>
        <v>5.1295568305752347E-11</v>
      </c>
      <c r="P696" s="75">
        <v>694</v>
      </c>
      <c r="Q696" s="71">
        <f t="shared" si="170"/>
        <v>0.67300000000000004</v>
      </c>
      <c r="R696" s="76"/>
      <c r="S696" s="197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</row>
    <row r="697" spans="1:33" x14ac:dyDescent="0.25">
      <c r="A697" s="71">
        <f t="shared" si="158"/>
        <v>-1.0170322264428299E-2</v>
      </c>
      <c r="B697" s="60">
        <v>1.0170322264428299E-2</v>
      </c>
      <c r="C697" s="60">
        <v>0.66927665652350754</v>
      </c>
      <c r="D697" s="21">
        <f t="shared" si="159"/>
        <v>0.41017032226442834</v>
      </c>
      <c r="E697" s="21">
        <f t="shared" si="160"/>
        <v>9.7907792790177597E-3</v>
      </c>
      <c r="F697" s="21">
        <f t="shared" si="161"/>
        <v>2.9906632728312855E-17</v>
      </c>
      <c r="G697" s="21">
        <f t="shared" si="171"/>
        <v>3.7954298540347764E-4</v>
      </c>
      <c r="H697" s="21">
        <f t="shared" si="162"/>
        <v>9.7907792790177892E-3</v>
      </c>
      <c r="I697" s="21">
        <f t="shared" si="163"/>
        <v>3.7954298540347807E-4</v>
      </c>
      <c r="J697" s="21">
        <f t="shared" si="164"/>
        <v>7.0321526379732688E-15</v>
      </c>
      <c r="K697" s="73">
        <f t="shared" si="165"/>
        <v>-4.4408920985006255E-18</v>
      </c>
      <c r="L697" s="21">
        <f t="shared" si="166"/>
        <v>0.67300000000000704</v>
      </c>
      <c r="M697" s="74">
        <f t="shared" si="167"/>
        <v>1.3863286643991357E-5</v>
      </c>
      <c r="N697" s="10">
        <f t="shared" si="168"/>
        <v>3.8670507785650829E-4</v>
      </c>
      <c r="O697" s="10">
        <f t="shared" si="169"/>
        <v>5.1295568305752347E-11</v>
      </c>
      <c r="P697" s="75">
        <v>695</v>
      </c>
      <c r="Q697" s="71">
        <f t="shared" si="170"/>
        <v>0.67300000000000004</v>
      </c>
      <c r="R697" s="76"/>
      <c r="S697" s="197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</row>
    <row r="698" spans="1:33" x14ac:dyDescent="0.25">
      <c r="A698" s="71">
        <f t="shared" si="158"/>
        <v>-1.0088632928971117E-2</v>
      </c>
      <c r="B698" s="60">
        <v>1.0088632928971117E-2</v>
      </c>
      <c r="C698" s="60">
        <v>0.66866209271730392</v>
      </c>
      <c r="D698" s="21">
        <f t="shared" si="159"/>
        <v>0.41008863292897113</v>
      </c>
      <c r="E698" s="21">
        <f t="shared" si="160"/>
        <v>9.7122743676672126E-3</v>
      </c>
      <c r="F698" s="21">
        <f t="shared" si="161"/>
        <v>2.2967738824366183E-17</v>
      </c>
      <c r="G698" s="21">
        <f t="shared" si="171"/>
        <v>3.7635856129690504E-4</v>
      </c>
      <c r="H698" s="21">
        <f t="shared" si="162"/>
        <v>9.7122743676672351E-3</v>
      </c>
      <c r="I698" s="21">
        <f t="shared" si="163"/>
        <v>3.7635856129690547E-4</v>
      </c>
      <c r="J698" s="21">
        <f t="shared" si="164"/>
        <v>6.9766414867420504E-15</v>
      </c>
      <c r="K698" s="73">
        <f t="shared" si="165"/>
        <v>-4.4408920985006255E-18</v>
      </c>
      <c r="L698" s="21">
        <f t="shared" si="166"/>
        <v>0.67300000000000704</v>
      </c>
      <c r="M698" s="74">
        <f t="shared" si="167"/>
        <v>1.8817439593328704E-5</v>
      </c>
      <c r="N698" s="10">
        <f t="shared" si="168"/>
        <v>3.859378118331383E-4</v>
      </c>
      <c r="O698" s="10">
        <f t="shared" si="169"/>
        <v>9.1762040835916961E-11</v>
      </c>
      <c r="P698" s="75">
        <v>696</v>
      </c>
      <c r="Q698" s="71">
        <f t="shared" si="170"/>
        <v>0.67300000000000004</v>
      </c>
      <c r="R698" s="76"/>
      <c r="S698" s="197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</row>
    <row r="699" spans="1:33" x14ac:dyDescent="0.25">
      <c r="A699" s="71">
        <f t="shared" si="158"/>
        <v>-1.0088632928971117E-2</v>
      </c>
      <c r="B699" s="60">
        <v>1.0088632928971117E-2</v>
      </c>
      <c r="C699" s="60">
        <v>0.66912284929040122</v>
      </c>
      <c r="D699" s="21">
        <f t="shared" si="159"/>
        <v>0.41008863292897113</v>
      </c>
      <c r="E699" s="21">
        <f t="shared" si="160"/>
        <v>9.7122743676672126E-3</v>
      </c>
      <c r="F699" s="21">
        <f t="shared" si="161"/>
        <v>2.2967738824366183E-17</v>
      </c>
      <c r="G699" s="21">
        <f t="shared" si="171"/>
        <v>3.7635856129690504E-4</v>
      </c>
      <c r="H699" s="21">
        <f t="shared" si="162"/>
        <v>9.7122743676672351E-3</v>
      </c>
      <c r="I699" s="21">
        <f t="shared" si="163"/>
        <v>3.7635856129690547E-4</v>
      </c>
      <c r="J699" s="21">
        <f t="shared" si="164"/>
        <v>6.9766414867420504E-15</v>
      </c>
      <c r="K699" s="73">
        <f t="shared" si="165"/>
        <v>-4.4408920985006255E-18</v>
      </c>
      <c r="L699" s="21">
        <f t="shared" si="166"/>
        <v>0.67300000000000704</v>
      </c>
      <c r="M699" s="74">
        <f t="shared" si="167"/>
        <v>1.503229762499687E-5</v>
      </c>
      <c r="N699" s="10">
        <f t="shared" si="168"/>
        <v>3.859378118331383E-4</v>
      </c>
      <c r="O699" s="10">
        <f t="shared" si="169"/>
        <v>9.1762040835916961E-11</v>
      </c>
      <c r="P699" s="75">
        <v>697</v>
      </c>
      <c r="Q699" s="71">
        <f t="shared" si="170"/>
        <v>0.67300000000000004</v>
      </c>
      <c r="R699" s="76"/>
      <c r="S699" s="197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</row>
    <row r="700" spans="1:33" x14ac:dyDescent="0.25">
      <c r="A700" s="71">
        <f t="shared" si="158"/>
        <v>-1.000694359351382E-2</v>
      </c>
      <c r="B700" s="60">
        <v>1.000694359351382E-2</v>
      </c>
      <c r="C700" s="60">
        <v>0.66836591220283981</v>
      </c>
      <c r="D700" s="21">
        <f t="shared" si="159"/>
        <v>0.41000694359351386</v>
      </c>
      <c r="E700" s="21">
        <f t="shared" si="160"/>
        <v>9.6337671624066937E-3</v>
      </c>
      <c r="F700" s="21">
        <f t="shared" si="161"/>
        <v>2.1718737921622997E-17</v>
      </c>
      <c r="G700" s="21">
        <f t="shared" si="171"/>
        <v>3.7317643110018617E-4</v>
      </c>
      <c r="H700" s="21">
        <f t="shared" si="162"/>
        <v>9.6337671624067162E-3</v>
      </c>
      <c r="I700" s="21">
        <f t="shared" si="163"/>
        <v>3.7317643110018535E-4</v>
      </c>
      <c r="J700" s="21">
        <f t="shared" si="164"/>
        <v>6.9189098894615822E-15</v>
      </c>
      <c r="K700" s="73">
        <f t="shared" si="165"/>
        <v>-4.4408920985006255E-18</v>
      </c>
      <c r="L700" s="21">
        <f t="shared" si="166"/>
        <v>0.67300000000000693</v>
      </c>
      <c r="M700" s="74">
        <f t="shared" si="167"/>
        <v>2.1474769711853202E-5</v>
      </c>
      <c r="N700" s="10">
        <f t="shared" si="168"/>
        <v>3.8517206100065318E-4</v>
      </c>
      <c r="O700" s="10">
        <f t="shared" si="169"/>
        <v>1.4389513670899778E-10</v>
      </c>
      <c r="P700" s="75">
        <v>698</v>
      </c>
      <c r="Q700" s="71">
        <f t="shared" si="170"/>
        <v>0.67300000000000004</v>
      </c>
      <c r="R700" s="76"/>
      <c r="S700" s="197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CTENSIO V4D2</vt:lpstr>
      <vt:lpstr>CRET V4D2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Erik BRAUDEAU</dc:creator>
  <cp:lastModifiedBy>M. Erik BRAUDEAU</cp:lastModifiedBy>
  <dcterms:created xsi:type="dcterms:W3CDTF">2015-07-26T15:54:10Z</dcterms:created>
  <dcterms:modified xsi:type="dcterms:W3CDTF">2016-01-28T12:52:36Z</dcterms:modified>
</cp:coreProperties>
</file>